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5.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7.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8.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9.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10.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NUO\"/>
    </mc:Choice>
  </mc:AlternateContent>
  <bookViews>
    <workbookView xWindow="0" yWindow="0" windowWidth="23040" windowHeight="9048" tabRatio="855"/>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CalcNutrientEfficiency" sheetId="104" r:id="rId14"/>
    <sheet name="MgtAmendments" sheetId="66" r:id="rId15"/>
    <sheet name="MgtPlanting" sheetId="77" r:id="rId16"/>
    <sheet name="MgtTillage" sheetId="72" r:id="rId17"/>
    <sheet name="MgtGrowthStages" sheetId="63" r:id="rId18"/>
    <sheet name="MgtResidue" sheetId="84" r:id="rId19"/>
    <sheet name="MgtGrazing" sheetId="50" r:id="rId20"/>
    <sheet name="MeasSoilPhys" sheetId="96" r:id="rId21"/>
    <sheet name="MeasSoilChem" sheetId="94" r:id="rId22"/>
    <sheet name="MeasSoilBiol" sheetId="95" r:id="rId23"/>
    <sheet name="MeasSoilCover" sheetId="90" r:id="rId24"/>
    <sheet name="MeasYieldNutrientUptake" sheetId="106" r:id="rId25"/>
    <sheet name="MeasGHGFlux" sheetId="41" r:id="rId26"/>
    <sheet name="MeasGasLeachingNutrientLoss" sheetId="107" r:id="rId27"/>
    <sheet name="MeasWaterErosion" sheetId="108" r:id="rId28"/>
    <sheet name="MeasWindErosion" sheetId="109" r:id="rId29"/>
    <sheet name="MeasResidueMgnt" sheetId="88" r:id="rId30"/>
    <sheet name="MeasHarvestFraction" sheetId="87" r:id="rId31"/>
    <sheet name="MeasBiomassCHO" sheetId="85" r:id="rId32"/>
    <sheet name="MeasBiomassEnergy" sheetId="86" r:id="rId33"/>
    <sheet name="MeasBiomassMinAn" sheetId="89" r:id="rId34"/>
    <sheet name="MeasGrazingPlants" sheetId="70" r:id="rId35"/>
    <sheet name="MeasSuppRes" sheetId="97" r:id="rId36"/>
    <sheet name="AllCellComments" sheetId="76" r:id="rId37"/>
    <sheet name="DropDownLists" sheetId="81" r:id="rId38"/>
    <sheet name="ValueDomains" sheetId="82" r:id="rId39"/>
    <sheet name="ValidationData" sheetId="99" r:id="rId40"/>
    <sheet name="DET_Import" sheetId="100" r:id="rId41"/>
    <sheet name="AutoCorrect" sheetId="102" state="hidden" r:id="rId42"/>
  </sheets>
  <functionGroups builtInGroupCount="18"/>
  <definedNames>
    <definedName name="_xlnm._FilterDatabase" localSheetId="37"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ValueDomains!$F$250:$G$250</definedName>
    <definedName name="Irrigation_Type">DropDownLists!$Q$8:$Q$21</definedName>
    <definedName name="Landscape_Position">DropDownLists!$R$8:$R$11</definedName>
    <definedName name="Obs_Sim">DropDownLists!$AG$8:$AG$9</definedName>
    <definedName name="Pest_Placement">DropDownLists!$S$8:$S$14</definedName>
    <definedName name="Plant_Fraction">DropDownLists!$T$8:$T$37</definedName>
    <definedName name="Planting_Method">DropDownLists!$U$8:$U$12</definedName>
    <definedName name="Project_Name">DropDownLists!$V$8:$V$13</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ValidationData!$IR$3:$IV$8</definedName>
    <definedName name="Vad_Citations">ValidationData!$AB$3:$AF$12</definedName>
    <definedName name="Vad_ExperUnits">ValidationData!$AR$3:$AV$25</definedName>
    <definedName name="Vad_FieldSites">ValidationData!$L$3:$P$19</definedName>
    <definedName name="Vad_MeasBiomassCHO">ValidationData!$HD$3:$HH$34</definedName>
    <definedName name="Vad_MeasBiomassEnergy">ValidationData!$HL$3:$HP$14</definedName>
    <definedName name="Vad_MeasBiomassMinAn">ValidationData!$HT$3:$HX$42</definedName>
    <definedName name="Vad_MeasGHGFlux">ValidationData!$FH$3:$FL$24</definedName>
    <definedName name="Vad_MeasGrazingPlants">ValidationData!$IB$3:$IF$38</definedName>
    <definedName name="Vad_MeasHarvestFraction">ValidationData!$GV$3:$GZ$18</definedName>
    <definedName name="Vad_MeasResidueMgnt">ValidationData!$GN$3:$GR$46</definedName>
    <definedName name="Vad_MeasSoilBiol">ValidationData!$EJ$3:$EN$30</definedName>
    <definedName name="Vad_MeasSoilChem">ValidationData!$EB$3:$EF$49</definedName>
    <definedName name="Vad_MeasSoilCover">ValidationData!$ER$3:$EV$8</definedName>
    <definedName name="Vad_MeasSoilPhys">ValidationData!$DT$3:$DX$27</definedName>
    <definedName name="Vad_MeasSuppRes">ValidationData!$IJ$3:$IN$8</definedName>
    <definedName name="Vad_MgtAmendments">ValidationData!$BX$3:$CB$30</definedName>
    <definedName name="Vad_MgtGrazing">ValidationData!$DL$3:$DP$13</definedName>
    <definedName name="Vad_MgtGrowthStages">ValidationData!$CV$3:$CZ$8</definedName>
    <definedName name="Vad_MgtPlanting">ValidationData!$CF$3:$CJ$13</definedName>
    <definedName name="Vad_MgtResidue">ValidationData!$DD$3:$DH$12</definedName>
    <definedName name="Vad_MgtTillage">ValidationData!$CN$3:$CR$10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GG4" i="99" l="1"/>
  <c r="FY4" i="99"/>
  <c r="FQ4" i="99"/>
  <c r="F495" i="82"/>
  <c r="E6" i="109"/>
  <c r="D6" i="109"/>
  <c r="F442" i="82"/>
  <c r="E6" i="108" l="1"/>
  <c r="D6" i="108"/>
  <c r="FS1" i="99"/>
  <c r="F406" i="82"/>
  <c r="E6" i="107"/>
  <c r="D6" i="107"/>
  <c r="FC1" i="99" l="1"/>
  <c r="FA4" i="99"/>
  <c r="F342" i="82"/>
  <c r="F6" i="106"/>
  <c r="E6" i="106"/>
  <c r="D6" i="106"/>
  <c r="BS1" i="99" l="1"/>
  <c r="BQ4" i="99"/>
  <c r="F129" i="82"/>
  <c r="E6" i="104" l="1"/>
  <c r="D6" i="104"/>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AS17" i="99" l="1"/>
  <c r="AS16" i="99"/>
  <c r="E10" i="99"/>
  <c r="E9" i="99"/>
  <c r="DM6" i="99"/>
  <c r="DM5" i="99"/>
  <c r="DE5" i="99"/>
  <c r="CW5" i="99"/>
  <c r="CO5" i="99"/>
  <c r="CG5" i="99"/>
  <c r="BY5" i="99"/>
  <c r="BI5" i="99"/>
  <c r="BA5" i="99"/>
  <c r="IS4" i="99"/>
  <c r="IK4" i="99"/>
  <c r="IC4" i="99"/>
  <c r="HU4" i="99"/>
  <c r="HM4" i="99"/>
  <c r="HE4" i="99"/>
  <c r="GW4" i="99"/>
  <c r="GO4" i="99"/>
  <c r="FI4" i="99"/>
  <c r="ES4" i="99"/>
  <c r="EK4" i="99"/>
  <c r="EC4" i="99"/>
  <c r="DU4" i="99"/>
  <c r="AK4" i="99"/>
  <c r="AC4" i="99"/>
  <c r="M4" i="99"/>
  <c r="IU1" i="99"/>
  <c r="IM1" i="99"/>
  <c r="IE1" i="99"/>
  <c r="HW1" i="99"/>
  <c r="HO1" i="99"/>
  <c r="HG1" i="99"/>
  <c r="GY1" i="99"/>
  <c r="GQ1" i="99"/>
  <c r="FK1" i="99"/>
  <c r="EU1" i="99"/>
  <c r="EM1" i="99"/>
  <c r="EE1" i="99"/>
  <c r="DW1" i="99"/>
  <c r="DO1" i="99"/>
  <c r="DG1" i="99"/>
  <c r="CY1" i="99"/>
  <c r="CQ1" i="99"/>
  <c r="CI1" i="99"/>
  <c r="CA1" i="99"/>
  <c r="D44" i="103" s="1"/>
  <c r="BK1" i="99"/>
  <c r="BC1" i="99"/>
  <c r="D41" i="103" s="1"/>
  <c r="AU1" i="99"/>
  <c r="D40" i="103" s="1"/>
  <c r="AM1" i="99"/>
  <c r="D39" i="103" s="1"/>
  <c r="AE1" i="99"/>
  <c r="D38" i="103" s="1"/>
  <c r="W1" i="99"/>
  <c r="D37" i="103" s="1"/>
  <c r="O1" i="99"/>
  <c r="D36" i="103" s="1"/>
  <c r="G1" i="99"/>
  <c r="D35" i="103" s="1"/>
  <c r="F735" i="82"/>
  <c r="F728" i="82"/>
  <c r="F691" i="82"/>
  <c r="F650" i="82"/>
  <c r="F637" i="82"/>
  <c r="F604" i="82"/>
  <c r="F587" i="82"/>
  <c r="F542" i="82"/>
  <c r="F383" i="82"/>
  <c r="F335" i="82"/>
  <c r="F306" i="82"/>
  <c r="F246" i="82"/>
  <c r="F220" i="82"/>
  <c r="F210" i="82"/>
  <c r="F209" i="82"/>
  <c r="F199" i="82"/>
  <c r="F193" i="82"/>
  <c r="F185" i="82"/>
  <c r="F174" i="82"/>
  <c r="F140"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AA7" i="66"/>
  <c r="W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6" i="103"/>
  <c r="D65" i="103"/>
  <c r="D64" i="103"/>
  <c r="D63" i="103"/>
  <c r="D62" i="103"/>
  <c r="D61" i="103"/>
  <c r="D60" i="103"/>
  <c r="D59" i="103"/>
  <c r="D55" i="103"/>
  <c r="D53" i="103"/>
  <c r="D52" i="103"/>
  <c r="D51" i="103"/>
  <c r="D50" i="103"/>
  <c r="D49" i="103"/>
  <c r="D48" i="103"/>
  <c r="D47" i="103"/>
  <c r="D46" i="103"/>
  <c r="D45" i="103"/>
  <c r="D42" i="103"/>
  <c r="A2" i="99" l="1"/>
  <c r="E66" i="103" s="1"/>
  <c r="E41" i="103" l="1"/>
  <c r="E65" i="103"/>
  <c r="E47" i="103"/>
  <c r="E60" i="103"/>
  <c r="E42" i="103"/>
  <c r="E44" i="103"/>
  <c r="E45" i="103"/>
  <c r="E53" i="103"/>
  <c r="E38" i="103"/>
  <c r="E48" i="103"/>
  <c r="E61" i="103"/>
  <c r="E35" i="103"/>
  <c r="E50" i="103"/>
  <c r="E62" i="103"/>
  <c r="E37" i="103"/>
  <c r="E59" i="103"/>
  <c r="E40" i="103"/>
  <c r="E51" i="103"/>
  <c r="E52" i="103"/>
  <c r="E46" i="103"/>
  <c r="E36" i="103"/>
  <c r="E55" i="103"/>
  <c r="E39" i="103"/>
  <c r="E49" i="103"/>
  <c r="E63" i="103"/>
  <c r="E64" i="103"/>
</calcChain>
</file>

<file path=xl/sharedStrings.xml><?xml version="1.0" encoding="utf-8"?>
<sst xmlns="http://schemas.openxmlformats.org/spreadsheetml/2006/main" count="11913" uniqueCount="2679">
  <si>
    <t>Species composition</t>
  </si>
  <si>
    <t>Leaf type</t>
  </si>
  <si>
    <t>kg/ha (dryweight)</t>
  </si>
  <si>
    <t>Biomass, aboveground live, plant tissue, StdDev, kilograms per hectare</t>
  </si>
  <si>
    <t>Biomass, surface litter, plant tissue, StdDev, kilograms per hectare</t>
  </si>
  <si>
    <t>Biomass, aboveground dead, plant tissue, StdDev, kilograms per hectare</t>
  </si>
  <si>
    <t>surface area of leaves/surface area of land</t>
  </si>
  <si>
    <t>% (N mass/biomass mass*100)</t>
  </si>
  <si>
    <t>Nitrogen, biomass, plant tissue, StdDev, percent</t>
  </si>
  <si>
    <t>% (lignin mass/biomass mass*100)</t>
  </si>
  <si>
    <t>Lignin, biomass, plant tissue, StdDev, percent</t>
  </si>
  <si>
    <t>% (surface area of vegetation/surface area of land)</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</si>
  <si>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</si>
  <si>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</si>
  <si>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</si>
  <si>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</si>
  <si>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</si>
  <si>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</si>
  <si>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</si>
  <si>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</si>
  <si>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</si>
  <si>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</si>
  <si>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</si>
  <si>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</si>
  <si>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</si>
  <si>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</si>
  <si>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</si>
  <si>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</si>
  <si>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</si>
  <si>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</si>
  <si>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</si>
  <si>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</si>
  <si>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</si>
  <si>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</si>
  <si>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</si>
  <si>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</si>
  <si>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</si>
  <si>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</si>
  <si>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</si>
  <si>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</si>
  <si>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</si>
  <si>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</si>
  <si>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</si>
  <si>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</si>
  <si>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</si>
  <si>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</si>
  <si>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</si>
  <si>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</si>
  <si>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</si>
  <si>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</si>
  <si>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</si>
  <si>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</si>
  <si>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</si>
  <si>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</si>
  <si>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</si>
  <si>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</si>
  <si>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</si>
  <si>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</si>
  <si>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</si>
  <si>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</si>
  <si>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</si>
  <si>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</si>
  <si>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</si>
  <si>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</si>
  <si>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</si>
  <si>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</si>
  <si>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</si>
  <si>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</si>
  <si>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</si>
  <si>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</si>
  <si>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</si>
  <si>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</si>
  <si>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</si>
  <si>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</si>
  <si>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</si>
  <si>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</si>
  <si>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</si>
  <si>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</si>
  <si>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</si>
  <si>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</si>
  <si>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</si>
  <si>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</si>
  <si>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</si>
  <si>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</si>
  <si>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</si>
  <si>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</si>
  <si>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</si>
  <si>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</si>
  <si>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</si>
  <si>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</si>
  <si>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</si>
  <si>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</si>
  <si>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</si>
  <si>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</si>
  <si>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</si>
  <si>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</si>
  <si>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</si>
  <si>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</si>
  <si>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</si>
  <si>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</si>
  <si>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</si>
  <si>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</si>
  <si>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</si>
  <si>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</si>
  <si>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</si>
  <si>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</si>
  <si>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</si>
  <si>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</si>
  <si>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</si>
  <si>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</si>
  <si>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</si>
  <si>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</si>
  <si>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</si>
  <si>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</si>
  <si>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</si>
  <si>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</si>
  <si>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</si>
  <si>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</si>
  <si>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</si>
  <si>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</si>
  <si>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</si>
  <si>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</si>
  <si>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</si>
  <si>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</si>
  <si>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</si>
  <si>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</si>
  <si>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</si>
  <si>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</si>
  <si>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</si>
  <si>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</si>
  <si>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</si>
  <si>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</si>
  <si>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</si>
  <si>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</si>
  <si>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</si>
  <si>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</si>
  <si>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</si>
  <si>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</si>
  <si>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</si>
  <si>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</si>
  <si>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</si>
  <si>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</si>
  <si>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</si>
  <si>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</si>
  <si>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</si>
  <si>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</si>
  <si>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</si>
  <si>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</si>
  <si>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</si>
  <si>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</si>
  <si>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</si>
  <si>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</si>
  <si>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</si>
  <si>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</si>
  <si>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</si>
  <si>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</si>
  <si>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</si>
  <si>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</si>
  <si>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</si>
  <si>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</si>
  <si>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</si>
  <si>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</si>
  <si>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</si>
  <si>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</si>
  <si>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</si>
  <si>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</si>
  <si>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</si>
  <si>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</si>
  <si>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</si>
  <si>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</si>
  <si>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</si>
  <si>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</si>
  <si>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</si>
  <si>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</si>
  <si>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</si>
  <si>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</si>
  <si>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</si>
  <si>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</si>
  <si>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</si>
  <si>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</si>
  <si>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</si>
  <si>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</si>
  <si>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</si>
  <si>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</si>
  <si>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</si>
  <si>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</si>
  <si>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</si>
  <si>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</si>
  <si>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</si>
  <si>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</si>
  <si>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</si>
  <si>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</si>
  <si>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</si>
  <si>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</si>
  <si>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</si>
  <si>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</si>
  <si>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</si>
  <si>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</si>
  <si>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</si>
  <si>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</si>
  <si>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</si>
  <si>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</si>
  <si>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</si>
  <si>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</si>
  <si>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</si>
  <si>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</si>
  <si>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</si>
  <si>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</si>
  <si>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</si>
  <si>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</si>
  <si>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</si>
  <si>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</si>
  <si>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</si>
  <si>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</si>
  <si>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</si>
  <si>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</si>
  <si>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</si>
  <si>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</si>
  <si>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</si>
  <si>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</si>
  <si>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</si>
  <si>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</si>
  <si>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</si>
  <si>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</si>
  <si>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</si>
  <si>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</si>
  <si>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</si>
  <si>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</si>
  <si>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</si>
  <si>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</si>
  <si>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</si>
  <si>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</si>
  <si>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</si>
  <si>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</si>
  <si>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</si>
  <si>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</si>
  <si>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</si>
  <si>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</si>
  <si>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</si>
  <si>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</si>
  <si>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</si>
  <si>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</si>
  <si>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</si>
  <si>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</si>
  <si>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</si>
  <si>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</si>
  <si>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</si>
  <si>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</si>
  <si>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</si>
  <si>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</si>
  <si>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</si>
  <si>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</si>
  <si>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</si>
  <si>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</si>
  <si>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</si>
  <si>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</si>
  <si>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</si>
  <si>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</si>
  <si>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</si>
  <si>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</si>
  <si>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</si>
  <si>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</si>
  <si>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</si>
  <si>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</si>
  <si>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</si>
  <si>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</si>
  <si>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</si>
  <si>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</si>
  <si>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</si>
  <si>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</si>
  <si>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</si>
  <si>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</si>
  <si>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</si>
  <si>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</si>
  <si>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</si>
  <si>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</si>
  <si>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</si>
  <si>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</si>
  <si>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</si>
  <si>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</si>
  <si>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</si>
  <si>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</si>
  <si>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</si>
  <si>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</si>
  <si>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</si>
  <si>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Depth of soil moisture sample, soil, centimeters</t>
  </si>
  <si>
    <t>Growth stage, harvest</t>
  </si>
  <si>
    <t>Corn height, plant tissue, centimeters</t>
  </si>
  <si>
    <t>Grain weight, plant tissue, StdDev, megagrams</t>
  </si>
  <si>
    <t>Grain harvest, plant tissue, StdDev, kilograms per hectare</t>
  </si>
  <si>
    <t>Grain moisture content, plant tissue, StdDev, percent</t>
  </si>
  <si>
    <t>Crop residue, aboveground, plant tissue, StdDev, kilograms per hectare</t>
  </si>
  <si>
    <t>Crop residue moisture content, plant tissue, StdDev, percent</t>
  </si>
  <si>
    <t>Crop root, moisture content, StdDev, plant tissue, percent</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</si>
  <si>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</si>
  <si>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</si>
  <si>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</si>
  <si>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</si>
  <si>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</si>
  <si>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</si>
  <si>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</si>
  <si>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</si>
  <si>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</si>
  <si>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</si>
  <si>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</si>
  <si>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</si>
  <si>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</si>
  <si>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</si>
  <si>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</si>
  <si>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</si>
  <si>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</si>
  <si>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</si>
  <si>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</si>
  <si>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</si>
  <si>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</si>
  <si>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</si>
  <si>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</si>
  <si>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</si>
  <si>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</si>
  <si>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</si>
  <si>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</si>
  <si>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</si>
  <si>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</si>
  <si>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</si>
  <si>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</si>
  <si>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</si>
  <si>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</si>
  <si>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</si>
  <si>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</si>
  <si>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</si>
  <si>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</si>
  <si>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</si>
  <si>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</si>
  <si>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</si>
  <si>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</si>
  <si>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</si>
  <si>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</si>
  <si>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</si>
  <si>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</si>
  <si>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</si>
  <si>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</si>
  <si>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</si>
  <si>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</si>
  <si>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</si>
  <si>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</si>
  <si>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</si>
  <si>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</si>
  <si>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</si>
  <si>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</si>
  <si>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</si>
  <si>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</si>
  <si>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</si>
  <si>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</si>
  <si>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</si>
  <si>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</si>
  <si>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</si>
  <si>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</si>
  <si>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</si>
  <si>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</si>
  <si>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</si>
  <si>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</si>
  <si>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</si>
  <si>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</si>
  <si>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</si>
  <si>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</si>
  <si>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</si>
  <si>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</si>
  <si>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</si>
  <si>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</si>
  <si>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</si>
  <si>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</si>
  <si>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</si>
  <si>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</si>
  <si>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</si>
  <si>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</si>
  <si>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</si>
  <si>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</si>
  <si>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</si>
  <si>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</si>
  <si>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</si>
  <si>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</si>
  <si>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</si>
  <si>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</si>
  <si>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</si>
  <si>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</si>
  <si>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</si>
  <si>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</si>
  <si>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</si>
  <si>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</si>
  <si>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</si>
  <si>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</si>
  <si>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</si>
  <si>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</si>
  <si>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</si>
  <si>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</si>
  <si>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</si>
  <si>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</si>
  <si>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</si>
  <si>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</si>
  <si>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</si>
  <si>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</si>
  <si>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</si>
  <si>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</si>
  <si>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</si>
  <si>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</si>
  <si>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</si>
  <si>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</si>
  <si>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</si>
  <si>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</si>
  <si>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</si>
  <si>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</si>
  <si>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</si>
  <si>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</si>
  <si>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</si>
  <si>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</si>
  <si>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</si>
  <si>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</si>
  <si>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</si>
  <si>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</si>
  <si>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</si>
  <si>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</si>
  <si>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</si>
  <si>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</si>
  <si>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</si>
  <si>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</si>
  <si>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</si>
  <si>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</si>
  <si>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</si>
  <si>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</si>
  <si>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</si>
  <si>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</si>
  <si>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</si>
  <si>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</si>
  <si>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</si>
  <si>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</si>
  <si>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</si>
  <si>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</si>
  <si>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</si>
  <si>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</si>
  <si>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</si>
  <si>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</si>
  <si>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</si>
  <si>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</si>
  <si>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</si>
  <si>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</si>
  <si>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</si>
  <si>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</si>
  <si>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</si>
  <si>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</si>
  <si>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</si>
  <si>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</si>
  <si>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</si>
  <si>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</si>
  <si>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</si>
  <si>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</si>
  <si>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</si>
  <si>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</si>
  <si>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</si>
  <si>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</si>
  <si>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</si>
  <si>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</si>
  <si>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</si>
  <si>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</si>
  <si>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</si>
  <si>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</si>
  <si>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</si>
  <si>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</si>
  <si>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</si>
  <si>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</si>
  <si>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</si>
  <si>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</si>
  <si>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</si>
  <si>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</si>
  <si>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</si>
  <si>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</si>
  <si>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</si>
  <si>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</si>
  <si>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</si>
  <si>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</si>
  <si>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</si>
  <si>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</si>
  <si>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</si>
  <si>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</si>
  <si>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</si>
  <si>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</si>
  <si>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</si>
  <si>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</si>
  <si>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</si>
  <si>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</si>
  <si>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</si>
  <si>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</si>
  <si>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</si>
  <si>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</si>
  <si>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</si>
  <si>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</si>
  <si>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</si>
  <si>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</si>
  <si>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</si>
  <si>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</si>
  <si>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</si>
  <si>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</si>
  <si>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</si>
  <si>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</si>
  <si>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</si>
  <si>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</si>
  <si>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</si>
  <si>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</si>
  <si>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</si>
  <si>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</si>
  <si>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</si>
  <si>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</si>
  <si>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</si>
  <si>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</si>
  <si>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</si>
  <si>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</si>
  <si>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</si>
  <si>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</si>
  <si>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</si>
  <si>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</si>
  <si>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</si>
  <si>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</si>
  <si>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</si>
  <si>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</si>
  <si>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</si>
  <si>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</si>
  <si>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</si>
  <si>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</si>
  <si>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</si>
  <si>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</si>
  <si>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</si>
  <si>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</si>
  <si>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</si>
  <si>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</si>
  <si>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</si>
  <si>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</si>
  <si>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</si>
  <si>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</si>
  <si>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</si>
  <si>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</si>
  <si>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</si>
  <si>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</si>
  <si>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</si>
  <si>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</si>
  <si>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</si>
  <si>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</si>
  <si>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</si>
  <si>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</si>
  <si>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</si>
  <si>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</si>
  <si>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</si>
  <si>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</si>
  <si>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</si>
  <si>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</si>
  <si>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</si>
  <si>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</si>
  <si>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</si>
  <si>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</si>
  <si>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</si>
  <si>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</si>
  <si>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</si>
  <si>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</si>
  <si>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</si>
  <si>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</si>
  <si>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</si>
  <si>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</si>
  <si>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</si>
  <si>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</si>
  <si>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</si>
  <si>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</si>
  <si>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</si>
  <si>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</si>
  <si>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</si>
  <si>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</si>
  <si>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</si>
  <si>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</si>
  <si>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</si>
  <si>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</si>
  <si>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</si>
  <si>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</si>
  <si>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</si>
  <si>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</si>
  <si>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</si>
  <si>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</si>
  <si>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</si>
  <si>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</si>
  <si>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</si>
  <si>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</si>
  <si>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</si>
  <si>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</si>
  <si>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</si>
  <si>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</si>
  <si>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</si>
  <si>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</si>
  <si>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</si>
  <si>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</si>
  <si>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</si>
  <si>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</si>
  <si>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</si>
  <si>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</si>
  <si>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</si>
  <si>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</si>
  <si>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</si>
  <si>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</si>
  <si>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</si>
  <si>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</si>
  <si>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</si>
  <si>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</si>
  <si>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</si>
  <si>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</si>
  <si>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</si>
  <si>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</si>
  <si>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</si>
  <si>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</si>
  <si>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</si>
  <si>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</si>
  <si>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</si>
  <si>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</si>
  <si>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</si>
  <si>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</si>
  <si>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</si>
  <si>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</si>
  <si>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</si>
  <si>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</si>
  <si>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</si>
  <si>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</si>
  <si>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</si>
  <si>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</si>
  <si>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</si>
  <si>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</si>
  <si>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</si>
  <si>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</si>
  <si>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</si>
  <si>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</si>
  <si>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</si>
  <si>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</si>
  <si>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</si>
  <si>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</si>
  <si>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</si>
  <si>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</si>
  <si>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</si>
  <si>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</si>
  <si>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</si>
  <si>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</si>
  <si>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</si>
  <si>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</si>
  <si>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</si>
  <si>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</si>
  <si>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</si>
  <si>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</si>
  <si>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</si>
  <si>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</si>
  <si>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</si>
  <si>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</si>
  <si>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</si>
  <si>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</si>
  <si>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</si>
  <si>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</si>
  <si>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</si>
  <si>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</si>
  <si>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</si>
  <si>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</si>
  <si>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</si>
  <si>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</si>
  <si>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</si>
  <si>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</si>
  <si>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</si>
  <si>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</si>
  <si>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</si>
  <si>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</si>
  <si>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</si>
  <si>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</si>
  <si>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</si>
  <si>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</si>
  <si>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</si>
  <si>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</si>
  <si>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</si>
  <si>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</si>
  <si>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</si>
  <si>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</si>
  <si>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</si>
  <si>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</si>
  <si>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</si>
  <si>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</si>
  <si>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</si>
  <si>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</si>
  <si>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</si>
  <si>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</si>
  <si>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</si>
  <si>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</si>
  <si>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</si>
  <si>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</si>
  <si>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</si>
  <si>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</si>
  <si>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</si>
  <si>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</si>
  <si>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</si>
  <si>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</si>
  <si>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</si>
  <si>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</si>
  <si>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</si>
  <si>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</si>
  <si>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</si>
  <si>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</si>
  <si>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</si>
  <si>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</si>
  <si>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</si>
  <si>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</si>
  <si>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</si>
  <si>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</si>
  <si>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</si>
  <si>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</si>
  <si>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</si>
  <si>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</si>
  <si>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</si>
  <si>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</si>
  <si>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</si>
  <si>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</si>
  <si>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</si>
  <si>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</si>
  <si>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</si>
  <si>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</si>
  <si>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</si>
  <si>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</si>
  <si>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</si>
  <si>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</si>
  <si>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</si>
  <si>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</si>
  <si>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</si>
  <si>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</si>
  <si>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</si>
  <si>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</si>
  <si>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</si>
  <si>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</si>
  <si>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</si>
  <si>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</si>
  <si>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</si>
  <si>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</si>
  <si>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</si>
  <si>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</si>
  <si>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</si>
  <si>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</si>
  <si>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</si>
  <si>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</si>
  <si>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</si>
  <si>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</si>
  <si>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</si>
  <si>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</si>
  <si>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</si>
  <si>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</si>
  <si>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</si>
  <si>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</si>
  <si>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</si>
  <si>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</si>
  <si>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</si>
  <si>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</si>
  <si>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</si>
  <si>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</si>
  <si>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</si>
  <si>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</si>
  <si>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</si>
  <si>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</si>
  <si>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</si>
  <si>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</si>
  <si>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</si>
  <si>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</si>
  <si>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</si>
  <si>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</si>
  <si>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</si>
  <si>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</si>
  <si>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</si>
  <si>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</si>
  <si>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</si>
  <si>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</si>
  <si>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</si>
  <si>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</si>
  <si>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</si>
  <si>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</si>
  <si>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</si>
  <si>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</si>
  <si>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</si>
  <si>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</si>
  <si>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</si>
  <si>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</si>
  <si>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</si>
  <si>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</si>
  <si>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</si>
  <si>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</si>
  <si>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</si>
  <si>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</si>
  <si>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</si>
  <si>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</si>
  <si>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</si>
  <si>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</si>
  <si>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</si>
  <si>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</si>
  <si>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</si>
  <si>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</si>
  <si>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</si>
  <si>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</si>
  <si>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</si>
  <si>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</si>
  <si>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</si>
  <si>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</si>
  <si>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</si>
  <si>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</si>
  <si>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</si>
  <si>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</si>
  <si>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</si>
  <si>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</si>
  <si>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</si>
  <si>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</si>
  <si>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</si>
  <si>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</si>
  <si>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</si>
  <si>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</si>
  <si>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</si>
  <si>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</si>
  <si>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</si>
  <si>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</si>
  <si>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</si>
  <si>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</si>
  <si>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</si>
  <si>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</si>
  <si>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</si>
  <si>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</si>
  <si>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</si>
  <si>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</si>
  <si>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</si>
  <si>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</si>
  <si>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</si>
  <si>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</si>
  <si>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</si>
  <si>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</si>
  <si>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</si>
  <si>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</si>
  <si>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</si>
  <si>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</si>
  <si>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</si>
  <si>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</si>
  <si>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</si>
  <si>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</si>
  <si>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</si>
  <si>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</si>
  <si>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</si>
  <si>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</si>
  <si>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</si>
  <si>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</si>
  <si>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</si>
  <si>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</si>
  <si>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</si>
  <si>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</si>
  <si>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</si>
  <si>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</si>
  <si>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</si>
  <si>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</si>
  <si>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</si>
  <si>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</si>
  <si>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</si>
  <si>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</si>
  <si>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</si>
  <si>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</si>
  <si>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</si>
  <si>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</si>
  <si>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</si>
  <si>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</si>
  <si>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</si>
  <si>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</si>
  <si>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</si>
  <si>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</si>
  <si>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</si>
  <si>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</si>
  <si>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</si>
  <si>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</si>
  <si>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</si>
  <si>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</si>
  <si>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</si>
  <si>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</si>
  <si>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</si>
  <si>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</si>
  <si>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</si>
  <si>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</si>
  <si>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</si>
  <si>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</si>
  <si>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</si>
  <si>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</si>
  <si>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</si>
  <si>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</si>
  <si>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</si>
  <si>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</si>
  <si>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</si>
  <si>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</si>
  <si>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</si>
  <si>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</si>
  <si>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</si>
  <si>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</si>
  <si>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</si>
  <si>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</si>
  <si>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</si>
  <si>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</si>
  <si>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</si>
  <si>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</si>
  <si>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</si>
  <si>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</si>
  <si>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</si>
  <si>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</si>
  <si>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</si>
  <si>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</si>
  <si>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</si>
  <si>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</si>
  <si>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</si>
  <si>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</si>
  <si>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</si>
  <si>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</si>
  <si>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</si>
  <si>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</si>
  <si>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</si>
  <si>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</si>
  <si>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</si>
  <si>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</si>
  <si>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</si>
  <si>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</si>
  <si>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</si>
  <si>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</si>
  <si>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</si>
  <si>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</si>
  <si>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</si>
  <si>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</si>
  <si>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</si>
  <si>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</si>
  <si>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</si>
  <si>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</si>
  <si>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</si>
  <si>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</si>
  <si>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</si>
  <si>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Crop residue, harvested aboveground, plant tissue, StdDev, kilograms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</si>
  <si>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</si>
  <si>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</si>
  <si>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</si>
  <si>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</si>
  <si>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</si>
  <si>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</si>
  <si>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</si>
  <si>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</si>
  <si>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</si>
  <si>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</si>
  <si>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</si>
  <si>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</si>
  <si>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</si>
  <si>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</si>
  <si>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</si>
  <si>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</si>
  <si>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</si>
  <si>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</si>
  <si>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</si>
  <si>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</si>
  <si>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</si>
  <si>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</si>
  <si>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</si>
  <si>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</si>
  <si>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</si>
  <si>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</si>
  <si>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</si>
  <si>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</si>
  <si>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</si>
  <si>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</si>
  <si>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</si>
  <si>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</si>
  <si>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</si>
  <si>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</si>
  <si>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</si>
  <si>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</si>
  <si>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</si>
  <si>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</si>
  <si>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</si>
  <si>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</si>
  <si>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</si>
  <si>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</si>
  <si>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</si>
  <si>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</si>
  <si>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</si>
  <si>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</si>
  <si>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</si>
  <si>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</si>
  <si>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</si>
  <si>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</si>
  <si>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</si>
  <si>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</si>
  <si>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</si>
  <si>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</si>
  <si>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</si>
  <si>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</si>
  <si>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</si>
  <si>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</si>
  <si>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</si>
  <si>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</si>
  <si>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</si>
  <si>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</si>
  <si>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</si>
  <si>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</si>
  <si>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</si>
  <si>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</si>
  <si>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</si>
  <si>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</si>
  <si>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</si>
  <si>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</si>
  <si>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</si>
  <si>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</si>
  <si>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</si>
  <si>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</si>
  <si>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</si>
  <si>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</si>
  <si>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</si>
  <si>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</si>
  <si>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</si>
  <si>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</si>
  <si>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</si>
  <si>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</si>
  <si>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</si>
  <si>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</si>
  <si>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</si>
  <si>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</si>
  <si>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</si>
  <si>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</si>
  <si>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</si>
  <si>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</si>
  <si>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</si>
  <si>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</si>
  <si>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</si>
  <si>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</si>
  <si>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</si>
  <si>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</si>
  <si>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</si>
  <si>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</si>
  <si>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</si>
  <si>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</si>
  <si>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</si>
  <si>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</si>
  <si>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</si>
  <si>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</si>
  <si>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</si>
  <si>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</si>
  <si>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</si>
  <si>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</si>
  <si>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</si>
  <si>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</si>
  <si>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</si>
  <si>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</si>
  <si>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</si>
  <si>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</si>
  <si>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</si>
  <si>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</si>
  <si>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</si>
  <si>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</si>
  <si>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</si>
  <si>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</si>
  <si>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</si>
  <si>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</si>
  <si>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</si>
  <si>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</si>
  <si>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</si>
  <si>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</si>
  <si>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</si>
  <si>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</si>
  <si>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</si>
  <si>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</si>
  <si>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</si>
  <si>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</si>
  <si>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</si>
  <si>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</si>
  <si>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</si>
  <si>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</si>
  <si>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</si>
  <si>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</si>
  <si>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</si>
  <si>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</si>
  <si>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</si>
  <si>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</si>
  <si>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</si>
  <si>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</si>
  <si>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</si>
  <si>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</si>
  <si>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</si>
  <si>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</si>
  <si>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</si>
  <si>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</si>
  <si>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</si>
  <si>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</si>
  <si>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</si>
  <si>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</si>
  <si>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</si>
  <si>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</si>
  <si>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</si>
  <si>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</si>
  <si>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</si>
  <si>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</si>
  <si>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</si>
  <si>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</si>
  <si>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</si>
  <si>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</si>
  <si>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</si>
  <si>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</si>
  <si>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</si>
  <si>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</si>
  <si>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</si>
  <si>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</si>
  <si>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</si>
  <si>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</si>
  <si>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</si>
  <si>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</si>
  <si>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</si>
  <si>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</si>
  <si>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</si>
  <si>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</si>
  <si>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</si>
  <si>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</si>
  <si>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</si>
  <si>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</si>
  <si>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</si>
  <si>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</si>
  <si>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</si>
  <si>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</si>
  <si>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</si>
  <si>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</si>
  <si>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</si>
  <si>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</si>
  <si>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</si>
  <si>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</si>
  <si>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</si>
  <si>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</si>
  <si>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</si>
  <si>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</si>
  <si>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</si>
  <si>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</si>
  <si>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</si>
  <si>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</si>
  <si>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</si>
  <si>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</si>
  <si>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</si>
  <si>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</si>
  <si>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</si>
  <si>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</si>
  <si>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</si>
  <si>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</si>
  <si>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</si>
  <si>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</si>
  <si>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</si>
  <si>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</si>
  <si>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</si>
  <si>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</si>
  <si>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</si>
  <si>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</si>
  <si>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</si>
  <si>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</si>
  <si>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</si>
  <si>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</si>
  <si>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</si>
  <si>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</si>
  <si>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</si>
  <si>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</si>
  <si>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</si>
  <si>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</si>
  <si>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</si>
  <si>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</si>
  <si>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</si>
  <si>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</si>
  <si>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</si>
  <si>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</si>
  <si>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</si>
  <si>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</si>
  <si>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</si>
  <si>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</si>
  <si>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</si>
  <si>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</si>
  <si>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</si>
  <si>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</si>
  <si>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</si>
  <si>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</si>
  <si>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</si>
  <si>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</si>
  <si>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</si>
  <si>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</si>
  <si>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</si>
  <si>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</si>
  <si>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</si>
  <si>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</si>
  <si>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</si>
  <si>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</si>
  <si>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</si>
  <si>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</si>
  <si>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</si>
  <si>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</si>
  <si>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</si>
  <si>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</si>
  <si>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</si>
  <si>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</si>
  <si>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</si>
  <si>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</si>
  <si>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</si>
  <si>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</si>
  <si>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</si>
  <si>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</si>
  <si>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</si>
  <si>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</si>
  <si>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</si>
  <si>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</si>
  <si>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</si>
  <si>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</si>
  <si>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</si>
  <si>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</si>
  <si>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</si>
  <si>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</si>
  <si>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</si>
  <si>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</si>
  <si>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</si>
  <si>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</si>
  <si>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</si>
  <si>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</si>
  <si>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</si>
  <si>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</si>
  <si>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</si>
  <si>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</si>
  <si>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</si>
  <si>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</si>
  <si>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</si>
  <si>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</si>
  <si>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</si>
  <si>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</si>
  <si>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</si>
  <si>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</si>
  <si>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</si>
  <si>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</si>
  <si>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</si>
  <si>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</si>
  <si>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</si>
  <si>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</si>
  <si>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</si>
  <si>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</si>
  <si>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</si>
  <si>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</si>
  <si>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</si>
  <si>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</si>
  <si>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</si>
  <si>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</si>
  <si>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</si>
  <si>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</si>
  <si>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</si>
  <si>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</si>
  <si>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</si>
  <si>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</si>
  <si>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</si>
  <si>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</si>
  <si>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</si>
  <si>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</si>
  <si>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</si>
  <si>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</si>
  <si>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</si>
  <si>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</si>
  <si>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</si>
  <si>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</si>
  <si>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</si>
  <si>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</si>
  <si>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</si>
  <si>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</si>
  <si>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</si>
  <si>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</si>
  <si>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</si>
  <si>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</si>
  <si>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</si>
  <si>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</si>
  <si>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</si>
  <si>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</si>
  <si>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</si>
  <si>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</si>
  <si>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</si>
  <si>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</si>
  <si>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</si>
  <si>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</si>
  <si>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</si>
  <si>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</si>
  <si>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</si>
  <si>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</si>
  <si>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</si>
  <si>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</si>
  <si>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</si>
  <si>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</si>
  <si>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</si>
  <si>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</si>
  <si>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</si>
  <si>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</si>
  <si>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</si>
  <si>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</si>
  <si>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</si>
  <si>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</si>
  <si>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</si>
  <si>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</si>
  <si>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</si>
  <si>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</si>
  <si>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</si>
  <si>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</si>
  <si>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</si>
  <si>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</si>
  <si>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</si>
  <si>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</si>
  <si>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</si>
  <si>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</si>
  <si>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</si>
  <si>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</si>
  <si>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</si>
  <si>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</si>
  <si>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</si>
  <si>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</si>
  <si>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</si>
  <si>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</si>
  <si>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</si>
  <si>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</si>
  <si>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</si>
  <si>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</si>
  <si>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</si>
  <si>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</si>
  <si>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</si>
  <si>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</si>
  <si>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</si>
  <si>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</si>
  <si>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</si>
  <si>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</si>
  <si>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</si>
  <si>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</si>
  <si>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</si>
  <si>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</si>
  <si>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</si>
  <si>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</si>
  <si>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</si>
  <si>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</si>
  <si>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</si>
  <si>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</si>
  <si>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</si>
  <si>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</si>
  <si>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</si>
  <si>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</si>
  <si>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</si>
  <si>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</si>
  <si>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</si>
  <si>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</si>
  <si>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</si>
  <si>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</si>
  <si>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r>
      <rPr>
        <b/>
        <sz val="12"/>
        <rFont val="Times New Roman"/>
        <family val="1"/>
      </rPr>
      <t xml:space="preserve">Experiment description </t>
    </r>
    <r>
      <rPr>
        <sz val="12"/>
        <rFont val="Times New Roman"/>
        <family val="1"/>
      </rPr>
      <t>worksheets</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</si>
  <si>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</si>
  <si>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</si>
  <si>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</si>
  <si>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</si>
  <si>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</si>
  <si>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</si>
  <si>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</si>
  <si>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</si>
  <si>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</si>
  <si>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</si>
  <si>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</si>
  <si>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</si>
  <si>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</si>
  <si>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</si>
  <si>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</si>
  <si>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</si>
  <si>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</si>
  <si>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</si>
  <si>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m2</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</si>
  <si>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</si>
  <si>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</si>
  <si>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</si>
  <si>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</si>
  <si>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</si>
  <si>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</si>
  <si>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</si>
  <si>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</si>
  <si>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</si>
  <si>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</si>
  <si>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</si>
  <si>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</si>
  <si>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</si>
  <si>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</si>
  <si>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</si>
  <si>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</si>
  <si>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</si>
  <si>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</si>
  <si>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</si>
  <si>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</si>
  <si>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</si>
  <si>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</si>
  <si>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</si>
  <si>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</si>
  <si>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</si>
  <si>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</si>
  <si>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</si>
  <si>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</si>
  <si>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</si>
  <si>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</si>
  <si>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</si>
  <si>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</si>
  <si>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</si>
  <si>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</si>
  <si>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</si>
  <si>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</si>
  <si>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</si>
  <si>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</si>
  <si>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</si>
  <si>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</si>
  <si>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</si>
  <si>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</si>
  <si>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</si>
  <si>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</si>
  <si>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</si>
  <si>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</si>
  <si>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</si>
  <si>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</si>
  <si>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</si>
  <si>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</si>
  <si>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</si>
  <si>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</si>
  <si>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</si>
  <si>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</si>
  <si>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</si>
  <si>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</si>
  <si>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</si>
  <si>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</si>
  <si>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</si>
  <si>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</si>
  <si>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</si>
  <si>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</si>
  <si>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</si>
  <si>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</si>
  <si>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</si>
  <si>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</si>
  <si>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</si>
  <si>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</si>
  <si>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</si>
  <si>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</si>
  <si>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</si>
  <si>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</si>
  <si>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</si>
  <si>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</si>
  <si>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</si>
  <si>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</si>
  <si>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</si>
  <si>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</si>
  <si>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</si>
  <si>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</si>
  <si>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</si>
  <si>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</si>
  <si>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</si>
  <si>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</si>
  <si>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</si>
  <si>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</si>
  <si>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</si>
  <si>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</si>
  <si>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</si>
  <si>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</si>
  <si>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</si>
  <si>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</si>
  <si>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</si>
  <si>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</si>
  <si>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</si>
  <si>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</si>
  <si>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</si>
  <si>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</si>
  <si>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</si>
  <si>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</si>
  <si>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</si>
  <si>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</si>
  <si>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</si>
  <si>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</si>
  <si>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</si>
  <si>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</si>
  <si>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</si>
  <si>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</si>
  <si>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</si>
  <si>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</si>
  <si>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</si>
  <si>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</si>
  <si>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</si>
  <si>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</si>
  <si>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</si>
  <si>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</si>
  <si>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</si>
  <si>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</si>
  <si>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</si>
  <si>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</si>
  <si>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</si>
  <si>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</si>
  <si>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</si>
  <si>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</si>
  <si>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</si>
  <si>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</si>
  <si>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</si>
  <si>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</si>
  <si>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</si>
  <si>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</si>
  <si>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</si>
  <si>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</si>
  <si>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</si>
  <si>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</si>
  <si>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</si>
  <si>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</si>
  <si>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</si>
  <si>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</si>
  <si>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</si>
  <si>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</si>
  <si>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</si>
  <si>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</si>
  <si>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</si>
  <si>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</si>
  <si>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</si>
  <si>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</si>
  <si>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</si>
  <si>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</si>
  <si>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</si>
  <si>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</si>
  <si>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</si>
  <si>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</si>
  <si>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</si>
  <si>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</si>
  <si>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</si>
  <si>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</si>
  <si>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</si>
  <si>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</si>
  <si>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</si>
  <si>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</si>
  <si>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</si>
  <si>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</si>
  <si>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</si>
  <si>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</si>
  <si>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</si>
  <si>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</si>
  <si>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</si>
  <si>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</si>
  <si>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</si>
  <si>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</si>
  <si>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</si>
  <si>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</si>
  <si>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</si>
  <si>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</si>
  <si>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</si>
  <si>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</si>
  <si>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</si>
  <si>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</si>
  <si>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</si>
  <si>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</si>
  <si>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</si>
  <si>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</si>
  <si>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</si>
  <si>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</si>
  <si>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</si>
  <si>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</si>
  <si>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</si>
  <si>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</si>
  <si>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</si>
  <si>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</si>
  <si>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</si>
  <si>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</si>
  <si>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</si>
  <si>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</si>
  <si>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</si>
  <si>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</si>
  <si>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</si>
  <si>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</si>
  <si>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</si>
  <si>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</si>
  <si>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</si>
  <si>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</si>
  <si>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</si>
  <si>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</si>
  <si>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</si>
  <si>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</si>
  <si>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</si>
  <si>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</si>
  <si>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</si>
  <si>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</si>
  <si>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</si>
  <si>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</si>
  <si>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</si>
  <si>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</si>
  <si>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</si>
  <si>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</si>
  <si>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</si>
  <si>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</si>
  <si>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</si>
  <si>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</si>
  <si>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</si>
  <si>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</si>
  <si>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</si>
  <si>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</si>
  <si>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</si>
  <si>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</si>
  <si>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</si>
  <si>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</si>
  <si>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</si>
  <si>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</si>
  <si>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</si>
  <si>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</si>
  <si>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</si>
  <si>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</si>
  <si>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</si>
  <si>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</si>
  <si>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</si>
  <si>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</si>
  <si>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</si>
  <si>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</si>
  <si>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</si>
  <si>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</si>
  <si>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</si>
  <si>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</si>
  <si>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</si>
  <si>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</si>
  <si>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</si>
  <si>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</si>
  <si>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</si>
  <si>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</si>
  <si>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</si>
  <si>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</si>
  <si>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</si>
  <si>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</si>
  <si>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</si>
  <si>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</si>
  <si>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</si>
  <si>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</si>
  <si>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</si>
  <si>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</si>
  <si>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</si>
  <si>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</si>
  <si>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</si>
  <si>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</si>
  <si>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</si>
  <si>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</si>
  <si>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</si>
  <si>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</si>
  <si>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</si>
  <si>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</si>
  <si>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</si>
  <si>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</si>
  <si>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</si>
  <si>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</si>
  <si>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</si>
  <si>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</si>
  <si>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</si>
  <si>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</si>
  <si>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</si>
  <si>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</si>
  <si>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</si>
  <si>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</si>
  <si>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</si>
  <si>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</si>
  <si>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</si>
  <si>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</si>
  <si>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</si>
  <si>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</si>
  <si>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</si>
  <si>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</si>
  <si>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</si>
  <si>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</si>
  <si>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</si>
  <si>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</si>
  <si>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</si>
  <si>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</si>
  <si>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</si>
  <si>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</si>
  <si>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</si>
  <si>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</si>
  <si>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</si>
  <si>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</si>
  <si>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</si>
  <si>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</si>
  <si>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</si>
  <si>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</si>
  <si>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</si>
  <si>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</si>
  <si>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</si>
  <si>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</si>
  <si>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</si>
  <si>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</si>
  <si>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</si>
  <si>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</si>
  <si>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</si>
  <si>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</si>
  <si>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</si>
  <si>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</si>
  <si>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</si>
  <si>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</si>
  <si>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</si>
  <si>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</si>
  <si>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</si>
  <si>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</si>
  <si>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</si>
  <si>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</si>
  <si>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</si>
  <si>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</si>
  <si>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</si>
  <si>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</si>
  <si>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</si>
  <si>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</si>
  <si>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</si>
  <si>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</si>
  <si>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</si>
  <si>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</si>
  <si>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</si>
  <si>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</si>
  <si>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</si>
  <si>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</si>
  <si>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</si>
  <si>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</si>
  <si>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</si>
  <si>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</si>
  <si>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</si>
  <si>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</si>
  <si>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</si>
  <si>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</si>
  <si>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</si>
  <si>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</si>
  <si>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</si>
  <si>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</si>
  <si>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</si>
  <si>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</si>
  <si>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</si>
  <si>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</si>
  <si>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</si>
  <si>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</si>
  <si>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</si>
  <si>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</si>
  <si>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</si>
  <si>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</si>
  <si>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</si>
  <si>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</si>
  <si>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</si>
  <si>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</si>
  <si>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</si>
  <si>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</si>
  <si>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</si>
  <si>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</si>
  <si>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</si>
  <si>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</si>
  <si>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</si>
  <si>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</si>
  <si>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</si>
  <si>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</si>
  <si>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</si>
  <si>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</si>
  <si>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</si>
  <si>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</si>
  <si>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</si>
  <si>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</si>
  <si>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</si>
  <si>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</si>
  <si>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</si>
  <si>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</si>
  <si>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</si>
  <si>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</si>
  <si>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</si>
  <si>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</si>
  <si>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</si>
  <si>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</si>
  <si>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</si>
  <si>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</si>
  <si>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</si>
  <si>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</si>
  <si>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</si>
  <si>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</si>
  <si>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</si>
  <si>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</si>
  <si>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</si>
  <si>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</si>
  <si>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</si>
  <si>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</si>
  <si>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</si>
  <si>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</si>
  <si>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</si>
  <si>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</si>
  <si>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</si>
  <si>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</si>
  <si>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</si>
  <si>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</si>
  <si>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</si>
  <si>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</si>
  <si>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</si>
  <si>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</si>
  <si>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</si>
  <si>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</si>
  <si>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</si>
  <si>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</si>
  <si>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</si>
  <si>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</si>
  <si>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</si>
  <si>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</si>
  <si>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</si>
  <si>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</si>
  <si>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</si>
  <si>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</si>
  <si>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</si>
  <si>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</si>
  <si>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</si>
  <si>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</si>
  <si>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</si>
  <si>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</si>
  <si>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</si>
  <si>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</si>
  <si>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</si>
  <si>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</si>
  <si>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</si>
  <si>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</si>
  <si>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</si>
  <si>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</si>
  <si>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</si>
  <si>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</si>
  <si>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</si>
  <si>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</si>
  <si>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</si>
  <si>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</si>
  <si>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</si>
  <si>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</si>
  <si>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</si>
  <si>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</si>
  <si>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</si>
  <si>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</si>
  <si>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</si>
  <si>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</si>
  <si>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</si>
  <si>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</si>
  <si>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</si>
  <si>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</si>
  <si>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</si>
  <si>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</si>
  <si>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</si>
  <si>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</si>
  <si>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</si>
  <si>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</si>
  <si>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</si>
  <si>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</si>
  <si>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</si>
  <si>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</si>
  <si>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</si>
  <si>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</si>
  <si>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</si>
  <si>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</si>
  <si>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</si>
  <si>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</si>
  <si>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</si>
  <si>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</si>
  <si>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</si>
  <si>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</si>
  <si>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</si>
  <si>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</si>
  <si>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</si>
  <si>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</si>
  <si>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</si>
  <si>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</si>
  <si>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</si>
  <si>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</si>
  <si>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</si>
  <si>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</si>
  <si>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</si>
  <si>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</si>
  <si>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</si>
  <si>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</si>
  <si>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</si>
  <si>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</si>
  <si>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</si>
  <si>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</si>
  <si>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</si>
  <si>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</si>
  <si>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</si>
  <si>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</si>
  <si>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</si>
  <si>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</si>
  <si>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</si>
  <si>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</si>
  <si>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</si>
  <si>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</si>
  <si>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</si>
  <si>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</si>
  <si>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</si>
  <si>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</si>
  <si>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</si>
  <si>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</si>
  <si>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</si>
  <si>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</si>
  <si>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</si>
  <si>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</si>
  <si>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</si>
  <si>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</si>
  <si>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</si>
  <si>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</si>
  <si>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</si>
  <si>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</si>
  <si>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</si>
  <si>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</si>
  <si>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</si>
  <si>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</si>
  <si>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</si>
  <si>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</si>
  <si>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</si>
  <si>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</si>
  <si>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</si>
  <si>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</si>
  <si>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</si>
  <si>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</si>
  <si>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</si>
  <si>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</si>
  <si>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</si>
  <si>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</si>
  <si>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</si>
  <si>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</si>
  <si>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</si>
  <si>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</si>
  <si>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</si>
  <si>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</si>
  <si>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</si>
  <si>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</si>
  <si>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</si>
  <si>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</si>
  <si>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</si>
  <si>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</si>
  <si>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</si>
  <si>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</si>
  <si>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</si>
  <si>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</si>
  <si>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</si>
  <si>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</si>
  <si>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</si>
  <si>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</si>
  <si>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</si>
  <si>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</si>
  <si>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</si>
  <si>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</si>
  <si>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</si>
  <si>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</si>
  <si>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</si>
  <si>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</si>
  <si>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</si>
  <si>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</si>
  <si>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</si>
  <si>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</si>
  <si>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</si>
  <si>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</si>
  <si>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</si>
  <si>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</si>
  <si>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</si>
  <si>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</si>
  <si>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</si>
  <si>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</si>
  <si>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</si>
  <si>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</si>
  <si>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</si>
  <si>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</si>
  <si>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</si>
  <si>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</si>
  <si>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</si>
  <si>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</si>
  <si>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</si>
  <si>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</si>
  <si>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</si>
  <si>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</si>
  <si>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</si>
  <si>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</si>
  <si>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</si>
  <si>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</si>
  <si>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</si>
  <si>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</si>
  <si>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</si>
  <si>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</si>
  <si>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</si>
  <si>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</si>
  <si>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</si>
  <si>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</si>
  <si>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</si>
  <si>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</si>
  <si>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</si>
  <si>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</si>
  <si>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</si>
  <si>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</si>
  <si>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</si>
  <si>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</si>
  <si>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</si>
  <si>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</si>
  <si>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</si>
  <si>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</si>
  <si>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</si>
  <si>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</si>
  <si>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</si>
  <si>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</si>
  <si>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</si>
  <si>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</si>
  <si>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</si>
  <si>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</si>
  <si>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</si>
  <si>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</si>
  <si>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</si>
  <si>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</si>
  <si>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</si>
  <si>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</si>
  <si>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</si>
  <si>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</si>
  <si>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</si>
  <si>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</si>
  <si>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</si>
  <si>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</si>
  <si>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</si>
  <si>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</si>
  <si>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</si>
  <si>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</si>
  <si>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</si>
  <si>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</si>
  <si>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</si>
  <si>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</si>
  <si>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</si>
  <si>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</si>
  <si>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</si>
  <si>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</si>
  <si>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</si>
  <si>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</si>
  <si>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</si>
  <si>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</si>
  <si>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</si>
  <si>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</si>
  <si>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</si>
  <si>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</si>
  <si>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</si>
  <si>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</si>
  <si>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</si>
  <si>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</si>
  <si>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</si>
  <si>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</si>
  <si>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</si>
  <si>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</si>
  <si>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</si>
  <si>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</si>
  <si>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</si>
  <si>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</si>
  <si>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</si>
  <si>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</si>
  <si>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</si>
  <si>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</si>
  <si>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</si>
  <si>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</si>
  <si>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</si>
  <si>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</si>
  <si>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</si>
  <si>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</si>
  <si>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</si>
  <si>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</si>
  <si>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</si>
  <si>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</si>
  <si>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</si>
  <si>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</si>
  <si>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</si>
  <si>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</si>
  <si>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</si>
  <si>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</si>
  <si>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</si>
  <si>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</si>
  <si>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</si>
  <si>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</si>
  <si>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</si>
  <si>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</si>
  <si>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</si>
  <si>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</si>
  <si>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</si>
  <si>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</si>
  <si>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</si>
  <si>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</si>
  <si>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</si>
  <si>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</si>
  <si>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</si>
  <si>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</si>
  <si>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</si>
  <si>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</si>
  <si>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</si>
  <si>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</si>
  <si>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</si>
  <si>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</si>
  <si>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</si>
  <si>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</si>
  <si>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</si>
  <si>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</si>
  <si>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</si>
  <si>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</si>
  <si>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</si>
  <si>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</si>
  <si>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</si>
  <si>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</si>
  <si>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</si>
  <si>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</si>
  <si>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</si>
  <si>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</si>
  <si>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</si>
  <si>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</si>
  <si>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</si>
  <si>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</si>
  <si>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</si>
  <si>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</si>
  <si>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</si>
  <si>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</si>
  <si>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</si>
  <si>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</si>
  <si>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</si>
  <si>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</si>
  <si>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</si>
  <si>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</si>
  <si>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</si>
  <si>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</si>
  <si>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</si>
  <si>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</si>
  <si>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</si>
  <si>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</si>
  <si>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</si>
  <si>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</si>
  <si>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</si>
  <si>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</si>
  <si>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</si>
  <si>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</si>
  <si>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</si>
  <si>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</si>
  <si>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</si>
  <si>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</si>
  <si>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</si>
  <si>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</si>
  <si>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</si>
  <si>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</si>
  <si>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</si>
  <si>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</si>
  <si>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</si>
  <si>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</si>
  <si>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</si>
  <si>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</si>
  <si>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</si>
  <si>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</si>
  <si>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</si>
  <si>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</si>
  <si>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</si>
  <si>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</si>
  <si>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</si>
  <si>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</si>
  <si>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</si>
  <si>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</si>
  <si>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</si>
  <si>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</si>
  <si>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</si>
  <si>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</si>
  <si>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</si>
  <si>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</si>
  <si>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</si>
  <si>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</si>
  <si>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</si>
  <si>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</si>
  <si>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</si>
  <si>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</si>
  <si>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</si>
  <si>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</si>
  <si>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</si>
  <si>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</si>
  <si>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</si>
  <si>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</si>
  <si>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</si>
  <si>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</si>
  <si>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</si>
  <si>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</si>
  <si>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</si>
  <si>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</si>
  <si>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</si>
  <si>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</si>
  <si>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</si>
  <si>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</si>
  <si>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</si>
  <si>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</si>
  <si>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</si>
  <si>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</si>
  <si>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</si>
  <si>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</si>
  <si>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</si>
  <si>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</si>
  <si>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</si>
  <si>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</si>
  <si>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</si>
  <si>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</si>
  <si>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</si>
  <si>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</si>
  <si>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</si>
  <si>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</si>
  <si>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</si>
  <si>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LAI kg/ha</t>
  </si>
  <si>
    <t>Mineral Matter STD g/kg</t>
  </si>
  <si>
    <t>Gross Caloric Value STD MJ/k</t>
  </si>
  <si>
    <t>Soluble C mgC/ kg</t>
  </si>
  <si>
    <t>NH4 mgN/ kg</t>
  </si>
  <si>
    <t>Iden Plant Mat gC/kg</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</si>
  <si>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</si>
  <si>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</si>
  <si>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</si>
  <si>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</si>
  <si>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</si>
  <si>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</si>
  <si>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</si>
  <si>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</si>
  <si>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</si>
  <si>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</si>
  <si>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</si>
  <si>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</si>
  <si>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</si>
  <si>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</si>
  <si>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</si>
  <si>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</si>
  <si>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</si>
  <si>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</si>
  <si>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</si>
  <si>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</si>
  <si>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</si>
  <si>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</si>
  <si>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</si>
  <si>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</si>
  <si>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</si>
  <si>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</si>
  <si>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</si>
  <si>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</si>
  <si>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#seeds/ha</t>
  </si>
  <si>
    <t xml:space="preserve">Welcome to </t>
  </si>
  <si>
    <t>NUOnet (Nutrient Use and Outcome Network)</t>
  </si>
  <si>
    <t>with a framework from GRACEnet and REAP</t>
  </si>
  <si>
    <t>MeasYieldNutrientUptake</t>
  </si>
  <si>
    <t>MeasGasLeachingNutrientLoss</t>
  </si>
  <si>
    <t>MeasWaterErosion</t>
  </si>
  <si>
    <t>MeasWindErosion</t>
  </si>
  <si>
    <t>CalcNutrientEfficiency</t>
  </si>
  <si>
    <r>
      <t xml:space="preserve">For missing values, leave cells blank. Please </t>
    </r>
    <r>
      <rPr>
        <b/>
        <sz val="12"/>
        <rFont val="Times New Roman"/>
        <family val="1"/>
      </rPr>
      <t>Do NOT</t>
    </r>
    <r>
      <rPr>
        <sz val="12"/>
        <rFont val="Times New Roman"/>
        <family val="1"/>
      </rPr>
      <t xml:space="preserve"> fill blanks with periods.</t>
    </r>
  </si>
  <si>
    <t>Jorge.Delgado@ars.usda.gov</t>
  </si>
  <si>
    <t>Calculated nutrient efficiency indices</t>
  </si>
  <si>
    <t>calculation</t>
  </si>
  <si>
    <t>Calculation Table: Crop Efficiency</t>
  </si>
  <si>
    <t>Report total aboveground N uptake = (Harvested Grain N + Harvested Residue N )</t>
  </si>
  <si>
    <t>Nitrogen use efficiency  = (Nutrient uptake F, kg - Nutrient uptake C, kg)/ (Quantity of nutrient applied, kg) * 100</t>
  </si>
  <si>
    <t>15N Report total aboveground N uptake = For this example (Harvested Grain N + Harvested Residue N )</t>
  </si>
  <si>
    <t>kg/kg</t>
  </si>
  <si>
    <t>Exp UnitID</t>
  </si>
  <si>
    <t>AboveGroundN kgN/ha</t>
  </si>
  <si>
    <t>Nitrogen Use Efficiency %</t>
  </si>
  <si>
    <t>Agronomic Efficiency kg/kg</t>
  </si>
  <si>
    <t>Nitrogen15 Use Efficiency kgN/ha</t>
  </si>
  <si>
    <r>
      <t>Agronomic efficiency</t>
    </r>
    <r>
      <rPr>
        <vertAlign val="subscript"/>
        <sz val="10"/>
        <color theme="1"/>
        <rFont val="Times New Roman"/>
        <family val="1"/>
      </rPr>
      <t xml:space="preserve">Nitrogen </t>
    </r>
    <r>
      <rPr>
        <sz val="10"/>
        <color theme="1"/>
        <rFont val="Times New Roman"/>
        <family val="1"/>
      </rPr>
      <t>= (Yield F, kg - Yield C, kg)/ (Quantity of nutrient applied, kg)</t>
    </r>
  </si>
  <si>
    <r>
      <t>Nutrient efficiency ratio</t>
    </r>
    <r>
      <rPr>
        <vertAlign val="subscript"/>
        <sz val="10"/>
        <color theme="1"/>
        <rFont val="Times New Roman"/>
        <family val="1"/>
      </rPr>
      <t>Nitrogen</t>
    </r>
    <r>
      <rPr>
        <sz val="10"/>
        <color theme="1"/>
        <rFont val="Times New Roman"/>
        <family val="1"/>
      </rPr>
      <t xml:space="preserve">  = (Units of Yield, kg )/ (Units of element in tissue (Nitrogen), kg)</t>
    </r>
  </si>
  <si>
    <t>Nutrient efficiency ratio Nitrogen kg/kg</t>
  </si>
  <si>
    <t>Weight of S</t>
  </si>
  <si>
    <t>Weight of Ca</t>
  </si>
  <si>
    <t>Weight of Mg</t>
  </si>
  <si>
    <t>Weight of Cu</t>
  </si>
  <si>
    <t>Weight of Fe</t>
  </si>
  <si>
    <t>Weight of Mn</t>
  </si>
  <si>
    <t>Weight of Zn</t>
  </si>
  <si>
    <t>Weight of B</t>
  </si>
  <si>
    <t>Weight of Mo</t>
  </si>
  <si>
    <t>kg S/ha</t>
  </si>
  <si>
    <t>kg Ca/ha</t>
  </si>
  <si>
    <t>kg Mg/ha</t>
  </si>
  <si>
    <t>g Cu/ha</t>
  </si>
  <si>
    <t>g Fe/ha</t>
  </si>
  <si>
    <t>g Mn/ha</t>
  </si>
  <si>
    <t>g Zn/ha</t>
  </si>
  <si>
    <t>g B/ha</t>
  </si>
  <si>
    <t>g Mo/ha</t>
  </si>
  <si>
    <t>Total S Amount kgS/ha</t>
  </si>
  <si>
    <t>Total Ca Amount kgCa/ha</t>
  </si>
  <si>
    <t>Total Mg Amount kgMg/ha</t>
  </si>
  <si>
    <t>kg Cl/ha</t>
  </si>
  <si>
    <t>kg SO4-S/ha</t>
  </si>
  <si>
    <t>kg HCO3/ha</t>
  </si>
  <si>
    <t>kg Na/ha</t>
  </si>
  <si>
    <t>mg NO3-N/L</t>
  </si>
  <si>
    <t>S amount, kilograms sulfur per hectare</t>
  </si>
  <si>
    <t>Ca amount, kilograms calcium per hectare</t>
  </si>
  <si>
    <t>Mg amount, kilograms magnesium per hectare</t>
  </si>
  <si>
    <t>Total Cu Amount gCu/ha</t>
  </si>
  <si>
    <t>Total Fe Amount gFe/ha</t>
  </si>
  <si>
    <t>Total Mn Amount gMn/ha</t>
  </si>
  <si>
    <t>Total Zn Amount gZn/ha</t>
  </si>
  <si>
    <t>Total B Amount gB/ha</t>
  </si>
  <si>
    <t>Total Mo Amount gMo/ha</t>
  </si>
  <si>
    <t>Cu amount, grams copper per hectare</t>
  </si>
  <si>
    <t>Fe amount, grams iron per hectare</t>
  </si>
  <si>
    <t>Mn amount, grams manganese per hectare</t>
  </si>
  <si>
    <t>Zn amount, grams zinc per hectare</t>
  </si>
  <si>
    <t>B amount, grams boron per hectare</t>
  </si>
  <si>
    <t>Mo amount, grams molybdenum per hectare</t>
  </si>
  <si>
    <t>Irrigation Cl kgCl/ha</t>
  </si>
  <si>
    <t>Irrigation SO4 kgSO4-S/ha</t>
  </si>
  <si>
    <t>Irrigation HCO3 kgHCO3/ha</t>
  </si>
  <si>
    <t>Irrigation Ca kgCa/ha</t>
  </si>
  <si>
    <t>Irrigation Mg kgMg/ha</t>
  </si>
  <si>
    <t>Irrigation Na kgNa/ha</t>
  </si>
  <si>
    <t>Chlorine, irrigation additive, kilograms Cl per hectare</t>
  </si>
  <si>
    <t>Sulfate, irrigation additive, kilograms SO4-S per hectare</t>
  </si>
  <si>
    <t>Bicarbonate, irrigation additive, kilograms HCO3per hectare</t>
  </si>
  <si>
    <t>Calcium, irrigation additive, kilograms Ca per hectare</t>
  </si>
  <si>
    <t>Magnesium irrigation additive, kilograms Mg per hectare</t>
  </si>
  <si>
    <t>Sodium, irrigation additive, kilograms Na per hectare</t>
  </si>
  <si>
    <t>Above ground nitrogen, kilograms nitrogen per hectare</t>
  </si>
  <si>
    <t>Nitrogen use efficiency, percent</t>
  </si>
  <si>
    <t>Agronomic efficiency, kilogram per kilogram</t>
  </si>
  <si>
    <t>Nutrient efficiency ratio, nitrogen kilogram per kilogram</t>
  </si>
  <si>
    <t>Nitrogen 15 use efficiency, kilogram nitrogen per hectare</t>
  </si>
  <si>
    <t>kg N/kg</t>
  </si>
  <si>
    <t>Na mgNa/kg</t>
  </si>
  <si>
    <t>Se mg Se/kg</t>
  </si>
  <si>
    <t>Al mg Al/kg</t>
  </si>
  <si>
    <t>SO4-S mg SO4-S/kg</t>
  </si>
  <si>
    <t>Mo mg Mo/kg</t>
  </si>
  <si>
    <t>B mg B/kg</t>
  </si>
  <si>
    <t>Na STD mgNa/kg</t>
  </si>
  <si>
    <t>Se STD mg Se/kg</t>
  </si>
  <si>
    <t>Al STD mg Al/kg</t>
  </si>
  <si>
    <t>SO4-S STD mg SO4-S/kg</t>
  </si>
  <si>
    <t>Mo STD mg Mo/kg</t>
  </si>
  <si>
    <t>B STD mg B/kg</t>
  </si>
  <si>
    <t>mg Na/kg soil</t>
  </si>
  <si>
    <t>mg Se/kg soil</t>
  </si>
  <si>
    <t>SO4-S mgSO4-S/kg</t>
  </si>
  <si>
    <t>mg Al/kg soil</t>
  </si>
  <si>
    <t>mg SO4-S/kg soil</t>
  </si>
  <si>
    <t>mg Mo/kg soil</t>
  </si>
  <si>
    <t>mg B/kg soil</t>
  </si>
  <si>
    <t>Selenium, soil, StdDev, milligrams Se per kilogram soil</t>
  </si>
  <si>
    <t>Aluminum, soil, StdDev, milligrams Al per kilogram soil</t>
  </si>
  <si>
    <t>Sulfate sulfur, soil, StdDev, milligrams SO4-S per kilogram soil</t>
  </si>
  <si>
    <t>Boron, soil, StdDev, milligrams B per kilogram soil</t>
  </si>
  <si>
    <t>Sodium, soil, StdDev, milligrams Na per kilogram soil</t>
  </si>
  <si>
    <t>Selenium, soil, milligrams Se per kilogram soil</t>
  </si>
  <si>
    <t>Aluminum, soil, milligrams Al per kilogram soil</t>
  </si>
  <si>
    <t>Sulfate sulfur, soil, milligrams SO4-S per kilogram soil</t>
  </si>
  <si>
    <t>Molybdenem, soil, milligrams Mo per kilogram soil</t>
  </si>
  <si>
    <t>Boron, soil, milligrams B per kilogram soil</t>
  </si>
  <si>
    <t>Sodium, soil, milligrams Na per kilogram soil</t>
  </si>
  <si>
    <t>Measurements Table: Yield Nutrient Uptake</t>
  </si>
  <si>
    <t>This page is to describe the nutrients in samples.</t>
  </si>
  <si>
    <t>Frac P kgP/ha</t>
  </si>
  <si>
    <t>Frac K kgK/ha</t>
  </si>
  <si>
    <t>Frac S kgS/ha</t>
  </si>
  <si>
    <t>Frac Ca kgCa/ha</t>
  </si>
  <si>
    <t>Frac Mg kgMg/ha</t>
  </si>
  <si>
    <t>Frac Cu gCu/ha</t>
  </si>
  <si>
    <t>Frac Fe gFe/ha</t>
  </si>
  <si>
    <t>Frac Mn gMn/ha</t>
  </si>
  <si>
    <t>Frac Zn gZn/ha</t>
  </si>
  <si>
    <t>Frac B gB/ha</t>
  </si>
  <si>
    <t>Frac Mo gMo/ha</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</si>
  <si>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</si>
  <si>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</si>
  <si>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</si>
  <si>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</si>
  <si>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</si>
  <si>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</si>
  <si>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</si>
  <si>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</si>
  <si>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</si>
  <si>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</si>
  <si>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</si>
  <si>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Is the observation observed or simulated?</t>
  </si>
  <si>
    <t>If the observation is simulated, what model was used?</t>
  </si>
  <si>
    <t>kg Cu/ha</t>
  </si>
  <si>
    <t>kg Fe/ha</t>
  </si>
  <si>
    <t>kg Mn/ha</t>
  </si>
  <si>
    <t>kg Zn/ha</t>
  </si>
  <si>
    <t>mg Na/kg</t>
  </si>
  <si>
    <t>mg Se/kg</t>
  </si>
  <si>
    <t>mg Al/kg</t>
  </si>
  <si>
    <t>mg SO4-S/kg</t>
  </si>
  <si>
    <t>mg Mo/kg</t>
  </si>
  <si>
    <t>Molybdenum, soil, StdDev, milligrams Mo per kilogram soil</t>
  </si>
  <si>
    <t>mg B/kg</t>
  </si>
  <si>
    <t>kg B/ha</t>
  </si>
  <si>
    <t>kg Mo/ha</t>
  </si>
  <si>
    <t>mg/kernal</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</si>
  <si>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</si>
  <si>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</si>
  <si>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</si>
  <si>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</si>
  <si>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</si>
  <si>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</si>
  <si>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</si>
  <si>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</si>
  <si>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</si>
  <si>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</si>
  <si>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</si>
  <si>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</si>
  <si>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</si>
  <si>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</si>
  <si>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</si>
  <si>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</si>
  <si>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Dry biomass plant fraction, StdDev, kilograms per hectare</t>
  </si>
  <si>
    <t>Plant fraction moisture content, StdDev, percent</t>
  </si>
  <si>
    <t>Plant fraction carbon content, StdDev, kilograms per hectare</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</si>
  <si>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</si>
  <si>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</si>
  <si>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</si>
  <si>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</si>
  <si>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</si>
  <si>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</si>
  <si>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</si>
  <si>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Plant fraction iron content, StdDev, grams per hectare</t>
  </si>
  <si>
    <t>Plant fraction manganese content, StdDev, grams per hectare</t>
  </si>
  <si>
    <t>Plant fraction zinc content, StdDev, grams per hectare</t>
  </si>
  <si>
    <t>Plant fraction boron content, StdDev, grams per hectare</t>
  </si>
  <si>
    <t>Plant fraction molybdenum content, StdDev, grams per hectare</t>
  </si>
  <si>
    <t>Grain kernal weight, StdDev, milligrams per kernal</t>
  </si>
  <si>
    <t>Obs_Sim</t>
  </si>
  <si>
    <t>Observed</t>
  </si>
  <si>
    <t>Simulated</t>
  </si>
  <si>
    <t>Observed or simulated YNU</t>
  </si>
  <si>
    <t>Model if simulated YNU</t>
  </si>
  <si>
    <t>YNU=Yield Nutrient Uptake</t>
  </si>
  <si>
    <t>Observed or simulated BMA</t>
  </si>
  <si>
    <t>Model if simulatedBMA</t>
  </si>
  <si>
    <t>BMS=Biomass Mineral Analysis</t>
  </si>
  <si>
    <t>Observed or simulated BMS</t>
  </si>
  <si>
    <t>Model if simulated BMS</t>
  </si>
  <si>
    <t>Mo Concentration mg/kg</t>
  </si>
  <si>
    <t>Mo Concentration STD mg/kg</t>
  </si>
  <si>
    <t>Mo Concentration, plant tissue, milligrams per kilogram</t>
  </si>
  <si>
    <t>Mo Concentration, plant tissue, StdDev, milligrams per kilogram</t>
  </si>
  <si>
    <t>Model if simulated BMA</t>
  </si>
  <si>
    <t>Measurement Table: Gas Leaching, Nutrient Loss</t>
  </si>
  <si>
    <t>C kg/ha</t>
  </si>
  <si>
    <t>N kg/ha</t>
  </si>
  <si>
    <t>P kg/ha</t>
  </si>
  <si>
    <t>N2O-N kg/ha</t>
  </si>
  <si>
    <t>N2-N kg/ha</t>
  </si>
  <si>
    <t>N2O-N kg/ha/day</t>
  </si>
  <si>
    <t>NOx-N kg/ha/day</t>
  </si>
  <si>
    <t>NH3-N kg/ha/day</t>
  </si>
  <si>
    <t>Leaching</t>
  </si>
  <si>
    <t>Denitrification</t>
  </si>
  <si>
    <t>Ammonia volatilization</t>
  </si>
  <si>
    <t>Water Sampling Method</t>
  </si>
  <si>
    <t>Sampling Depth cm</t>
  </si>
  <si>
    <t>Soluble C kg/ha</t>
  </si>
  <si>
    <t>Soluble N kg/ha</t>
  </si>
  <si>
    <t>NO3-N kg/ha</t>
  </si>
  <si>
    <t>Water mm/d</t>
  </si>
  <si>
    <t>Observed or simulated Leaching</t>
  </si>
  <si>
    <t>Model if simulated Leaching</t>
  </si>
  <si>
    <t>Observed or simulated Deintrification</t>
  </si>
  <si>
    <t>Model if simulated Denitrification</t>
  </si>
  <si>
    <t>Observed or simulated GHG</t>
  </si>
  <si>
    <t>Model if simulated GHG</t>
  </si>
  <si>
    <t>Observed or simulated AmmVol</t>
  </si>
  <si>
    <t>Model if simulated AmmVol</t>
  </si>
  <si>
    <t>Green house gas</t>
  </si>
  <si>
    <t>Soluble C STD kg/ha</t>
  </si>
  <si>
    <t>Soluble N STD kg/ha</t>
  </si>
  <si>
    <t>NO3-N STD kg/ha</t>
  </si>
  <si>
    <t>P STD kg/ha</t>
  </si>
  <si>
    <t>Water STD mm/d</t>
  </si>
  <si>
    <t>N2-N STD kg/ha</t>
  </si>
  <si>
    <t>N2O-N STD kg/ha/day</t>
  </si>
  <si>
    <t>NOx-N STD kg/ha/day</t>
  </si>
  <si>
    <t>NH3-N STD kg/ha/day</t>
  </si>
  <si>
    <t>N2O-N STD kg/ha</t>
  </si>
  <si>
    <t>kg/ha/day</t>
  </si>
  <si>
    <t>Water sampling method</t>
  </si>
  <si>
    <t>Sampling depth, centimeters</t>
  </si>
  <si>
    <t>Denitrified nitrous oxide, kilograms per hectare</t>
  </si>
  <si>
    <t>Denitrified nitrogen gas, kilograms per hectare</t>
  </si>
  <si>
    <t>Greenhouse gas nitrous oxide, kilograms per hectare per day</t>
  </si>
  <si>
    <t>Greenhouse gas NOx gas, kilograms per hectare per day</t>
  </si>
  <si>
    <t>Ammonia volatilization ammonia, kilogram per hectare per day</t>
  </si>
  <si>
    <t>Denitrified nitrous oxide, StdDev, kilograms per hectare</t>
  </si>
  <si>
    <t>Denitrified nitrogen gas, StdDev, kilograms per hectare</t>
  </si>
  <si>
    <t>Greenhouse gas nitrous oxide, StdDev, kilograms per hectare per day</t>
  </si>
  <si>
    <t>Greenhouse gas NOx gas, StdDev, kilograms per hectare per day</t>
  </si>
  <si>
    <t>Ammonia volatilization ammonia, StdDev, kilogram per hectare per day</t>
  </si>
  <si>
    <t>Soluble carbon in leachate, kilograms per hectare</t>
  </si>
  <si>
    <t>Soluble nitrogen in leachate, kilograms per hectare</t>
  </si>
  <si>
    <t>Nitrate nitrogen in leachate, kilograms per hectare</t>
  </si>
  <si>
    <t>Soluble carbon in leachate, StdDev, kilograms per hectare</t>
  </si>
  <si>
    <t>Soluble nitrogen in leachate, StdDev, kilograms per hectare</t>
  </si>
  <si>
    <t>Nitrate nitrogen in leachate, StdDev, kilograms per hectare</t>
  </si>
  <si>
    <t>Water leached, StdDev, millimeters per day</t>
  </si>
  <si>
    <t>Water leached, millimeters per day</t>
  </si>
  <si>
    <t>Measurement Table:  Water Erosion Nutrient Transport</t>
  </si>
  <si>
    <t>kg NH4-N/ha</t>
  </si>
  <si>
    <t>kg NO3-N/ha</t>
  </si>
  <si>
    <t>kg DP/ha</t>
  </si>
  <si>
    <t>mBq/g</t>
  </si>
  <si>
    <t>Surface runoff</t>
  </si>
  <si>
    <t>Observed or simulated WaterErosion</t>
  </si>
  <si>
    <t>Model if simulated WaterErosion</t>
  </si>
  <si>
    <t>Observed or simulated WindErosion</t>
  </si>
  <si>
    <t>Model if simulated WindErosion</t>
  </si>
  <si>
    <t>kg total N/ha WindErosion</t>
  </si>
  <si>
    <t>kg NH4-N/ha WindErosion</t>
  </si>
  <si>
    <t>kg NO3-N/ha WindErosion</t>
  </si>
  <si>
    <t>kg total N /ha WindErosion</t>
  </si>
  <si>
    <t>kg P/ha WindErosion</t>
  </si>
  <si>
    <t>kg DP/ha WindErosion</t>
  </si>
  <si>
    <t>kg S/ha WindErosion</t>
  </si>
  <si>
    <t>kg Ca/ha WindErosion</t>
  </si>
  <si>
    <t>kg Mg/ha WindErosion</t>
  </si>
  <si>
    <t>g Cu/ha WindErosion</t>
  </si>
  <si>
    <t>g Fe/ha WindErosion</t>
  </si>
  <si>
    <t>g Mn/ha WindErosion</t>
  </si>
  <si>
    <t>g Zn/ha WindErosion</t>
  </si>
  <si>
    <t>g B/ha WindErosion</t>
  </si>
  <si>
    <t>g Mo/ha WindErosion</t>
  </si>
  <si>
    <t>Losses or deposition WindErosion</t>
  </si>
  <si>
    <t>Erosion kg (sediment)/ha WindErosion</t>
  </si>
  <si>
    <t>Soil organic matter kg/ha WindErosion</t>
  </si>
  <si>
    <t>Soil organic carbon kg C/ha WindErosion</t>
  </si>
  <si>
    <t>kg K/ha  WindErosion</t>
  </si>
  <si>
    <t>Measurement Table:  Nutrient Transport by Wind Erosion</t>
  </si>
  <si>
    <t>Losses or deposition WaterErosion</t>
  </si>
  <si>
    <t>Cesium-137 WaterErosion</t>
  </si>
  <si>
    <t>Lead-210 WaterErosion</t>
  </si>
  <si>
    <t>Beryllium-7 WaterErosion</t>
  </si>
  <si>
    <t>Erosion kg (sediment) /ha WaterErosion</t>
  </si>
  <si>
    <t>Soil organic matter kg/ha WaterErosion</t>
  </si>
  <si>
    <t>Soil organic carbon kg C/ha WaterErosion</t>
  </si>
  <si>
    <t>Water mm/d WaterErosion</t>
  </si>
  <si>
    <t>kg total N /ha WaterErosion</t>
  </si>
  <si>
    <t>kg NH4-N/ha WaterErosion</t>
  </si>
  <si>
    <t>kg NO3-N/ha WaterErosion</t>
  </si>
  <si>
    <t>kg P/ha WaterErosion</t>
  </si>
  <si>
    <t>kg DP/ha WaterErosion</t>
  </si>
  <si>
    <t>kg K/ha WaterErosion</t>
  </si>
  <si>
    <t>kg S/ha WaterErosion</t>
  </si>
  <si>
    <t>kg Ca/ha WaterErosion</t>
  </si>
  <si>
    <t>kg Mg/ha WaterErosion</t>
  </si>
  <si>
    <t>g Cu/ha WaterErosion</t>
  </si>
  <si>
    <t>g Fe/ha WaterErosion</t>
  </si>
  <si>
    <t>g Mn/ha WaterErosion</t>
  </si>
  <si>
    <t>g Zn/ha WaterErosion</t>
  </si>
  <si>
    <t>g B/ha WaterErosion</t>
  </si>
  <si>
    <t>g Mo/ha WaterErosion</t>
  </si>
  <si>
    <t>Cesium-137 STD WaterErosion</t>
  </si>
  <si>
    <t>Lead-210 STD WaterErosion</t>
  </si>
  <si>
    <t>Beryllium-7 STD WaterErosion</t>
  </si>
  <si>
    <t>Erosion STD kg (sediment) /ha WaterErosion</t>
  </si>
  <si>
    <t>Soil organic matter STD kg/ha WaterErosion</t>
  </si>
  <si>
    <t>Soil organic carbon STD kg C/ha WaterErosion</t>
  </si>
  <si>
    <t>Water STD mm/d WaterErosion</t>
  </si>
  <si>
    <t>kg total N /ha STD WaterErosion</t>
  </si>
  <si>
    <t>kg NH4-N/ha STD WaterErosion</t>
  </si>
  <si>
    <t>kg NO3-N/ha STD WaterErosion</t>
  </si>
  <si>
    <t>kg P/ha STD WaterErosion</t>
  </si>
  <si>
    <t>kg DP/ha STD WaterErosion</t>
  </si>
  <si>
    <t>kg K/ha STD WaterErosion</t>
  </si>
  <si>
    <t>kg S/ha STD WaterErosion</t>
  </si>
  <si>
    <t>kg Ca/ha STD WaterErosion</t>
  </si>
  <si>
    <t>kg Mg/ha STD WaterErosion</t>
  </si>
  <si>
    <t>g Cu/ha STD WaterErosion</t>
  </si>
  <si>
    <t>g Fe/ha STD WaterErosion</t>
  </si>
  <si>
    <t>g Mn/ha STD WaterErosion</t>
  </si>
  <si>
    <t>g Zn/ha STD WaterErosion</t>
  </si>
  <si>
    <t>g B/ha STD WaterErosion</t>
  </si>
  <si>
    <t>g Mo/ha STD WaterErosion</t>
  </si>
  <si>
    <t>Erosion kg (sediment)/ha STD WindErosion</t>
  </si>
  <si>
    <t>Soil organic matter kg/ha STD WindErosion</t>
  </si>
  <si>
    <t>Soil organic carbon kg C/ha STD WindErosion</t>
  </si>
  <si>
    <t>kg total N/ha STD WindErosion</t>
  </si>
  <si>
    <t>kg NH4-N/ha STD WindErosion</t>
  </si>
  <si>
    <t>kg NO3-N/ha STD WindErosion</t>
  </si>
  <si>
    <t>kg total N /ha STD WindErosion</t>
  </si>
  <si>
    <t>kg P/ha STD WindErosion</t>
  </si>
  <si>
    <t>kg DP/ha STD WindErosion</t>
  </si>
  <si>
    <t>kg K/ha  STD WindErosion</t>
  </si>
  <si>
    <t>kg S/ha STD WindErosion</t>
  </si>
  <si>
    <t>kg Ca/ha STD WindErosion</t>
  </si>
  <si>
    <t>kg Mg/ha STD WindErosion</t>
  </si>
  <si>
    <t>g Cu/ha STD WindErosion</t>
  </si>
  <si>
    <t>g Fe/ha STD WindErosion</t>
  </si>
  <si>
    <t>g Mn/ha STD WindErosion</t>
  </si>
  <si>
    <t>g Zn/ha STD WindErosion</t>
  </si>
  <si>
    <t>g B/ha STD WindErosion</t>
  </si>
  <si>
    <t>g Mo/ha STD WindErosion</t>
  </si>
  <si>
    <t>=COUNTA(MeasWaterErosion!$A:$A)-COUNTA(MeasWaterErosion!$A$1:$A$8)</t>
  </si>
  <si>
    <t>=COUNTA(MeasWindErosion!$A:$A)-COUNTA(MeasWindErosion!$A$1:$A$8)</t>
  </si>
  <si>
    <t>ha N/day</t>
  </si>
  <si>
    <t>kg N /ha</t>
  </si>
  <si>
    <t>Mineral Matter, plant tissue, grams per kilogram dry matter</t>
  </si>
  <si>
    <t>Calculation</t>
  </si>
  <si>
    <t>NUOnet</t>
  </si>
  <si>
    <t>AgAR</t>
  </si>
  <si>
    <t>Soil Biology</t>
  </si>
  <si>
    <t xml:space="preserve">Greenhouse gas Reduction Through Agricultural Carbon Enhancement Network </t>
  </si>
  <si>
    <t>Frac Dry Matt kg/ha YNU</t>
  </si>
  <si>
    <t>Frac Moist % YNU</t>
  </si>
  <si>
    <t>Frac C kgC/ha YNU</t>
  </si>
  <si>
    <t>Frac N kgN/ha YNU</t>
  </si>
  <si>
    <t>Grain Weight mg/kernel YNU</t>
  </si>
  <si>
    <t>Frac Dry Matt STD kg/ha YNU</t>
  </si>
  <si>
    <t>Frac Moist STD %  YNU</t>
  </si>
  <si>
    <t>Frac C  STD kgC/ha  YNU</t>
  </si>
  <si>
    <t>Frac N STD kgN/ha  YNU</t>
  </si>
  <si>
    <t>Grain Weight STD mg/kernel  YNU</t>
  </si>
  <si>
    <t>Frac Moist STD % YNU</t>
  </si>
  <si>
    <t>Frac C  STD kgC/ha YNU</t>
  </si>
  <si>
    <t>Frac N STD kgN/ha YNU</t>
  </si>
  <si>
    <t>Grain Weight STD mg/kernel YNU</t>
  </si>
  <si>
    <t>Frac Dry Matt kg/ha HF</t>
  </si>
  <si>
    <t>Frac Moist % HF</t>
  </si>
  <si>
    <t>Frac C kgC/ha HF</t>
  </si>
  <si>
    <t>FracN kgN/ha HF</t>
  </si>
  <si>
    <t>Grain Weight mg/kernel HF</t>
  </si>
  <si>
    <t>Frac Dry Matt STD kg/ha HF</t>
  </si>
  <si>
    <t>Frac Moist STD % HF</t>
  </si>
  <si>
    <t>Frac C STD kgC/ha HF</t>
  </si>
  <si>
    <t>FracN STD kgN/ha HF</t>
  </si>
  <si>
    <t>Grain Weight STD mg/kernel HF</t>
  </si>
  <si>
    <t>Frac N kgN/ha HF</t>
  </si>
  <si>
    <t>Frac N STD kgN/ha HF</t>
  </si>
  <si>
    <t>HF=Harvest Fraction</t>
  </si>
  <si>
    <t>Nutrient in samples</t>
  </si>
  <si>
    <t>Greenhouse gas</t>
  </si>
  <si>
    <t>Nutrient loss from leaching, denitrification, greenhouse gas emission, nad ammonia volatilization</t>
  </si>
  <si>
    <t>Nutrient transport by water erosion</t>
  </si>
  <si>
    <t>Nutrient transport by wind erosion</t>
  </si>
  <si>
    <t>Crop residue, harvested aboveground, plant tissue, kilograms per hectare</t>
  </si>
  <si>
    <t>Crop residue moisture content, plant tissue, percent</t>
  </si>
  <si>
    <t>Crop residue, non harvested aboveground, plant tissue, kilograms per hectare</t>
  </si>
  <si>
    <t>Crop root, biomass, plant tissue, kilograms per hectare</t>
  </si>
  <si>
    <t>Crop root, moisture content, plant tissue, percent</t>
  </si>
  <si>
    <t>Biomass, aboveground live, plant tissue, kilograms per hectare</t>
  </si>
  <si>
    <t>Biomass, surface litter, plant tissue, kilograms per hectare</t>
  </si>
  <si>
    <t>Biomass, aboveground dead, plant tissue, kilograms per hectare</t>
  </si>
  <si>
    <t>Leaf area index, live, none, fraction of land area, kilograms per hectare</t>
  </si>
  <si>
    <t>Nitrogen, biomass, plant tissue, percent</t>
  </si>
  <si>
    <t>Lignin, biomass, plant tissue, percent</t>
  </si>
  <si>
    <t>Ground cover, vegetated, none, fraction of land area, percent</t>
  </si>
  <si>
    <t>Total soil carbon, soil, grams C per kilogram soil</t>
  </si>
  <si>
    <t>Total soil nitrogen, soil, grams N per kilogram soil</t>
  </si>
  <si>
    <t>Inorganic soil carbon, soil, grams C per kilogram soil</t>
  </si>
  <si>
    <t>Organic soil carbon, soil, grams C per kilogram soil</t>
  </si>
  <si>
    <t>Mineral associated carbon, soil, grams C per kilogram soil</t>
  </si>
  <si>
    <t>Particulate organic matter, soil, grams C per kilogram soil</t>
  </si>
  <si>
    <t>Nitrous oxide, air, daily, grams N per hectare</t>
  </si>
  <si>
    <t>Carbon dioxide, air, daily, grams C per hectare</t>
  </si>
  <si>
    <t>Methane, air, daily, grams C per hectare</t>
  </si>
  <si>
    <t>Temperature, air, sample period, degrees Celsius</t>
  </si>
  <si>
    <t>Temperature, soil, sample period, degrees Celsius</t>
  </si>
  <si>
    <t>Soil moisture, soil, percent volume</t>
  </si>
  <si>
    <t>Biomass, aboveground, plant tissue, kilograms per hectare</t>
  </si>
  <si>
    <t>Individual kernel weight, plant tissue, megagrams</t>
  </si>
  <si>
    <t>Grain harvest, plant tissue, kilograms per hectare</t>
  </si>
  <si>
    <t>Grain moisture content, plant tissue, percent</t>
  </si>
  <si>
    <t>Nitrogen, grain, plant tissue, kilograms nitrogen per hectare</t>
  </si>
  <si>
    <t>Carbon, harvested crop residue, plant tissue, kilograms carbon per hectare</t>
  </si>
  <si>
    <t>Nitrogen, harvested crop residue, plant tissue, kilograms carbon per hectare</t>
  </si>
  <si>
    <t>Carbon, non harvested crop residue, plant tissue, kilograms carbon per hectare</t>
  </si>
  <si>
    <t>Nitrogen, non harvested crop residue, plant tissue, kilograms nitrogen per hectare</t>
  </si>
  <si>
    <t>Carbon, crop root, plant tissue, kilograms carbon per hectare</t>
  </si>
  <si>
    <t>Nitrogen, crop root, plant tissue, kilograms nitrogen per hectare</t>
  </si>
  <si>
    <t>Carbon, grain, plant tissue, StdDev, kilograms carbon per hectare</t>
  </si>
  <si>
    <t>Nitrogen, grain, plant tissue, StdDev, kilograms nitrogen per hectare</t>
  </si>
  <si>
    <t>Carbon, harvested crop residue, plant tissue, StdDev, kilograms carbon per hectare</t>
  </si>
  <si>
    <t>Nitrogen, harvested crop residue, plant tissue, StdDev, kilograms nitrogen per hectare</t>
  </si>
  <si>
    <t>Carbon, crop residue, plant tissue, StdDev, kilograms carbon per hectare</t>
  </si>
  <si>
    <t>Nitrogen, crop residue, plant tissue, StdDev, kilograms nitrogen per hectare</t>
  </si>
  <si>
    <t>Carbon, crop root, plant tissue, StdDev, kilograms carbon per hectare</t>
  </si>
  <si>
    <t>Nitrogen, crop root, plant tissue, StdDev, kilograms nitrogen per hectare</t>
  </si>
  <si>
    <t>Carbon, aboveground live, plant tissue, kilograms carbon per hectare</t>
  </si>
  <si>
    <t>Nitrogen, aboveground live, plant tissue, kilograms nitrogen per hectare</t>
  </si>
  <si>
    <t>Carbon, belowground live, plant tissue, kilograms carbon per hectare</t>
  </si>
  <si>
    <t>Nitrogen, belowground live, plant tissue, kilograms nitrogen per hectare</t>
  </si>
  <si>
    <t>Carbon, aboveground NPP, plant tissue, yearly, kilograms carbon per hectare</t>
  </si>
  <si>
    <t>Nitrogen, aboveground NPP, plant tissue, yearly, kilograms nitrogen per hectare</t>
  </si>
  <si>
    <t>Carbon, belowground NPP, plant tissue, yearly, kilograms carbon per hectare</t>
  </si>
  <si>
    <t>Nitrogen, belowground NPP, plant tissue, yearly, kilograms nitrogen per hectare</t>
  </si>
  <si>
    <t>Carbon, aboveground live, plant tissue, StdDev, kilograms carbon per hectare</t>
  </si>
  <si>
    <t>Nitrogen, aboveground live, plant tissue, StdDev, kilograms nitrogen per hectare</t>
  </si>
  <si>
    <t>Carbon, belowground live, plant tissue, StdDev, kilograms carbon per hectare</t>
  </si>
  <si>
    <t>Nitrogen, belowground live, plant tissue, StdDev, kilograms nitrogen per hectare</t>
  </si>
  <si>
    <t>Carbon, aboveground NPP, plant tissue, yearly, StdDev, kilograms carbon per hectare</t>
  </si>
  <si>
    <t>Nitrogen, aboveground NPP, plant tissue, yearly, StdDev, kilograms nitrogen per hectare</t>
  </si>
  <si>
    <t>Carbon, belowground NPP, plant tissue, yearly, StdDev, kilograms carbon per hectare</t>
  </si>
  <si>
    <t>Nitrogen, belowground NPP, plant tissue, yearly, StdDev, kilograms nitrogen per hectare</t>
  </si>
  <si>
    <t>Carbon, grain, plant tissue, kilograms carbon per hectare</t>
  </si>
  <si>
    <t>Please enter a project summary to be converted into .txt format.</t>
  </si>
  <si>
    <t>You can use as many lines as you wish; the information will be stored as txt.</t>
  </si>
  <si>
    <t>v2017.01.0001   (09/01/2017)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</si>
</sst>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s>
  <fonts count="126"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sz val="14"/>
      <color rgb="FF002A7E"/>
      <name val="Times New Roman"/>
      <family val="1"/>
    </font>
    <font>
      <b/>
      <sz val="11"/>
      <name val="Times New Roman"/>
      <family val="1"/>
    </font>
    <font>
      <vertAlign val="subscript"/>
      <sz val="10"/>
      <color theme="1"/>
      <name val="Times New Roman"/>
      <family val="1"/>
    </font>
    <font>
      <i/>
      <sz val="12"/>
      <name val="Times New Roman"/>
      <family val="1"/>
    </font>
    <font>
      <i/>
      <sz val="12"/>
      <color rgb="FFFF0000"/>
      <name val="Times New Roman"/>
      <family val="1"/>
    </font>
    <font>
      <sz val="10"/>
      <color theme="1"/>
      <name val="Calibri"/>
      <family val="2"/>
      <scheme val="minor"/>
    </font>
    <font>
      <sz val="12"/>
      <color rgb="FF002A7E"/>
      <name val="Times New Roman"/>
      <family val="1"/>
    </font>
  </fonts>
  <fills count="5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3DF5F1"/>
        <bgColor indexed="64"/>
      </patternFill>
    </fill>
    <fill>
      <patternFill patternType="solid">
        <fgColor rgb="FF00FFFF"/>
        <bgColor indexed="64"/>
      </patternFill>
    </fill>
  </fills>
  <borders count="18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theme="0" tint="-4.9989318521683403E-2"/>
      </right>
      <top style="thin">
        <color indexed="64"/>
      </top>
      <bottom style="thin">
        <color indexed="64"/>
      </bottom>
      <diagonal/>
    </border>
    <border>
      <left style="thin">
        <color theme="0" tint="-4.9989318521683403E-2"/>
      </left>
      <right style="thin">
        <color theme="0" tint="-4.9989318521683403E-2"/>
      </right>
      <top style="thin">
        <color indexed="64"/>
      </top>
      <bottom style="thin">
        <color indexed="64"/>
      </bottom>
      <diagonal/>
    </border>
    <border>
      <left style="thin">
        <color theme="0" tint="-4.9989318521683403E-2"/>
      </left>
      <right style="thin">
        <color indexed="64"/>
      </right>
      <top style="thin">
        <color indexed="64"/>
      </top>
      <bottom style="thin">
        <color indexed="64"/>
      </bottom>
      <diagonal/>
    </border>
    <border>
      <left/>
      <right style="thin">
        <color theme="0" tint="-4.9989318521683403E-2"/>
      </right>
      <top style="thin">
        <color indexed="64"/>
      </top>
      <bottom style="thin">
        <color theme="0"/>
      </bottom>
      <diagonal/>
    </border>
    <border>
      <left style="thin">
        <color theme="0" tint="-4.9989318521683403E-2"/>
      </left>
      <right style="thin">
        <color theme="0" tint="-4.9989318521683403E-2"/>
      </right>
      <top style="thin">
        <color indexed="64"/>
      </top>
      <bottom style="thin">
        <color theme="0"/>
      </bottom>
      <diagonal/>
    </border>
    <border>
      <left style="thin">
        <color theme="0" tint="-4.9989318521683403E-2"/>
      </left>
      <right style="thin">
        <color indexed="64"/>
      </right>
      <top style="thin">
        <color indexed="64"/>
      </top>
      <bottom style="thin">
        <color theme="0"/>
      </bottom>
      <diagonal/>
    </border>
    <border>
      <left/>
      <right style="thin">
        <color theme="0" tint="-4.9989318521683403E-2"/>
      </right>
      <top style="thin">
        <color theme="0"/>
      </top>
      <bottom style="thin">
        <color indexed="64"/>
      </bottom>
      <diagonal/>
    </border>
    <border>
      <left style="thin">
        <color theme="0" tint="-4.9989318521683403E-2"/>
      </left>
      <right style="thin">
        <color theme="0" tint="-4.9989318521683403E-2"/>
      </right>
      <top style="thin">
        <color theme="0"/>
      </top>
      <bottom style="thin">
        <color indexed="64"/>
      </bottom>
      <diagonal/>
    </border>
    <border>
      <left style="thin">
        <color theme="0" tint="-4.9989318521683403E-2"/>
      </left>
      <right style="thin">
        <color indexed="64"/>
      </right>
      <top style="thin">
        <color theme="0"/>
      </top>
      <bottom style="thin">
        <color indexed="64"/>
      </bottom>
      <diagonal/>
    </border>
    <border>
      <left style="thin">
        <color theme="0"/>
      </left>
      <right style="thin">
        <color theme="0"/>
      </right>
      <top/>
      <bottom/>
      <diagonal/>
    </border>
    <border>
      <left/>
      <right style="thin">
        <color theme="0"/>
      </right>
      <top style="thin">
        <color indexed="64"/>
      </top>
      <bottom/>
      <diagonal/>
    </border>
    <border>
      <left style="thin">
        <color theme="0"/>
      </left>
      <right style="thin">
        <color indexed="64"/>
      </right>
      <top/>
      <bottom/>
      <diagonal/>
    </border>
    <border>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style="thin">
        <color indexed="64"/>
      </top>
      <bottom style="medium">
        <color indexed="64"/>
      </bottom>
      <diagonal/>
    </border>
    <border>
      <left style="thin">
        <color theme="0"/>
      </left>
      <right style="thin">
        <color theme="0"/>
      </right>
      <top style="thin">
        <color indexed="64"/>
      </top>
      <bottom style="medium">
        <color indexed="64"/>
      </bottom>
      <diagonal/>
    </border>
    <border>
      <left style="thin">
        <color theme="0"/>
      </left>
      <right style="thin">
        <color indexed="64"/>
      </right>
      <top style="thin">
        <color indexed="64"/>
      </top>
      <bottom style="medium">
        <color indexed="64"/>
      </bottom>
      <diagonal/>
    </border>
    <border>
      <left/>
      <right style="thin">
        <color theme="0"/>
      </right>
      <top/>
      <bottom style="thin">
        <color theme="0"/>
      </bottom>
      <diagonal/>
    </border>
    <border>
      <left style="thin">
        <color theme="0"/>
      </left>
      <right/>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style="medium">
        <color indexed="64"/>
      </right>
      <top/>
      <bottom/>
      <diagonal/>
    </border>
    <border>
      <left/>
      <right style="thin">
        <color theme="0"/>
      </right>
      <top style="thin">
        <color theme="0"/>
      </top>
      <bottom style="medium">
        <color indexed="64"/>
      </bottom>
      <diagonal/>
    </border>
    <border>
      <left style="thin">
        <color theme="0"/>
      </left>
      <right/>
      <top style="thin">
        <color theme="0"/>
      </top>
      <bottom style="medium">
        <color indexed="64"/>
      </bottom>
      <diagonal/>
    </border>
    <border>
      <left style="thin">
        <color theme="0"/>
      </left>
      <right style="thin">
        <color theme="0"/>
      </right>
      <top style="thin">
        <color theme="0"/>
      </top>
      <bottom style="medium">
        <color auto="1"/>
      </bottom>
      <diagonal/>
    </border>
    <border diagonalUp="1">
      <left style="thin">
        <color theme="0"/>
      </left>
      <right style="thin">
        <color theme="0"/>
      </right>
      <top style="thin">
        <color theme="0"/>
      </top>
      <bottom style="medium">
        <color auto="1"/>
      </bottom>
      <diagonal style="thin">
        <color theme="0"/>
      </diagonal>
    </border>
    <border diagonalUp="1">
      <left style="thin">
        <color theme="0"/>
      </left>
      <right/>
      <top style="thin">
        <color theme="0"/>
      </top>
      <bottom style="medium">
        <color auto="1"/>
      </bottom>
      <diagonal style="thin">
        <color theme="0"/>
      </diagonal>
    </border>
    <border>
      <left/>
      <right style="thin">
        <color theme="0"/>
      </right>
      <top style="thin">
        <color theme="0"/>
      </top>
      <bottom/>
      <diagonal/>
    </border>
    <border>
      <left/>
      <right style="medium">
        <color theme="0"/>
      </right>
      <top/>
      <bottom style="thin">
        <color indexed="64"/>
      </bottom>
      <diagonal/>
    </border>
    <border>
      <left style="medium">
        <color theme="0"/>
      </left>
      <right style="medium">
        <color theme="0"/>
      </right>
      <top/>
      <bottom style="thin">
        <color indexed="64"/>
      </bottom>
      <diagonal/>
    </border>
    <border>
      <left style="medium">
        <color theme="0"/>
      </left>
      <right style="medium">
        <color auto="1"/>
      </right>
      <top/>
      <bottom style="thin">
        <color indexed="64"/>
      </bottom>
      <diagonal/>
    </border>
    <border>
      <left style="thin">
        <color theme="0"/>
      </left>
      <right style="thin">
        <color theme="0"/>
      </right>
      <top/>
      <bottom style="thin">
        <color theme="0"/>
      </bottom>
      <diagonal/>
    </border>
    <border diagonalUp="1">
      <left style="thin">
        <color theme="0"/>
      </left>
      <right style="thin">
        <color theme="0"/>
      </right>
      <top/>
      <bottom style="thin">
        <color theme="0"/>
      </bottom>
      <diagonal style="thin">
        <color theme="0"/>
      </diagonal>
    </border>
    <border diagonalUp="1">
      <left style="thin">
        <color theme="0"/>
      </left>
      <right/>
      <top/>
      <bottom style="thin">
        <color theme="0"/>
      </bottom>
      <diagonal style="thin">
        <color theme="0"/>
      </diagonal>
    </border>
    <border>
      <left style="thin">
        <color theme="0"/>
      </left>
      <right style="medium">
        <color auto="1"/>
      </right>
      <top style="thin">
        <color indexed="64"/>
      </top>
      <bottom style="thin">
        <color indexed="64"/>
      </bottom>
      <diagonal/>
    </border>
    <border>
      <left/>
      <right/>
      <top/>
      <bottom style="thin">
        <color theme="0"/>
      </bottom>
      <diagonal/>
    </border>
    <border>
      <left style="thin">
        <color theme="0"/>
      </left>
      <right/>
      <top/>
      <bottom/>
      <diagonal/>
    </border>
    <border>
      <left style="medium">
        <color theme="0"/>
      </left>
      <right style="thin">
        <color indexed="64"/>
      </right>
      <top/>
      <bottom style="thin">
        <color indexed="64"/>
      </bottom>
      <diagonal/>
    </border>
    <border>
      <left/>
      <right/>
      <top/>
      <bottom style="medium">
        <color theme="0"/>
      </bottom>
      <diagonal/>
    </border>
    <border>
      <left/>
      <right/>
      <top style="medium">
        <color theme="0"/>
      </top>
      <bottom style="medium">
        <color theme="0"/>
      </bottom>
      <diagonal/>
    </border>
    <border>
      <left/>
      <right style="thin">
        <color theme="0"/>
      </right>
      <top/>
      <bottom/>
      <diagonal/>
    </border>
    <border>
      <left style="thin">
        <color theme="0"/>
      </left>
      <right style="thin">
        <color theme="0"/>
      </right>
      <top style="thin">
        <color auto="1"/>
      </top>
      <bottom style="thin">
        <color theme="0"/>
      </bottom>
      <diagonal/>
    </border>
    <border>
      <left style="thin">
        <color theme="0"/>
      </left>
      <right style="thin">
        <color indexed="64"/>
      </right>
      <top style="thin">
        <color auto="1"/>
      </top>
      <bottom style="thin">
        <color theme="0"/>
      </bottom>
      <diagonal/>
    </border>
    <border>
      <left/>
      <right style="thin">
        <color theme="0"/>
      </right>
      <top style="thin">
        <color indexed="64"/>
      </top>
      <bottom style="thin">
        <color theme="0"/>
      </bottom>
      <diagonal/>
    </border>
    <border>
      <left/>
      <right style="thin">
        <color indexed="64"/>
      </right>
      <top style="thin">
        <color theme="0"/>
      </top>
      <bottom style="thin">
        <color indexed="64"/>
      </bottom>
      <diagonal/>
    </border>
    <border>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theme="0"/>
      </left>
      <right style="thin">
        <color theme="0"/>
      </right>
      <top style="thin">
        <color theme="0"/>
      </top>
      <bottom/>
      <diagonal/>
    </border>
    <border>
      <left style="thin">
        <color theme="0"/>
      </left>
      <right style="thin">
        <color auto="1"/>
      </right>
      <top style="thin">
        <color theme="0"/>
      </top>
      <bottom/>
      <diagonal/>
    </border>
    <border>
      <left style="thin">
        <color indexed="64"/>
      </left>
      <right style="thin">
        <color theme="0"/>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indexed="64"/>
      </left>
      <right style="thin">
        <color theme="0"/>
      </right>
      <top style="thin">
        <color theme="0"/>
      </top>
      <bottom style="thin">
        <color auto="1"/>
      </bottom>
      <diagonal/>
    </border>
    <border>
      <left style="thin">
        <color theme="0"/>
      </left>
      <right style="thin">
        <color indexed="64"/>
      </right>
      <top style="thin">
        <color theme="0"/>
      </top>
      <bottom style="thin">
        <color theme="0"/>
      </bottom>
      <diagonal/>
    </border>
    <border>
      <left style="thin">
        <color theme="0"/>
      </left>
      <right style="thin">
        <color indexed="64"/>
      </right>
      <top/>
      <bottom style="thin">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style="thin">
        <color indexed="64"/>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style="thin">
        <color indexed="64"/>
      </right>
      <top style="medium">
        <color theme="0"/>
      </top>
      <bottom style="medium">
        <color theme="0"/>
      </bottom>
      <diagonal/>
    </border>
    <border>
      <left/>
      <right style="medium">
        <color theme="0"/>
      </right>
      <top style="medium">
        <color theme="0"/>
      </top>
      <bottom style="medium">
        <color auto="1"/>
      </bottom>
      <diagonal/>
    </border>
    <border>
      <left style="medium">
        <color theme="0"/>
      </left>
      <right style="medium">
        <color theme="0"/>
      </right>
      <top style="medium">
        <color theme="0"/>
      </top>
      <bottom style="medium">
        <color auto="1"/>
      </bottom>
      <diagonal/>
    </border>
    <border>
      <left style="medium">
        <color theme="0"/>
      </left>
      <right style="thin">
        <color indexed="64"/>
      </right>
      <top style="medium">
        <color theme="0"/>
      </top>
      <bottom style="medium">
        <color auto="1"/>
      </bottom>
      <diagonal/>
    </border>
    <border>
      <left style="medium">
        <color theme="0"/>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thin">
        <color indexed="64"/>
      </right>
      <top style="medium">
        <color theme="0"/>
      </top>
      <bottom/>
      <diagonal/>
    </border>
    <border>
      <left style="medium">
        <color theme="0"/>
      </left>
      <right/>
      <top/>
      <bottom style="medium">
        <color theme="0"/>
      </bottom>
      <diagonal/>
    </border>
    <border>
      <left style="thin">
        <color indexed="64"/>
      </left>
      <right style="medium">
        <color theme="0"/>
      </right>
      <top style="thin">
        <color indexed="64"/>
      </top>
      <bottom style="thin">
        <color indexed="64"/>
      </bottom>
      <diagonal/>
    </border>
    <border>
      <left style="medium">
        <color theme="0"/>
      </left>
      <right style="medium">
        <color theme="0"/>
      </right>
      <top style="thin">
        <color indexed="64"/>
      </top>
      <bottom style="thin">
        <color indexed="64"/>
      </bottom>
      <diagonal/>
    </border>
    <border>
      <left style="medium">
        <color theme="0"/>
      </left>
      <right style="thin">
        <color indexed="64"/>
      </right>
      <top style="thin">
        <color indexed="64"/>
      </top>
      <bottom style="thin">
        <color indexed="64"/>
      </bottom>
      <diagonal/>
    </border>
    <border>
      <left style="medium">
        <color theme="0"/>
      </left>
      <right style="medium">
        <color theme="0"/>
      </right>
      <top/>
      <bottom style="medium">
        <color auto="1"/>
      </bottom>
      <diagonal/>
    </border>
    <border>
      <left style="medium">
        <color theme="0"/>
      </left>
      <right style="thin">
        <color indexed="64"/>
      </right>
      <top/>
      <bottom style="medium">
        <color auto="1"/>
      </bottom>
      <diagonal/>
    </border>
    <border>
      <left/>
      <right style="thin">
        <color theme="0"/>
      </right>
      <top style="thin">
        <color theme="0"/>
      </top>
      <bottom style="thin">
        <color theme="0"/>
      </bottom>
      <diagonal/>
    </border>
    <border>
      <left/>
      <right style="medium">
        <color theme="0"/>
      </right>
      <top style="thin">
        <color indexed="64"/>
      </top>
      <bottom style="thin">
        <color indexed="64"/>
      </bottom>
      <diagonal/>
    </border>
    <border>
      <left/>
      <right style="medium">
        <color theme="0"/>
      </right>
      <top/>
      <bottom style="medium">
        <color auto="1"/>
      </bottom>
      <diagonal/>
    </border>
    <border>
      <left style="thin">
        <color theme="0"/>
      </left>
      <right/>
      <top style="thin">
        <color indexed="64"/>
      </top>
      <bottom style="thin">
        <color theme="0"/>
      </bottom>
      <diagonal/>
    </border>
    <border>
      <left style="thin">
        <color theme="0"/>
      </left>
      <right style="medium">
        <color theme="0"/>
      </right>
      <top style="thin">
        <color theme="0"/>
      </top>
      <bottom style="medium">
        <color theme="0"/>
      </bottom>
      <diagonal/>
    </border>
    <border>
      <left/>
      <right style="thin">
        <color indexed="64"/>
      </right>
      <top style="thin">
        <color indexed="64"/>
      </top>
      <bottom style="thin">
        <color theme="0"/>
      </bottom>
      <diagonal/>
    </border>
    <border>
      <left/>
      <right style="thin">
        <color indexed="64"/>
      </right>
      <top style="thin">
        <color theme="0"/>
      </top>
      <bottom style="thin">
        <color theme="0"/>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0" fillId="0" borderId="0" applyNumberFormat="0" applyFill="0" applyBorder="0" applyAlignment="0" applyProtection="0"/>
    <xf numFmtId="0" fontId="50" fillId="0" borderId="26" applyNumberFormat="0" applyFill="0" applyAlignment="0" applyProtection="0"/>
    <xf numFmtId="0" fontId="51" fillId="0" borderId="27" applyNumberFormat="0" applyFill="0" applyAlignment="0" applyProtection="0"/>
    <xf numFmtId="0" fontId="52" fillId="0" borderId="28" applyNumberFormat="0" applyFill="0" applyAlignment="0" applyProtection="0"/>
    <xf numFmtId="0" fontId="52" fillId="0" borderId="0" applyNumberFormat="0" applyFill="0" applyBorder="0" applyAlignment="0" applyProtection="0"/>
    <xf numFmtId="0" fontId="53" fillId="17" borderId="0" applyNumberFormat="0" applyBorder="0" applyAlignment="0" applyProtection="0"/>
    <xf numFmtId="0" fontId="54" fillId="18" borderId="0" applyNumberFormat="0" applyBorder="0" applyAlignment="0" applyProtection="0"/>
    <xf numFmtId="0" fontId="55" fillId="19" borderId="0" applyNumberFormat="0" applyBorder="0" applyAlignment="0" applyProtection="0"/>
    <xf numFmtId="0" fontId="56" fillId="20" borderId="29" applyNumberFormat="0" applyAlignment="0" applyProtection="0"/>
    <xf numFmtId="0" fontId="57" fillId="21" borderId="30" applyNumberFormat="0" applyAlignment="0" applyProtection="0"/>
    <xf numFmtId="0" fontId="58" fillId="21" borderId="29" applyNumberFormat="0" applyAlignment="0" applyProtection="0"/>
    <xf numFmtId="0" fontId="59" fillId="0" borderId="31" applyNumberFormat="0" applyFill="0" applyAlignment="0" applyProtection="0"/>
    <xf numFmtId="0" fontId="60" fillId="22" borderId="32" applyNumberFormat="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3" fillId="0" borderId="33" applyNumberFormat="0" applyFill="0" applyAlignment="0" applyProtection="0"/>
    <xf numFmtId="0" fontId="6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4" fillId="26" borderId="0" applyNumberFormat="0" applyBorder="0" applyAlignment="0" applyProtection="0"/>
    <xf numFmtId="0" fontId="6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4" fillId="30" borderId="0" applyNumberFormat="0" applyBorder="0" applyAlignment="0" applyProtection="0"/>
    <xf numFmtId="0" fontId="6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4" fillId="34" borderId="0" applyNumberFormat="0" applyBorder="0" applyAlignment="0" applyProtection="0"/>
    <xf numFmtId="0" fontId="64"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4" fillId="38" borderId="0" applyNumberFormat="0" applyBorder="0" applyAlignment="0" applyProtection="0"/>
    <xf numFmtId="0" fontId="64"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4" fillId="42" borderId="0" applyNumberFormat="0" applyBorder="0" applyAlignment="0" applyProtection="0"/>
    <xf numFmtId="0" fontId="64"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4" fillId="46" borderId="0" applyNumberFormat="0" applyBorder="0" applyAlignment="0" applyProtection="0"/>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567">
    <xf numFmtId="0" fontId="0" fillId="0" borderId="0" xfId="0"/>
    <xf numFmtId="0" fontId="60" fillId="22" borderId="32" xfId="16" applyAlignment="1">
      <alignment vertical="center"/>
    </xf>
    <xf numFmtId="0" fontId="64" fillId="27" borderId="53" xfId="24" applyBorder="1"/>
    <xf numFmtId="0" fontId="58"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Alignment="1" applyProtection="1">
      <alignment vertical="center"/>
      <protection locked="0"/>
    </xf>
    <xf numFmtId="0" fontId="47" fillId="7" borderId="0" xfId="0" applyFont="1" applyFill="1" applyProtection="1">
      <protection locked="0"/>
    </xf>
    <xf numFmtId="0" fontId="48" fillId="7" borderId="0" xfId="0" applyFont="1" applyFill="1" applyProtection="1">
      <protection locked="0"/>
    </xf>
    <xf numFmtId="0" fontId="49"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7" fillId="0" borderId="0" xfId="0" applyFont="1" applyAlignment="1">
      <alignment vertical="center"/>
    </xf>
    <xf numFmtId="0" fontId="77" fillId="9" borderId="16" xfId="0" applyFont="1" applyFill="1" applyBorder="1" applyAlignment="1">
      <alignment vertical="center"/>
    </xf>
    <xf numFmtId="0" fontId="77" fillId="9" borderId="0" xfId="0" applyFont="1" applyFill="1" applyBorder="1" applyAlignment="1">
      <alignment vertical="center"/>
    </xf>
    <xf numFmtId="0" fontId="77" fillId="0" borderId="3" xfId="0" applyFont="1" applyBorder="1" applyAlignment="1">
      <alignment vertical="center"/>
    </xf>
    <xf numFmtId="0" fontId="79" fillId="14" borderId="16" xfId="0" applyFont="1" applyFill="1" applyBorder="1" applyAlignment="1">
      <alignment vertical="center"/>
    </xf>
    <xf numFmtId="0" fontId="79" fillId="14" borderId="0" xfId="0" applyFont="1" applyFill="1" applyBorder="1" applyAlignment="1">
      <alignment vertical="center"/>
    </xf>
    <xf numFmtId="0" fontId="79" fillId="48" borderId="16" xfId="0" applyFont="1" applyFill="1" applyBorder="1" applyAlignment="1">
      <alignment vertical="center"/>
    </xf>
    <xf numFmtId="0" fontId="79"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0"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1" fillId="49" borderId="0" xfId="0" applyFont="1" applyFill="1" applyAlignment="1"/>
    <xf numFmtId="0" fontId="81" fillId="49" borderId="0" xfId="0" quotePrefix="1" applyFont="1" applyFill="1" applyAlignment="1"/>
    <xf numFmtId="0" fontId="81"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2"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79" fillId="11" borderId="16" xfId="0" applyFont="1" applyFill="1" applyBorder="1" applyAlignment="1">
      <alignment vertical="center"/>
    </xf>
    <xf numFmtId="0" fontId="79"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85" fillId="0" borderId="0" xfId="0" applyFont="1" applyAlignment="1">
      <alignment vertical="center"/>
    </xf>
    <xf numFmtId="0" fontId="51"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7" fillId="11" borderId="11" xfId="0" applyNumberFormat="1" applyFont="1" applyFill="1" applyBorder="1" applyAlignment="1" applyProtection="1">
      <alignment horizontal="center"/>
      <protection locked="0"/>
    </xf>
    <xf numFmtId="0" fontId="67" fillId="11" borderId="0" xfId="0" applyNumberFormat="1" applyFont="1" applyFill="1" applyAlignment="1" applyProtection="1">
      <alignment horizontal="center"/>
      <protection locked="0"/>
    </xf>
    <xf numFmtId="0" fontId="67" fillId="11" borderId="0" xfId="0" applyNumberFormat="1" applyFont="1" applyFill="1" applyProtection="1">
      <protection locked="0"/>
    </xf>
    <xf numFmtId="0" fontId="67" fillId="11" borderId="0" xfId="0" applyNumberFormat="1" applyFont="1" applyFill="1" applyAlignment="1" applyProtection="1">
      <alignment horizontal="center"/>
    </xf>
    <xf numFmtId="0" fontId="67" fillId="11" borderId="69" xfId="0" applyNumberFormat="1" applyFont="1" applyFill="1" applyBorder="1" applyAlignment="1" applyProtection="1">
      <alignment horizontal="center"/>
    </xf>
    <xf numFmtId="0" fontId="67" fillId="11" borderId="41" xfId="0" applyNumberFormat="1" applyFont="1" applyFill="1" applyBorder="1" applyAlignment="1" applyProtection="1">
      <alignment horizontal="center"/>
      <protection locked="0"/>
    </xf>
    <xf numFmtId="0" fontId="67" fillId="11" borderId="34" xfId="0" applyNumberFormat="1" applyFont="1" applyFill="1" applyBorder="1" applyAlignment="1" applyProtection="1">
      <alignment horizontal="center"/>
      <protection locked="0"/>
    </xf>
    <xf numFmtId="0" fontId="67" fillId="11" borderId="34" xfId="0" applyNumberFormat="1" applyFont="1" applyFill="1" applyBorder="1" applyProtection="1">
      <protection locked="0"/>
    </xf>
    <xf numFmtId="0" fontId="67" fillId="11" borderId="34" xfId="0" applyNumberFormat="1" applyFont="1" applyFill="1" applyBorder="1" applyAlignment="1" applyProtection="1">
      <alignment horizontal="center"/>
    </xf>
    <xf numFmtId="0" fontId="67"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8"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7"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6" fillId="9" borderId="88" xfId="0" applyFont="1" applyFill="1" applyBorder="1" applyAlignment="1">
      <alignment vertical="center"/>
    </xf>
    <xf numFmtId="0" fontId="83" fillId="14" borderId="88" xfId="0" applyFont="1" applyFill="1" applyBorder="1" applyAlignment="1">
      <alignment vertical="center"/>
    </xf>
    <xf numFmtId="0" fontId="83" fillId="48" borderId="88" xfId="0" applyFont="1" applyFill="1" applyBorder="1" applyAlignment="1">
      <alignment vertical="center"/>
    </xf>
    <xf numFmtId="0" fontId="83"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8" fillId="0" borderId="0" xfId="0" applyFont="1"/>
    <xf numFmtId="0" fontId="68" fillId="0" borderId="0" xfId="0" applyFont="1" applyAlignment="1"/>
    <xf numFmtId="14" fontId="68" fillId="0" borderId="0" xfId="0" applyNumberFormat="1" applyFont="1"/>
    <xf numFmtId="0" fontId="68" fillId="0" borderId="0" xfId="0" applyNumberFormat="1" applyFont="1"/>
    <xf numFmtId="0" fontId="68" fillId="0" borderId="0" xfId="0" applyFont="1" applyFill="1" applyBorder="1"/>
    <xf numFmtId="49" fontId="68" fillId="0" borderId="0" xfId="0" applyNumberFormat="1" applyFont="1"/>
    <xf numFmtId="0" fontId="68"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4" fillId="7" borderId="55" xfId="0" applyNumberFormat="1" applyFont="1" applyFill="1" applyBorder="1" applyAlignment="1">
      <alignment horizontal="center"/>
    </xf>
    <xf numFmtId="0" fontId="74" fillId="7" borderId="59" xfId="0" applyNumberFormat="1" applyFont="1" applyFill="1" applyBorder="1" applyAlignment="1">
      <alignment horizontal="center"/>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Fill="1" applyBorder="1" applyAlignment="1" applyProtection="1">
      <alignment horizontal="center"/>
    </xf>
    <xf numFmtId="0" fontId="8" fillId="10" borderId="53" xfId="0" applyNumberFormat="1" applyFont="1" applyFill="1" applyBorder="1" applyAlignment="1" applyProtection="1">
      <alignment horizontal="center"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7" fillId="0" borderId="0" xfId="0" applyNumberFormat="1" applyFont="1" applyFill="1" applyProtection="1">
      <protection locked="0"/>
    </xf>
    <xf numFmtId="0" fontId="67"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8"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5"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7" fillId="2" borderId="54" xfId="0" applyNumberFormat="1" applyFont="1" applyFill="1" applyBorder="1" applyAlignment="1" applyProtection="1">
      <alignment wrapText="1"/>
      <protection locked="0"/>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1"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8" fillId="7" borderId="0" xfId="0" applyNumberFormat="1" applyFont="1" applyFill="1"/>
    <xf numFmtId="49" fontId="68"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8"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8" fillId="0" borderId="0" xfId="0" applyNumberFormat="1" applyFont="1" applyFill="1" applyBorder="1" applyAlignment="1" applyProtection="1"/>
    <xf numFmtId="0" fontId="68" fillId="0" borderId="25" xfId="0" applyFont="1" applyBorder="1" applyAlignment="1"/>
    <xf numFmtId="0" fontId="68"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0" fontId="91" fillId="2" borderId="0" xfId="45" applyNumberFormat="1" applyFont="1" applyFill="1" applyBorder="1" applyAlignment="1" applyProtection="1">
      <alignment horizontal="center" wrapText="1"/>
    </xf>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2" fillId="2" borderId="0" xfId="0" applyNumberFormat="1" applyFont="1" applyFill="1" applyBorder="1" applyAlignment="1">
      <alignment horizontal="center"/>
    </xf>
    <xf numFmtId="0" fontId="91" fillId="2" borderId="0" xfId="45" applyNumberFormat="1" applyFont="1" applyFill="1" applyAlignment="1" applyProtection="1">
      <alignment horizontal="center" wrapText="1"/>
    </xf>
    <xf numFmtId="49" fontId="92" fillId="2" borderId="0" xfId="0" applyNumberFormat="1" applyFont="1" applyFill="1" applyAlignment="1">
      <alignment horizontal="center"/>
    </xf>
    <xf numFmtId="49" fontId="92" fillId="2" borderId="0" xfId="0" applyNumberFormat="1" applyFont="1" applyFill="1" applyBorder="1" applyAlignment="1">
      <alignment horizontal="center"/>
    </xf>
    <xf numFmtId="0" fontId="92" fillId="0" borderId="11" xfId="0" applyNumberFormat="1" applyFont="1" applyFill="1" applyBorder="1" applyAlignment="1">
      <alignment horizontal="center"/>
    </xf>
    <xf numFmtId="0" fontId="92" fillId="0" borderId="0" xfId="0" applyNumberFormat="1" applyFont="1" applyAlignment="1">
      <alignment horizontal="center"/>
    </xf>
    <xf numFmtId="0" fontId="91" fillId="2" borderId="0" xfId="45" applyNumberFormat="1" applyFont="1" applyFill="1" applyBorder="1" applyAlignment="1" applyProtection="1">
      <alignment horizontal="center"/>
    </xf>
    <xf numFmtId="0" fontId="91" fillId="0" borderId="0" xfId="45" applyNumberFormat="1" applyFont="1" applyFill="1" applyBorder="1" applyAlignment="1" applyProtection="1">
      <alignment horizontal="center" wrapText="1"/>
    </xf>
    <xf numFmtId="0" fontId="91" fillId="0" borderId="0" xfId="45" applyFont="1" applyAlignment="1" applyProtection="1">
      <alignment horizontal="center"/>
    </xf>
    <xf numFmtId="0" fontId="91" fillId="7" borderId="0" xfId="45" applyNumberFormat="1" applyFont="1" applyFill="1" applyBorder="1" applyAlignment="1" applyProtection="1">
      <alignment horizontal="center" wrapText="1"/>
      <protection locked="0"/>
    </xf>
    <xf numFmtId="0" fontId="91" fillId="2" borderId="8" xfId="45" applyNumberFormat="1" applyFont="1" applyFill="1" applyBorder="1" applyAlignment="1" applyProtection="1">
      <alignment horizontal="center" wrapText="1"/>
      <protection locked="0"/>
    </xf>
    <xf numFmtId="0" fontId="91" fillId="2" borderId="8" xfId="45" applyNumberFormat="1" applyFont="1" applyFill="1" applyBorder="1" applyAlignment="1" applyProtection="1">
      <alignment horizontal="center"/>
      <protection locked="0"/>
    </xf>
    <xf numFmtId="0" fontId="91" fillId="7" borderId="8" xfId="45" applyNumberFormat="1" applyFont="1" applyFill="1" applyBorder="1" applyAlignment="1" applyProtection="1">
      <alignment horizontal="center"/>
    </xf>
    <xf numFmtId="0" fontId="91" fillId="2" borderId="0" xfId="45" applyNumberFormat="1" applyFont="1" applyFill="1" applyAlignment="1" applyProtection="1">
      <alignment horizontal="center"/>
    </xf>
    <xf numFmtId="0" fontId="91" fillId="2" borderId="17" xfId="45" applyNumberFormat="1" applyFont="1" applyFill="1" applyBorder="1" applyAlignment="1" applyProtection="1">
      <alignment horizontal="center"/>
    </xf>
    <xf numFmtId="0" fontId="91" fillId="2" borderId="0" xfId="45" applyNumberFormat="1" applyFont="1" applyFill="1" applyBorder="1" applyAlignment="1" applyProtection="1">
      <alignment horizontal="center"/>
      <protection locked="0"/>
    </xf>
    <xf numFmtId="0" fontId="91" fillId="2" borderId="9" xfId="45" applyNumberFormat="1" applyFont="1" applyFill="1" applyBorder="1" applyAlignment="1" applyProtection="1">
      <alignment horizontal="center"/>
    </xf>
    <xf numFmtId="0" fontId="91" fillId="7" borderId="0" xfId="45" applyNumberFormat="1" applyFont="1" applyFill="1" applyAlignment="1" applyProtection="1">
      <alignment horizontal="center"/>
    </xf>
    <xf numFmtId="0" fontId="91" fillId="7" borderId="17" xfId="45" applyNumberFormat="1" applyFont="1" applyFill="1" applyBorder="1" applyAlignment="1" applyProtection="1">
      <alignment horizontal="center"/>
    </xf>
    <xf numFmtId="0" fontId="91" fillId="10" borderId="0" xfId="45" applyNumberFormat="1" applyFont="1" applyFill="1" applyBorder="1" applyAlignment="1" applyProtection="1">
      <alignment horizontal="center"/>
    </xf>
    <xf numFmtId="0" fontId="91" fillId="0" borderId="0" xfId="45" applyNumberFormat="1" applyFont="1" applyBorder="1" applyAlignment="1" applyProtection="1">
      <alignment horizontal="center"/>
    </xf>
    <xf numFmtId="0" fontId="91" fillId="7" borderId="0" xfId="45" applyFont="1" applyFill="1" applyAlignment="1" applyProtection="1">
      <alignment horizontal="center"/>
    </xf>
    <xf numFmtId="0" fontId="91" fillId="7" borderId="0" xfId="45" applyNumberFormat="1" applyFont="1" applyFill="1" applyBorder="1" applyAlignment="1" applyProtection="1">
      <alignment horizontal="center"/>
    </xf>
    <xf numFmtId="0" fontId="90" fillId="0" borderId="0" xfId="45" applyAlignment="1" applyProtection="1">
      <alignment horizontal="center"/>
    </xf>
    <xf numFmtId="49" fontId="93"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8" fillId="2" borderId="0" xfId="0" applyNumberFormat="1" applyFont="1" applyFill="1" applyBorder="1" applyAlignment="1">
      <alignment horizontal="left"/>
    </xf>
    <xf numFmtId="14" fontId="68"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3" fillId="2" borderId="0" xfId="45" applyNumberFormat="1" applyFont="1" applyFill="1" applyBorder="1" applyAlignment="1" applyProtection="1">
      <alignment horizontal="center"/>
      <protection locked="0"/>
    </xf>
    <xf numFmtId="49" fontId="93" fillId="7" borderId="0" xfId="45" applyNumberFormat="1" applyFont="1" applyFill="1" applyAlignment="1" applyProtection="1"/>
    <xf numFmtId="0" fontId="91" fillId="7" borderId="8" xfId="45" applyNumberFormat="1" applyFont="1" applyFill="1" applyBorder="1" applyAlignment="1" applyProtection="1">
      <alignment horizontal="center" wrapText="1"/>
    </xf>
    <xf numFmtId="49" fontId="84"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6" fillId="15" borderId="81" xfId="0" applyFont="1" applyFill="1" applyBorder="1" applyAlignment="1"/>
    <xf numFmtId="0" fontId="76" fillId="15" borderId="70" xfId="0" applyFont="1" applyFill="1" applyBorder="1" applyAlignment="1"/>
    <xf numFmtId="0" fontId="12" fillId="7" borderId="0" xfId="0" applyFont="1" applyFill="1" applyBorder="1" applyAlignment="1"/>
    <xf numFmtId="0" fontId="76" fillId="11" borderId="71" xfId="0" applyFont="1" applyFill="1" applyBorder="1" applyAlignment="1" applyProtection="1">
      <alignment horizontal="left" readingOrder="1"/>
    </xf>
    <xf numFmtId="0" fontId="76" fillId="11" borderId="81" xfId="0" applyFont="1" applyFill="1" applyBorder="1" applyAlignment="1" applyProtection="1">
      <alignment horizontal="left" readingOrder="1"/>
    </xf>
    <xf numFmtId="0" fontId="76" fillId="11" borderId="70" xfId="0" applyFont="1" applyFill="1" applyBorder="1" applyAlignment="1" applyProtection="1">
      <alignment horizontal="left" readingOrder="1"/>
    </xf>
    <xf numFmtId="0" fontId="76" fillId="7" borderId="0" xfId="0" applyFont="1" applyFill="1" applyBorder="1" applyAlignment="1" applyProtection="1">
      <alignment horizontal="left" readingOrder="1"/>
    </xf>
    <xf numFmtId="0" fontId="76" fillId="52" borderId="71" xfId="0" applyFont="1" applyFill="1" applyBorder="1" applyAlignment="1" applyProtection="1">
      <alignment horizontal="left" readingOrder="1"/>
    </xf>
    <xf numFmtId="0" fontId="76" fillId="52" borderId="81" xfId="0" applyFont="1" applyFill="1" applyBorder="1" applyAlignment="1" applyProtection="1">
      <alignment horizontal="left" wrapText="1" readingOrder="1"/>
    </xf>
    <xf numFmtId="0" fontId="76" fillId="52" borderId="70" xfId="0" applyFont="1" applyFill="1" applyBorder="1" applyAlignment="1" applyProtection="1">
      <alignment horizontal="left" wrapText="1" readingOrder="1"/>
    </xf>
    <xf numFmtId="0" fontId="76"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90" fillId="0" borderId="0" xfId="45" applyNumberFormat="1" applyAlignment="1" applyProtection="1"/>
    <xf numFmtId="0" fontId="68"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8" fillId="0" borderId="0" xfId="0" applyNumberFormat="1" applyFont="1" applyAlignment="1">
      <alignment horizontal="left"/>
    </xf>
    <xf numFmtId="0" fontId="12" fillId="0" borderId="0" xfId="0" applyFont="1" applyBorder="1" applyProtection="1">
      <protection locked="0"/>
    </xf>
    <xf numFmtId="0" fontId="90"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3"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8"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0"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49" fontId="35" fillId="0" borderId="11" xfId="0" applyNumberFormat="1" applyFont="1" applyBorder="1" applyAlignment="1" applyProtection="1">
      <alignment vertical="top" wrapText="1"/>
      <protection locked="0"/>
    </xf>
    <xf numFmtId="0" fontId="78" fillId="9" borderId="69" xfId="0" applyFont="1" applyFill="1" applyBorder="1" applyAlignment="1">
      <alignment vertical="center"/>
    </xf>
    <xf numFmtId="0" fontId="79" fillId="14" borderId="69" xfId="0" applyFont="1" applyFill="1" applyBorder="1" applyAlignment="1">
      <alignment vertical="center"/>
    </xf>
    <xf numFmtId="0" fontId="79" fillId="48" borderId="69" xfId="0" applyFont="1" applyFill="1" applyBorder="1" applyAlignment="1">
      <alignment vertical="center"/>
    </xf>
    <xf numFmtId="0" fontId="79" fillId="11" borderId="69" xfId="0" applyFont="1" applyFill="1" applyBorder="1" applyAlignment="1">
      <alignment vertical="center"/>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8" fillId="0" borderId="0" xfId="0" applyNumberFormat="1" applyFont="1"/>
    <xf numFmtId="49" fontId="8" fillId="2" borderId="10" xfId="0" applyNumberFormat="1" applyFont="1" applyFill="1" applyBorder="1" applyAlignment="1" applyProtection="1">
      <alignment horizontal="center" wrapText="1"/>
      <protection locked="0"/>
    </xf>
    <xf numFmtId="0" fontId="69"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3" fillId="11" borderId="91" xfId="0" applyFont="1" applyFill="1" applyBorder="1" applyAlignment="1">
      <alignment vertical="center"/>
    </xf>
    <xf numFmtId="0" fontId="66"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2"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3" fillId="11" borderId="0" xfId="0" applyNumberFormat="1" applyFont="1" applyFill="1" applyBorder="1" applyAlignment="1" applyProtection="1"/>
    <xf numFmtId="3" fontId="72" fillId="0" borderId="0" xfId="0" applyNumberFormat="1" applyFont="1" applyFill="1" applyBorder="1" applyAlignment="1" applyProtection="1"/>
    <xf numFmtId="0" fontId="112" fillId="0" borderId="0" xfId="0" applyNumberFormat="1" applyFont="1" applyFill="1" applyBorder="1" applyAlignment="1" applyProtection="1"/>
    <xf numFmtId="0" fontId="108" fillId="0" borderId="0" xfId="0" applyFont="1" applyFill="1" applyAlignment="1">
      <alignment horizontal="left"/>
    </xf>
    <xf numFmtId="0" fontId="112"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2" fillId="0" borderId="0" xfId="0" applyNumberFormat="1" applyFont="1" applyFill="1" applyBorder="1" applyAlignment="1" applyProtection="1"/>
    <xf numFmtId="0" fontId="72" fillId="0" borderId="0" xfId="0" applyNumberFormat="1" applyFont="1" applyFill="1" applyBorder="1" applyAlignment="1" applyProtection="1">
      <alignment wrapText="1"/>
    </xf>
    <xf numFmtId="0" fontId="72" fillId="14" borderId="0" xfId="0" applyNumberFormat="1" applyFont="1" applyFill="1" applyBorder="1" applyAlignment="1" applyProtection="1"/>
    <xf numFmtId="0" fontId="72" fillId="12" borderId="0" xfId="0" applyNumberFormat="1" applyFont="1" applyFill="1" applyBorder="1" applyAlignment="1" applyProtection="1"/>
    <xf numFmtId="0" fontId="72" fillId="47" borderId="0" xfId="0" applyNumberFormat="1" applyFont="1" applyFill="1" applyBorder="1" applyAlignment="1" applyProtection="1"/>
    <xf numFmtId="0" fontId="110" fillId="0" borderId="0" xfId="0" applyFont="1" applyFill="1"/>
    <xf numFmtId="0" fontId="72" fillId="0" borderId="0" xfId="0" quotePrefix="1" applyNumberFormat="1" applyFont="1" applyFill="1" applyBorder="1" applyAlignment="1" applyProtection="1"/>
    <xf numFmtId="0" fontId="114" fillId="0" borderId="0" xfId="0" applyNumberFormat="1" applyFont="1" applyFill="1" applyBorder="1" applyAlignment="1" applyProtection="1">
      <alignment wrapText="1"/>
    </xf>
    <xf numFmtId="0" fontId="114"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5"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2" fillId="0" borderId="0" xfId="0" applyNumberFormat="1" applyFont="1" applyFill="1" applyBorder="1" applyAlignment="1" applyProtection="1"/>
    <xf numFmtId="0" fontId="72" fillId="0" borderId="0" xfId="0" applyNumberFormat="1" applyFont="1" applyFill="1" applyBorder="1" applyAlignment="1" applyProtection="1"/>
    <xf numFmtId="0" fontId="77" fillId="0" borderId="16" xfId="0" applyFont="1" applyFill="1" applyBorder="1" applyAlignment="1">
      <alignment vertical="center"/>
    </xf>
    <xf numFmtId="0" fontId="77" fillId="0" borderId="0" xfId="0" applyFont="1" applyFill="1" applyBorder="1" applyAlignment="1">
      <alignment vertical="center"/>
    </xf>
    <xf numFmtId="0" fontId="77"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8" fillId="9" borderId="0" xfId="0" applyNumberFormat="1" applyFont="1" applyFill="1" applyBorder="1" applyAlignment="1" applyProtection="1">
      <alignment vertical="center"/>
    </xf>
    <xf numFmtId="0" fontId="79" fillId="14" borderId="0" xfId="0" applyNumberFormat="1" applyFont="1" applyFill="1" applyBorder="1" applyAlignment="1" applyProtection="1">
      <alignment vertical="center"/>
    </xf>
    <xf numFmtId="0" fontId="79" fillId="48" borderId="0" xfId="0" applyNumberFormat="1" applyFont="1" applyFill="1" applyBorder="1" applyAlignment="1" applyProtection="1">
      <alignment vertical="center"/>
    </xf>
    <xf numFmtId="0" fontId="79" fillId="48" borderId="0" xfId="0" applyFont="1" applyFill="1" applyBorder="1" applyAlignment="1" applyProtection="1">
      <alignment vertical="center"/>
    </xf>
    <xf numFmtId="49" fontId="79" fillId="48" borderId="0" xfId="0" applyNumberFormat="1" applyFont="1" applyFill="1" applyBorder="1" applyAlignment="1" applyProtection="1">
      <alignment vertical="center"/>
    </xf>
    <xf numFmtId="49" fontId="79" fillId="11" borderId="0" xfId="0" applyNumberFormat="1" applyFont="1" applyFill="1" applyBorder="1" applyAlignment="1" applyProtection="1">
      <alignment vertical="center"/>
    </xf>
    <xf numFmtId="0" fontId="79" fillId="11" borderId="0" xfId="0" applyNumberFormat="1" applyFont="1" applyFill="1" applyBorder="1" applyAlignment="1" applyProtection="1">
      <alignment vertical="center"/>
    </xf>
    <xf numFmtId="49" fontId="77"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2" fillId="0" borderId="0" xfId="0" applyNumberFormat="1" applyFont="1" applyFill="1" applyBorder="1" applyAlignment="1" applyProtection="1">
      <alignment vertical="center"/>
    </xf>
    <xf numFmtId="0" fontId="108" fillId="0" borderId="0" xfId="0" applyFont="1" applyFill="1" applyAlignment="1">
      <alignment vertical="center"/>
    </xf>
    <xf numFmtId="0" fontId="72" fillId="0" borderId="0" xfId="0" quotePrefix="1" applyNumberFormat="1" applyFont="1" applyFill="1" applyBorder="1" applyAlignment="1" applyProtection="1">
      <alignment vertical="center"/>
    </xf>
    <xf numFmtId="0" fontId="110" fillId="0" borderId="0" xfId="0" applyFont="1" applyFill="1" applyAlignment="1">
      <alignment vertical="center"/>
    </xf>
    <xf numFmtId="0" fontId="119" fillId="7" borderId="0" xfId="0" applyFont="1" applyFill="1" applyProtection="1">
      <protection locked="0"/>
    </xf>
    <xf numFmtId="0" fontId="83" fillId="56" borderId="88" xfId="0" applyFont="1" applyFill="1" applyBorder="1" applyAlignment="1">
      <alignment vertical="center"/>
    </xf>
    <xf numFmtId="0" fontId="113" fillId="11" borderId="88" xfId="0" applyFont="1" applyFill="1" applyBorder="1" applyAlignment="1">
      <alignment vertical="center"/>
    </xf>
    <xf numFmtId="0" fontId="45" fillId="56" borderId="0" xfId="0" applyNumberFormat="1" applyFont="1" applyFill="1" applyBorder="1" applyAlignment="1" applyProtection="1"/>
    <xf numFmtId="49" fontId="43" fillId="56" borderId="71" xfId="0" applyNumberFormat="1" applyFont="1" applyFill="1" applyBorder="1" applyAlignment="1" applyProtection="1">
      <alignment horizontal="left" vertical="top"/>
    </xf>
    <xf numFmtId="49" fontId="43" fillId="56" borderId="8" xfId="0" applyNumberFormat="1" applyFont="1" applyFill="1" applyBorder="1" applyAlignment="1" applyProtection="1">
      <alignment horizontal="left" vertical="top"/>
    </xf>
    <xf numFmtId="49" fontId="43" fillId="56" borderId="54" xfId="0" applyNumberFormat="1" applyFont="1" applyFill="1" applyBorder="1" applyAlignment="1" applyProtection="1">
      <alignment horizontal="left" vertical="top"/>
    </xf>
    <xf numFmtId="49" fontId="114" fillId="2" borderId="0" xfId="0" applyNumberFormat="1" applyFont="1" applyFill="1" applyBorder="1" applyAlignment="1" applyProtection="1">
      <alignment horizontal="left" vertical="top"/>
      <protection locked="0"/>
    </xf>
    <xf numFmtId="14" fontId="120" fillId="2" borderId="0" xfId="0" applyNumberFormat="1" applyFont="1" applyFill="1" applyProtection="1">
      <protection locked="0"/>
    </xf>
    <xf numFmtId="49" fontId="120" fillId="2" borderId="0" xfId="0" applyNumberFormat="1" applyFont="1" applyFill="1" applyProtection="1">
      <protection locked="0"/>
    </xf>
    <xf numFmtId="49" fontId="120" fillId="2" borderId="0" xfId="0" applyNumberFormat="1" applyFont="1" applyFill="1" applyBorder="1" applyAlignment="1" applyProtection="1">
      <alignment horizontal="center"/>
      <protection locked="0"/>
    </xf>
    <xf numFmtId="49" fontId="101"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1" fillId="2" borderId="0" xfId="0" applyNumberFormat="1" applyFont="1" applyFill="1" applyBorder="1" applyAlignment="1" applyProtection="1">
      <alignment horizontal="center"/>
    </xf>
    <xf numFmtId="49" fontId="8" fillId="2" borderId="53" xfId="0" applyNumberFormat="1" applyFont="1" applyFill="1" applyBorder="1" applyAlignment="1">
      <alignment horizontal="center"/>
    </xf>
    <xf numFmtId="14" fontId="8" fillId="2" borderId="53" xfId="0" applyNumberFormat="1" applyFont="1" applyFill="1" applyBorder="1" applyAlignment="1">
      <alignment horizontal="center"/>
    </xf>
    <xf numFmtId="170" fontId="0" fillId="0" borderId="0" xfId="0" applyNumberFormat="1"/>
    <xf numFmtId="170" fontId="68" fillId="0" borderId="0" xfId="0" applyNumberFormat="1" applyFont="1"/>
    <xf numFmtId="49" fontId="68" fillId="0" borderId="0" xfId="0" applyNumberFormat="1" applyFont="1" applyFill="1"/>
    <xf numFmtId="0" fontId="100" fillId="0" borderId="81" xfId="0" applyNumberFormat="1" applyFont="1" applyFill="1" applyBorder="1" applyAlignment="1" applyProtection="1">
      <alignment horizontal="center"/>
      <protection locked="0"/>
    </xf>
    <xf numFmtId="1" fontId="100" fillId="0" borderId="81" xfId="0" applyNumberFormat="1" applyFont="1" applyFill="1" applyBorder="1" applyAlignment="1" applyProtection="1">
      <alignment horizontal="center"/>
      <protection locked="0"/>
    </xf>
    <xf numFmtId="170" fontId="100" fillId="0" borderId="81" xfId="0" applyNumberFormat="1" applyFont="1" applyFill="1" applyBorder="1" applyAlignment="1" applyProtection="1">
      <alignment horizontal="center"/>
      <protection locked="0"/>
    </xf>
    <xf numFmtId="49" fontId="6" fillId="0" borderId="53" xfId="0" applyNumberFormat="1" applyFont="1" applyFill="1" applyBorder="1" applyAlignment="1" applyProtection="1">
      <alignment horizontal="center" wrapText="1"/>
    </xf>
    <xf numFmtId="0" fontId="4" fillId="2" borderId="0" xfId="0" applyNumberFormat="1" applyFont="1" applyFill="1" applyBorder="1" applyAlignment="1" applyProtection="1">
      <alignment vertical="center" wrapText="1"/>
      <protection locked="0"/>
    </xf>
    <xf numFmtId="0" fontId="74" fillId="0" borderId="97" xfId="0" applyNumberFormat="1" applyFont="1" applyFill="1" applyBorder="1" applyAlignment="1">
      <alignment horizontal="center"/>
    </xf>
    <xf numFmtId="0" fontId="74" fillId="0" borderId="98" xfId="0" applyNumberFormat="1" applyFont="1" applyFill="1" applyBorder="1" applyAlignment="1">
      <alignment horizontal="center"/>
    </xf>
    <xf numFmtId="0" fontId="74" fillId="0" borderId="99" xfId="0" applyNumberFormat="1" applyFont="1" applyFill="1" applyBorder="1" applyAlignment="1">
      <alignment horizontal="center"/>
    </xf>
    <xf numFmtId="0" fontId="8" fillId="0" borderId="53" xfId="0" applyNumberFormat="1" applyFont="1" applyFill="1" applyBorder="1" applyAlignment="1" applyProtection="1">
      <alignment horizontal="center" wrapText="1"/>
    </xf>
    <xf numFmtId="1" fontId="19" fillId="0" borderId="100" xfId="0" applyNumberFormat="1" applyFont="1" applyFill="1" applyBorder="1" applyAlignment="1">
      <alignment horizontal="center"/>
    </xf>
    <xf numFmtId="1" fontId="19" fillId="0" borderId="101" xfId="0" applyNumberFormat="1" applyFont="1" applyFill="1" applyBorder="1" applyAlignment="1">
      <alignment horizontal="center"/>
    </xf>
    <xf numFmtId="1" fontId="19" fillId="0" borderId="102" xfId="0" applyNumberFormat="1" applyFont="1" applyFill="1" applyBorder="1" applyAlignment="1">
      <alignment horizontal="center"/>
    </xf>
    <xf numFmtId="0" fontId="0" fillId="0" borderId="103" xfId="0" applyNumberFormat="1" applyFill="1" applyBorder="1" applyAlignment="1"/>
    <xf numFmtId="0" fontId="0" fillId="0" borderId="104" xfId="0" applyNumberFormat="1" applyFill="1" applyBorder="1" applyAlignment="1"/>
    <xf numFmtId="0" fontId="0" fillId="0" borderId="105" xfId="0" applyNumberFormat="1" applyFill="1" applyBorder="1" applyAlignment="1"/>
    <xf numFmtId="0" fontId="91" fillId="7" borderId="8" xfId="0" applyNumberFormat="1" applyFont="1" applyFill="1" applyBorder="1" applyAlignment="1" applyProtection="1">
      <alignment horizontal="center"/>
    </xf>
    <xf numFmtId="0" fontId="19" fillId="0" borderId="106" xfId="0" applyNumberFormat="1" applyFont="1" applyFill="1" applyBorder="1" applyAlignment="1" applyProtection="1">
      <alignment horizontal="center"/>
    </xf>
    <xf numFmtId="0" fontId="0" fillId="12" borderId="0" xfId="0" applyNumberFormat="1" applyFill="1" applyBorder="1" applyProtection="1">
      <protection locked="0"/>
    </xf>
    <xf numFmtId="0" fontId="0" fillId="2" borderId="0" xfId="0" applyNumberFormat="1" applyFill="1" applyBorder="1" applyProtection="1">
      <protection locked="0"/>
    </xf>
    <xf numFmtId="0" fontId="0" fillId="2" borderId="8" xfId="0" applyNumberFormat="1" applyFill="1" applyBorder="1" applyProtection="1">
      <protection locked="0"/>
    </xf>
    <xf numFmtId="49" fontId="0" fillId="2" borderId="8" xfId="0" applyNumberFormat="1" applyFill="1" applyBorder="1" applyProtection="1">
      <protection locked="0"/>
    </xf>
    <xf numFmtId="0" fontId="19" fillId="2" borderId="68" xfId="0" applyNumberFormat="1" applyFont="1" applyFill="1" applyBorder="1" applyAlignment="1" applyProtection="1">
      <alignment horizontal="center"/>
      <protection locked="0"/>
    </xf>
    <xf numFmtId="0" fontId="19" fillId="0" borderId="107" xfId="0" applyNumberFormat="1" applyFont="1" applyFill="1" applyBorder="1" applyAlignment="1" applyProtection="1">
      <alignment horizontal="center"/>
    </xf>
    <xf numFmtId="0" fontId="8" fillId="7" borderId="8" xfId="0" applyNumberFormat="1" applyFont="1" applyFill="1" applyBorder="1" applyAlignment="1"/>
    <xf numFmtId="49" fontId="34" fillId="12" borderId="69" xfId="0" applyNumberFormat="1" applyFont="1" applyFill="1" applyBorder="1" applyProtection="1">
      <protection locked="0"/>
    </xf>
    <xf numFmtId="49" fontId="0" fillId="2" borderId="69" xfId="0" applyNumberFormat="1" applyFill="1" applyBorder="1" applyProtection="1">
      <protection locked="0"/>
    </xf>
    <xf numFmtId="0" fontId="19" fillId="0" borderId="108" xfId="0" applyNumberFormat="1" applyFont="1" applyFill="1" applyBorder="1" applyAlignment="1" applyProtection="1">
      <alignment horizontal="center"/>
    </xf>
    <xf numFmtId="0" fontId="91" fillId="7" borderId="54" xfId="0" applyNumberFormat="1" applyFont="1" applyFill="1" applyBorder="1" applyAlignment="1" applyProtection="1">
      <alignment horizontal="center"/>
    </xf>
    <xf numFmtId="49" fontId="8" fillId="2" borderId="61" xfId="0" applyNumberFormat="1" applyFont="1" applyFill="1" applyBorder="1" applyAlignment="1" applyProtection="1">
      <alignment horizontal="center" wrapText="1"/>
    </xf>
    <xf numFmtId="0" fontId="11" fillId="0" borderId="109" xfId="0" applyNumberFormat="1" applyFont="1" applyBorder="1" applyAlignment="1" applyProtection="1">
      <protection locked="0"/>
    </xf>
    <xf numFmtId="0" fontId="11" fillId="0" borderId="110" xfId="0" applyNumberFormat="1" applyFont="1" applyBorder="1" applyAlignment="1" applyProtection="1">
      <protection locked="0"/>
    </xf>
    <xf numFmtId="0" fontId="11" fillId="0" borderId="111" xfId="0" applyNumberFormat="1" applyFont="1" applyBorder="1" applyAlignment="1" applyProtection="1">
      <protection locked="0"/>
    </xf>
    <xf numFmtId="0" fontId="8" fillId="2" borderId="53" xfId="0" applyNumberFormat="1" applyFont="1" applyFill="1" applyBorder="1" applyAlignment="1">
      <alignment horizontal="center"/>
    </xf>
    <xf numFmtId="0" fontId="8" fillId="0" borderId="112" xfId="0" applyNumberFormat="1" applyFont="1" applyFill="1" applyBorder="1" applyAlignment="1" applyProtection="1">
      <alignment horizontal="center" wrapText="1"/>
    </xf>
    <xf numFmtId="49" fontId="8" fillId="0" borderId="113" xfId="0" applyNumberFormat="1" applyFont="1" applyFill="1" applyBorder="1" applyAlignment="1" applyProtection="1">
      <alignment horizontal="center" wrapText="1"/>
    </xf>
    <xf numFmtId="49" fontId="8" fillId="0" borderId="114"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11" fillId="0" borderId="81" xfId="0" applyNumberFormat="1" applyFont="1" applyFill="1" applyBorder="1" applyAlignment="1"/>
    <xf numFmtId="0" fontId="35" fillId="10" borderId="69" xfId="0" applyNumberFormat="1" applyFont="1" applyFill="1" applyBorder="1" applyAlignment="1" applyProtection="1">
      <alignment horizontal="center" wrapText="1"/>
      <protection locked="0"/>
    </xf>
    <xf numFmtId="0" fontId="8" fillId="0" borderId="61" xfId="0" applyNumberFormat="1" applyFont="1" applyFill="1" applyBorder="1" applyAlignment="1" applyProtection="1">
      <alignment horizontal="center" wrapText="1"/>
    </xf>
    <xf numFmtId="0" fontId="11" fillId="0" borderId="81" xfId="0" applyNumberFormat="1" applyFont="1" applyBorder="1" applyAlignment="1" applyProtection="1">
      <protection locked="0"/>
    </xf>
    <xf numFmtId="49" fontId="7" fillId="2" borderId="69" xfId="0" applyNumberFormat="1" applyFont="1" applyFill="1" applyBorder="1" applyAlignment="1" applyProtection="1">
      <alignment wrapText="1"/>
      <protection locked="0"/>
    </xf>
    <xf numFmtId="49" fontId="26" fillId="7" borderId="70" xfId="0" applyNumberFormat="1" applyFont="1" applyFill="1" applyBorder="1" applyAlignment="1"/>
    <xf numFmtId="49" fontId="7" fillId="2" borderId="82" xfId="0" applyNumberFormat="1" applyFont="1" applyFill="1" applyBorder="1" applyAlignment="1" applyProtection="1">
      <alignment wrapText="1"/>
      <protection locked="0"/>
    </xf>
    <xf numFmtId="0" fontId="77" fillId="0" borderId="16" xfId="0" applyFont="1" applyBorder="1" applyAlignment="1">
      <alignment vertical="center"/>
    </xf>
    <xf numFmtId="0" fontId="79" fillId="56" borderId="16" xfId="0" applyFont="1" applyFill="1" applyBorder="1" applyAlignment="1">
      <alignment vertical="center"/>
    </xf>
    <xf numFmtId="0" fontId="79" fillId="56" borderId="0" xfId="0" applyFont="1" applyFill="1" applyBorder="1" applyAlignment="1">
      <alignment vertical="center"/>
    </xf>
    <xf numFmtId="0" fontId="79" fillId="56" borderId="69" xfId="0" applyFont="1" applyFill="1" applyBorder="1" applyAlignment="1">
      <alignment vertical="center"/>
    </xf>
    <xf numFmtId="0" fontId="113" fillId="56" borderId="0" xfId="0" quotePrefix="1" applyNumberFormat="1" applyFont="1" applyFill="1" applyBorder="1" applyAlignment="1" applyProtection="1"/>
    <xf numFmtId="0" fontId="77" fillId="0" borderId="0" xfId="0" applyFont="1" applyBorder="1" applyAlignment="1">
      <alignment vertical="center"/>
    </xf>
    <xf numFmtId="0" fontId="80" fillId="0" borderId="0" xfId="0" applyNumberFormat="1" applyFont="1" applyBorder="1" applyAlignment="1"/>
    <xf numFmtId="0" fontId="80"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0" fontId="80" fillId="0" borderId="16" xfId="0" applyNumberFormat="1" applyFont="1" applyBorder="1" applyAlignment="1"/>
    <xf numFmtId="49" fontId="79" fillId="56" borderId="0" xfId="0" applyNumberFormat="1" applyFont="1" applyFill="1" applyBorder="1" applyAlignment="1" applyProtection="1">
      <alignment vertical="center"/>
    </xf>
    <xf numFmtId="0" fontId="8" fillId="7" borderId="37" xfId="0" applyNumberFormat="1" applyFont="1" applyFill="1" applyBorder="1" applyAlignment="1" applyProtection="1"/>
    <xf numFmtId="0" fontId="100" fillId="10" borderId="0" xfId="0" applyNumberFormat="1" applyFont="1" applyFill="1" applyBorder="1" applyAlignment="1" applyProtection="1">
      <protection locked="0"/>
    </xf>
    <xf numFmtId="0" fontId="100" fillId="10" borderId="69" xfId="0" applyNumberFormat="1" applyFont="1" applyFill="1" applyBorder="1" applyAlignment="1" applyProtection="1">
      <protection locked="0"/>
    </xf>
    <xf numFmtId="0" fontId="8" fillId="7" borderId="68" xfId="0" applyNumberFormat="1" applyFont="1" applyFill="1" applyBorder="1" applyAlignment="1" applyProtection="1"/>
    <xf numFmtId="0" fontId="67" fillId="11" borderId="68" xfId="0" applyNumberFormat="1" applyFont="1" applyFill="1" applyBorder="1" applyAlignment="1" applyProtection="1">
      <alignment horizontal="center"/>
      <protection locked="0"/>
    </xf>
    <xf numFmtId="0" fontId="19" fillId="7" borderId="8" xfId="0" applyNumberFormat="1" applyFont="1" applyFill="1" applyBorder="1" applyAlignment="1" applyProtection="1">
      <alignment horizontal="center"/>
      <protection locked="0"/>
    </xf>
    <xf numFmtId="49" fontId="43" fillId="11" borderId="71" xfId="0" applyNumberFormat="1" applyFont="1" applyFill="1" applyBorder="1" applyAlignment="1" applyProtection="1"/>
    <xf numFmtId="14" fontId="42" fillId="11" borderId="81" xfId="0" applyNumberFormat="1" applyFont="1" applyFill="1" applyBorder="1" applyAlignment="1" applyProtection="1"/>
    <xf numFmtId="49" fontId="42" fillId="11" borderId="70" xfId="0" applyNumberFormat="1" applyFont="1" applyFill="1" applyBorder="1" applyAlignment="1" applyProtection="1"/>
    <xf numFmtId="0" fontId="42" fillId="11" borderId="81" xfId="0" applyNumberFormat="1" applyFont="1" applyFill="1" applyBorder="1" applyAlignment="1" applyProtection="1"/>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5" fillId="0" borderId="0" xfId="0" applyNumberFormat="1" applyFont="1" applyFill="1" applyBorder="1" applyAlignment="1" applyProtection="1">
      <alignment horizontal="left" wrapText="1"/>
      <protection locked="0"/>
    </xf>
    <xf numFmtId="49" fontId="35" fillId="0" borderId="117" xfId="0" applyNumberFormat="1" applyFont="1" applyFill="1" applyBorder="1" applyAlignment="1" applyProtection="1">
      <alignment horizontal="left" wrapText="1"/>
      <protection locked="0"/>
    </xf>
    <xf numFmtId="49" fontId="35" fillId="0" borderId="118" xfId="0" applyNumberFormat="1" applyFont="1" applyFill="1" applyBorder="1" applyAlignment="1" applyProtection="1">
      <alignment horizontal="left" wrapText="1"/>
      <protection locked="0"/>
    </xf>
    <xf numFmtId="0" fontId="7" fillId="2" borderId="119" xfId="0" applyNumberFormat="1" applyFont="1" applyFill="1" applyBorder="1" applyAlignment="1" applyProtection="1">
      <alignment horizontal="center"/>
      <protection locked="0"/>
    </xf>
    <xf numFmtId="49" fontId="11" fillId="7" borderId="71" xfId="0" applyNumberFormat="1" applyFont="1" applyFill="1" applyBorder="1" applyAlignment="1" applyProtection="1">
      <alignment horizontal="left" vertical="top"/>
    </xf>
    <xf numFmtId="14" fontId="11" fillId="7" borderId="81" xfId="0" applyNumberFormat="1" applyFont="1" applyFill="1" applyBorder="1" applyAlignment="1" applyProtection="1">
      <alignment horizontal="left" vertical="top"/>
    </xf>
    <xf numFmtId="49" fontId="11" fillId="7" borderId="81" xfId="0" applyNumberFormat="1" applyFont="1" applyFill="1" applyBorder="1" applyAlignment="1" applyProtection="1">
      <alignment horizontal="left" vertical="top"/>
    </xf>
    <xf numFmtId="49" fontId="0" fillId="2" borderId="81" xfId="0" applyNumberFormat="1" applyFill="1" applyBorder="1" applyAlignment="1">
      <alignment horizontal="left"/>
    </xf>
    <xf numFmtId="0" fontId="91" fillId="0" borderId="0" xfId="0" applyNumberFormat="1" applyFont="1" applyFill="1" applyBorder="1" applyAlignment="1" applyProtection="1">
      <alignment horizontal="center" wrapText="1"/>
    </xf>
    <xf numFmtId="49" fontId="8" fillId="0" borderId="120" xfId="0" applyNumberFormat="1" applyFont="1" applyFill="1" applyBorder="1" applyAlignment="1" applyProtection="1">
      <alignment horizontal="center" wrapText="1"/>
    </xf>
    <xf numFmtId="49" fontId="8" fillId="0" borderId="121" xfId="0" applyNumberFormat="1" applyFont="1" applyFill="1" applyBorder="1" applyAlignment="1" applyProtection="1">
      <alignment horizontal="center" wrapText="1"/>
    </xf>
    <xf numFmtId="1" fontId="8" fillId="0" borderId="122" xfId="0" applyNumberFormat="1" applyFont="1" applyFill="1" applyBorder="1" applyAlignment="1" applyProtection="1">
      <alignment horizontal="center" wrapText="1"/>
    </xf>
    <xf numFmtId="1" fontId="8" fillId="0" borderId="121" xfId="0" applyNumberFormat="1" applyFont="1" applyFill="1" applyBorder="1" applyAlignment="1" applyProtection="1">
      <alignment horizontal="center" wrapText="1"/>
    </xf>
    <xf numFmtId="1" fontId="8" fillId="0" borderId="123" xfId="0" applyNumberFormat="1" applyFont="1" applyFill="1" applyBorder="1" applyAlignment="1" applyProtection="1">
      <alignment horizontal="center" wrapText="1"/>
    </xf>
    <xf numFmtId="1" fontId="8" fillId="0" borderId="124" xfId="0" applyNumberFormat="1" applyFont="1" applyFill="1" applyBorder="1" applyAlignment="1" applyProtection="1">
      <alignment horizontal="center" wrapText="1"/>
    </xf>
    <xf numFmtId="14" fontId="68" fillId="0" borderId="0" xfId="0" applyNumberFormat="1" applyFont="1" applyFill="1"/>
    <xf numFmtId="49" fontId="7" fillId="0" borderId="0" xfId="0" applyNumberFormat="1" applyFont="1" applyFill="1" applyBorder="1" applyAlignment="1" applyProtection="1">
      <alignment horizontal="center"/>
      <protection locked="0"/>
    </xf>
    <xf numFmtId="49" fontId="68" fillId="0" borderId="0" xfId="0" applyNumberFormat="1" applyFont="1" applyFill="1" applyBorder="1"/>
    <xf numFmtId="0" fontId="68" fillId="0" borderId="0" xfId="0" applyNumberFormat="1" applyFont="1" applyFill="1"/>
    <xf numFmtId="0" fontId="68" fillId="0" borderId="0" xfId="0" applyNumberFormat="1" applyFont="1" applyFill="1" applyBorder="1"/>
    <xf numFmtId="2" fontId="68" fillId="0" borderId="0" xfId="0" applyNumberFormat="1" applyFont="1" applyFill="1"/>
    <xf numFmtId="1" fontId="68" fillId="0" borderId="0" xfId="0" applyNumberFormat="1" applyFont="1" applyFill="1"/>
    <xf numFmtId="49" fontId="7" fillId="0" borderId="125" xfId="0" applyNumberFormat="1" applyFont="1" applyBorder="1" applyAlignment="1" applyProtection="1">
      <alignment horizontal="center"/>
      <protection locked="0"/>
    </xf>
    <xf numFmtId="49" fontId="0" fillId="2" borderId="126" xfId="0" applyNumberFormat="1" applyFill="1" applyBorder="1" applyAlignment="1"/>
    <xf numFmtId="49" fontId="0" fillId="2" borderId="127" xfId="0" applyNumberFormat="1" applyFill="1" applyBorder="1" applyAlignment="1"/>
    <xf numFmtId="0" fontId="6" fillId="0" borderId="127" xfId="0" applyNumberFormat="1" applyFont="1" applyFill="1" applyBorder="1" applyAlignment="1" applyProtection="1"/>
    <xf numFmtId="0" fontId="7" fillId="2" borderId="127" xfId="0" applyNumberFormat="1" applyFont="1" applyFill="1" applyBorder="1" applyAlignment="1" applyProtection="1">
      <alignment horizontal="center"/>
      <protection locked="0"/>
    </xf>
    <xf numFmtId="0" fontId="6" fillId="0" borderId="127" xfId="0" applyNumberFormat="1" applyFont="1" applyFill="1" applyBorder="1" applyAlignment="1" applyProtection="1">
      <alignment horizontal="center"/>
    </xf>
    <xf numFmtId="49" fontId="35" fillId="7" borderId="127" xfId="0" applyNumberFormat="1" applyFont="1" applyFill="1" applyBorder="1" applyAlignment="1" applyProtection="1">
      <alignment horizontal="left" wrapText="1"/>
      <protection locked="0"/>
    </xf>
    <xf numFmtId="0" fontId="0" fillId="0" borderId="128" xfId="0" applyNumberFormat="1" applyBorder="1" applyAlignment="1"/>
    <xf numFmtId="0" fontId="8" fillId="0" borderId="129" xfId="0" applyNumberFormat="1" applyFont="1" applyFill="1" applyBorder="1" applyAlignment="1" applyProtection="1">
      <alignment horizontal="center"/>
    </xf>
    <xf numFmtId="0" fontId="8" fillId="0" borderId="116" xfId="0" applyNumberFormat="1" applyFont="1" applyFill="1" applyBorder="1" applyAlignment="1" applyProtection="1">
      <alignment horizontal="center"/>
    </xf>
    <xf numFmtId="0" fontId="8" fillId="0" borderId="54" xfId="0" applyNumberFormat="1" applyFont="1" applyFill="1" applyBorder="1" applyAlignment="1" applyProtection="1">
      <alignment horizontal="center"/>
    </xf>
    <xf numFmtId="0" fontId="8" fillId="0" borderId="130" xfId="0" applyNumberFormat="1" applyFont="1" applyFill="1" applyBorder="1" applyAlignment="1" applyProtection="1">
      <alignment horizontal="center"/>
    </xf>
    <xf numFmtId="0" fontId="8" fillId="0" borderId="131" xfId="0" applyNumberFormat="1" applyFont="1" applyFill="1" applyBorder="1" applyAlignment="1" applyProtection="1">
      <alignment horizontal="center"/>
    </xf>
    <xf numFmtId="0" fontId="8" fillId="0" borderId="13" xfId="0" applyNumberFormat="1" applyFont="1" applyFill="1" applyBorder="1" applyAlignment="1" applyProtection="1">
      <alignment horizontal="center"/>
    </xf>
    <xf numFmtId="1" fontId="19" fillId="0" borderId="110" xfId="0" applyNumberFormat="1" applyFont="1" applyFill="1" applyBorder="1" applyAlignment="1">
      <alignment horizontal="center"/>
    </xf>
    <xf numFmtId="0" fontId="19" fillId="2" borderId="110" xfId="0" applyNumberFormat="1" applyFont="1" applyFill="1" applyBorder="1" applyAlignment="1" applyProtection="1">
      <alignment horizontal="center"/>
    </xf>
    <xf numFmtId="0" fontId="21" fillId="2" borderId="110" xfId="0" applyNumberFormat="1" applyFont="1" applyFill="1" applyBorder="1" applyAlignment="1" applyProtection="1">
      <alignment horizontal="center"/>
    </xf>
    <xf numFmtId="0" fontId="19" fillId="0" borderId="110" xfId="0" applyNumberFormat="1" applyFont="1" applyBorder="1" applyAlignment="1">
      <alignment horizontal="center"/>
    </xf>
    <xf numFmtId="0" fontId="19" fillId="0" borderId="110" xfId="0" applyNumberFormat="1" applyFont="1" applyFill="1" applyBorder="1" applyAlignment="1" applyProtection="1">
      <alignment horizontal="center"/>
      <protection locked="0"/>
    </xf>
    <xf numFmtId="0" fontId="19" fillId="2" borderId="132" xfId="0" applyNumberFormat="1" applyFont="1" applyFill="1" applyBorder="1" applyAlignment="1" applyProtection="1">
      <alignment horizontal="center"/>
    </xf>
    <xf numFmtId="0" fontId="6" fillId="0" borderId="0" xfId="0" applyNumberFormat="1" applyFont="1" applyFill="1" applyBorder="1" applyAlignment="1" applyProtection="1"/>
    <xf numFmtId="49" fontId="35" fillId="0" borderId="133" xfId="0" applyNumberFormat="1" applyFont="1" applyFill="1" applyBorder="1" applyAlignment="1" applyProtection="1">
      <alignment horizontal="left" wrapText="1"/>
      <protection locked="0"/>
    </xf>
    <xf numFmtId="49" fontId="7" fillId="0" borderId="134" xfId="0" applyNumberFormat="1" applyFont="1" applyBorder="1" applyAlignment="1" applyProtection="1">
      <alignment horizontal="center"/>
      <protection locked="0"/>
    </xf>
    <xf numFmtId="49" fontId="35" fillId="0" borderId="129" xfId="0" applyNumberFormat="1" applyFont="1" applyFill="1" applyBorder="1" applyAlignment="1" applyProtection="1">
      <alignment horizontal="left" wrapText="1"/>
      <protection locked="0"/>
    </xf>
    <xf numFmtId="0" fontId="6" fillId="0" borderId="126" xfId="0" applyNumberFormat="1" applyFont="1" applyFill="1" applyBorder="1" applyAlignment="1" applyProtection="1">
      <alignment horizontal="center"/>
    </xf>
    <xf numFmtId="0" fontId="0" fillId="7" borderId="135" xfId="0" applyNumberFormat="1" applyFill="1" applyBorder="1" applyAlignment="1"/>
    <xf numFmtId="49" fontId="7" fillId="0" borderId="110" xfId="0" applyNumberFormat="1" applyFont="1" applyBorder="1" applyAlignment="1" applyProtection="1">
      <alignment horizontal="center"/>
      <protection locked="0"/>
    </xf>
    <xf numFmtId="49" fontId="19" fillId="0" borderId="110" xfId="0" applyNumberFormat="1" applyFont="1" applyBorder="1" applyAlignment="1" applyProtection="1">
      <alignment horizontal="center"/>
      <protection locked="0"/>
    </xf>
    <xf numFmtId="0" fontId="19" fillId="2" borderId="109" xfId="0" applyNumberFormat="1" applyFont="1" applyFill="1" applyBorder="1" applyAlignment="1" applyProtection="1">
      <alignment horizontal="center"/>
    </xf>
    <xf numFmtId="0" fontId="7" fillId="2" borderId="82" xfId="0" applyNumberFormat="1" applyFont="1" applyFill="1" applyBorder="1" applyAlignment="1" applyProtection="1">
      <alignment horizontal="center"/>
      <protection locked="0"/>
    </xf>
    <xf numFmtId="0" fontId="19" fillId="2" borderId="111" xfId="0" applyNumberFormat="1" applyFont="1" applyFill="1" applyBorder="1" applyAlignment="1" applyProtection="1">
      <alignment horizontal="center"/>
    </xf>
    <xf numFmtId="0" fontId="3" fillId="0" borderId="0" xfId="0" quotePrefix="1" applyNumberFormat="1" applyFont="1" applyFill="1" applyBorder="1" applyAlignment="1"/>
    <xf numFmtId="0" fontId="72" fillId="0" borderId="16" xfId="0" quotePrefix="1" applyNumberFormat="1" applyFont="1" applyFill="1" applyBorder="1" applyAlignment="1" applyProtection="1"/>
    <xf numFmtId="0" fontId="108" fillId="0" borderId="16" xfId="0" applyFont="1" applyFill="1" applyBorder="1" applyAlignment="1">
      <alignment vertical="center"/>
    </xf>
    <xf numFmtId="49" fontId="30" fillId="7" borderId="8" xfId="0" applyNumberFormat="1" applyFont="1" applyFill="1" applyBorder="1" applyAlignment="1" applyProtection="1">
      <alignment horizontal="center"/>
    </xf>
    <xf numFmtId="49" fontId="8" fillId="0" borderId="115" xfId="0" applyNumberFormat="1" applyFont="1" applyFill="1" applyBorder="1" applyAlignment="1" applyProtection="1">
      <alignment horizontal="centerContinuous" vertical="center"/>
    </xf>
    <xf numFmtId="49" fontId="8" fillId="0" borderId="116" xfId="0" applyNumberFormat="1" applyFont="1" applyFill="1" applyBorder="1" applyAlignment="1" applyProtection="1">
      <alignment horizontal="centerContinuous" vertical="center"/>
    </xf>
    <xf numFmtId="0" fontId="19" fillId="7" borderId="0" xfId="0" applyNumberFormat="1" applyFont="1" applyFill="1" applyBorder="1" applyAlignment="1" applyProtection="1">
      <alignment horizontal="centerContinuous"/>
    </xf>
    <xf numFmtId="0" fontId="19" fillId="0" borderId="136" xfId="0" applyNumberFormat="1" applyFont="1" applyFill="1" applyBorder="1" applyAlignment="1" applyProtection="1">
      <alignment horizontal="center"/>
    </xf>
    <xf numFmtId="0" fontId="0" fillId="0" borderId="137" xfId="0" applyNumberFormat="1" applyFill="1" applyBorder="1"/>
    <xf numFmtId="49" fontId="43" fillId="11" borderId="71" xfId="0" applyNumberFormat="1" applyFont="1" applyFill="1" applyBorder="1" applyAlignment="1" applyProtection="1">
      <alignment horizontal="left" vertical="top"/>
    </xf>
    <xf numFmtId="14" fontId="43" fillId="11" borderId="81" xfId="0" applyNumberFormat="1" applyFont="1" applyFill="1" applyBorder="1" applyAlignment="1" applyProtection="1">
      <alignment horizontal="left" vertical="top"/>
    </xf>
    <xf numFmtId="49" fontId="43" fillId="11" borderId="70" xfId="0" applyNumberFormat="1" applyFont="1" applyFill="1" applyBorder="1" applyAlignment="1" applyProtection="1">
      <alignment horizontal="left" vertical="top"/>
    </xf>
    <xf numFmtId="49" fontId="7" fillId="2" borderId="69" xfId="0" applyNumberFormat="1" applyFont="1" applyFill="1" applyBorder="1" applyAlignment="1" applyProtection="1">
      <alignment horizontal="center"/>
      <protection locked="0"/>
    </xf>
    <xf numFmtId="49" fontId="35" fillId="0" borderId="138" xfId="0" applyNumberFormat="1" applyFont="1" applyFill="1" applyBorder="1" applyAlignment="1" applyProtection="1">
      <alignment horizontal="left" wrapText="1"/>
      <protection locked="0"/>
    </xf>
    <xf numFmtId="49" fontId="35" fillId="0" borderId="106" xfId="0" applyNumberFormat="1" applyFont="1" applyFill="1" applyBorder="1" applyAlignment="1" applyProtection="1">
      <alignment horizontal="left" wrapText="1"/>
      <protection locked="0"/>
    </xf>
    <xf numFmtId="49" fontId="11" fillId="7" borderId="71" xfId="0" applyNumberFormat="1" applyFont="1" applyFill="1" applyBorder="1" applyAlignment="1" applyProtection="1"/>
    <xf numFmtId="49" fontId="0" fillId="2" borderId="8" xfId="0" applyNumberFormat="1" applyFill="1" applyBorder="1" applyAlignment="1"/>
    <xf numFmtId="49" fontId="0" fillId="2" borderId="54" xfId="0" applyNumberFormat="1" applyFill="1" applyBorder="1" applyAlignment="1"/>
    <xf numFmtId="1" fontId="122" fillId="0" borderId="139" xfId="0" applyNumberFormat="1" applyFont="1" applyFill="1" applyBorder="1" applyAlignment="1">
      <alignment horizontal="center"/>
    </xf>
    <xf numFmtId="1" fontId="123" fillId="0" borderId="139" xfId="0" applyNumberFormat="1" applyFont="1" applyFill="1" applyBorder="1" applyAlignment="1">
      <alignment horizontal="center"/>
    </xf>
    <xf numFmtId="49" fontId="8" fillId="2" borderId="53" xfId="0" applyNumberFormat="1" applyFont="1" applyFill="1" applyBorder="1" applyAlignment="1">
      <alignment horizontal="center" wrapText="1"/>
    </xf>
    <xf numFmtId="14" fontId="8" fillId="2" borderId="53" xfId="0" applyNumberFormat="1" applyFont="1" applyFill="1" applyBorder="1" applyAlignment="1">
      <alignment horizontal="center" wrapText="1"/>
    </xf>
    <xf numFmtId="0" fontId="0" fillId="0" borderId="0" xfId="0" applyAlignment="1">
      <alignment wrapText="1"/>
    </xf>
    <xf numFmtId="0" fontId="8" fillId="0" borderId="143" xfId="0" applyNumberFormat="1" applyFont="1" applyFill="1" applyBorder="1" applyAlignment="1" applyProtection="1">
      <alignment horizontal="left"/>
    </xf>
    <xf numFmtId="0" fontId="8" fillId="0" borderId="144" xfId="0" applyNumberFormat="1" applyFont="1" applyFill="1" applyBorder="1" applyAlignment="1" applyProtection="1">
      <alignment horizontal="centerContinuous"/>
    </xf>
    <xf numFmtId="0" fontId="8" fillId="0" borderId="145" xfId="0" applyNumberFormat="1" applyFont="1" applyFill="1" applyBorder="1" applyAlignment="1" applyProtection="1">
      <alignment horizontal="centerContinuous"/>
    </xf>
    <xf numFmtId="49" fontId="7" fillId="0" borderId="139" xfId="0" applyNumberFormat="1" applyFont="1" applyFill="1" applyBorder="1" applyAlignment="1" applyProtection="1">
      <alignment horizontal="center"/>
      <protection locked="0"/>
    </xf>
    <xf numFmtId="49" fontId="7" fillId="0" borderId="140" xfId="0" applyNumberFormat="1" applyFont="1" applyFill="1" applyBorder="1" applyAlignment="1" applyProtection="1">
      <alignment horizontal="center"/>
      <protection locked="0"/>
    </xf>
    <xf numFmtId="49" fontId="35" fillId="0" borderId="146" xfId="0" applyNumberFormat="1" applyFont="1" applyFill="1" applyBorder="1" applyAlignment="1" applyProtection="1">
      <alignment horizontal="left" wrapText="1"/>
      <protection locked="0"/>
    </xf>
    <xf numFmtId="49" fontId="35" fillId="0" borderId="146" xfId="0" applyNumberFormat="1" applyFont="1" applyFill="1" applyBorder="1" applyAlignment="1" applyProtection="1">
      <alignment horizontal="left"/>
      <protection locked="0"/>
    </xf>
    <xf numFmtId="49" fontId="35" fillId="0" borderId="147" xfId="0" applyNumberFormat="1" applyFont="1" applyFill="1" applyBorder="1" applyAlignment="1" applyProtection="1">
      <alignment horizontal="left" wrapText="1"/>
      <protection locked="0"/>
    </xf>
    <xf numFmtId="49" fontId="7" fillId="2" borderId="141" xfId="0" applyNumberFormat="1" applyFont="1" applyFill="1" applyBorder="1" applyAlignment="1" applyProtection="1">
      <alignment horizontal="center"/>
      <protection locked="0"/>
    </xf>
    <xf numFmtId="1" fontId="19" fillId="0" borderId="139" xfId="0" applyNumberFormat="1" applyFont="1" applyFill="1" applyBorder="1" applyAlignment="1">
      <alignment horizontal="center"/>
    </xf>
    <xf numFmtId="1" fontId="19" fillId="0" borderId="140" xfId="0" applyNumberFormat="1" applyFont="1" applyFill="1" applyBorder="1" applyAlignment="1">
      <alignment horizontal="center"/>
    </xf>
    <xf numFmtId="1" fontId="19" fillId="0" borderId="141" xfId="0" applyNumberFormat="1" applyFont="1" applyFill="1" applyBorder="1" applyAlignment="1">
      <alignment horizontal="center"/>
    </xf>
    <xf numFmtId="1" fontId="19" fillId="0" borderId="139" xfId="0" applyNumberFormat="1" applyFont="1" applyFill="1" applyBorder="1" applyAlignment="1">
      <alignment horizontal="center" wrapText="1"/>
    </xf>
    <xf numFmtId="1" fontId="19" fillId="0" borderId="140" xfId="0" applyNumberFormat="1" applyFont="1" applyFill="1" applyBorder="1" applyAlignment="1">
      <alignment horizontal="center" wrapText="1"/>
    </xf>
    <xf numFmtId="0" fontId="100" fillId="10" borderId="148" xfId="0" applyNumberFormat="1" applyFont="1" applyFill="1" applyBorder="1" applyAlignment="1" applyProtection="1">
      <alignment horizontal="center"/>
      <protection locked="0"/>
    </xf>
    <xf numFmtId="0" fontId="100" fillId="10" borderId="139" xfId="0" applyNumberFormat="1" applyFont="1" applyFill="1" applyBorder="1" applyAlignment="1" applyProtection="1">
      <alignment horizontal="center"/>
      <protection locked="0"/>
    </xf>
    <xf numFmtId="0" fontId="0" fillId="0" borderId="149" xfId="0" applyBorder="1"/>
    <xf numFmtId="0" fontId="0" fillId="0" borderId="150" xfId="0" applyBorder="1"/>
    <xf numFmtId="0" fontId="0" fillId="0" borderId="152" xfId="0" applyBorder="1"/>
    <xf numFmtId="0" fontId="0" fillId="0" borderId="144" xfId="0" applyBorder="1"/>
    <xf numFmtId="0" fontId="100" fillId="10" borderId="140" xfId="0" applyNumberFormat="1" applyFont="1" applyFill="1" applyBorder="1" applyAlignment="1" applyProtection="1">
      <alignment horizontal="center"/>
      <protection locked="0"/>
    </xf>
    <xf numFmtId="0" fontId="0" fillId="0" borderId="153" xfId="0" applyBorder="1"/>
    <xf numFmtId="0" fontId="0" fillId="0" borderId="145" xfId="0" applyBorder="1"/>
    <xf numFmtId="0" fontId="8" fillId="0" borderId="142" xfId="0" applyNumberFormat="1" applyFont="1" applyFill="1" applyBorder="1" applyAlignment="1" applyProtection="1">
      <alignment horizontal="left" wrapText="1"/>
    </xf>
    <xf numFmtId="1" fontId="19" fillId="0" borderId="141" xfId="0" applyNumberFormat="1" applyFont="1" applyFill="1" applyBorder="1" applyAlignment="1">
      <alignment horizontal="center" wrapText="1"/>
    </xf>
    <xf numFmtId="0" fontId="0" fillId="0" borderId="154" xfId="0" applyBorder="1"/>
    <xf numFmtId="49" fontId="7" fillId="2" borderId="0" xfId="0" applyNumberFormat="1" applyFont="1" applyFill="1" applyBorder="1" applyAlignment="1">
      <alignment horizontal="left"/>
    </xf>
    <xf numFmtId="14" fontId="7" fillId="2" borderId="0" xfId="0" applyNumberFormat="1" applyFont="1" applyFill="1" applyBorder="1" applyAlignment="1">
      <alignment horizontal="left"/>
    </xf>
    <xf numFmtId="49" fontId="7" fillId="0" borderId="0" xfId="0" applyNumberFormat="1" applyFont="1" applyFill="1" applyBorder="1" applyAlignment="1" applyProtection="1">
      <alignment horizontal="left"/>
    </xf>
    <xf numFmtId="1" fontId="12" fillId="0" borderId="0" xfId="0" applyNumberFormat="1" applyFont="1" applyFill="1" applyBorder="1" applyAlignment="1">
      <alignment horizontal="left"/>
    </xf>
    <xf numFmtId="49" fontId="43" fillId="11" borderId="0" xfId="0" applyNumberFormat="1" applyFont="1" applyFill="1" applyBorder="1" applyAlignment="1" applyProtection="1">
      <alignment horizontal="left" vertical="top"/>
    </xf>
    <xf numFmtId="49" fontId="11" fillId="7" borderId="62" xfId="0" applyNumberFormat="1" applyFont="1" applyFill="1" applyBorder="1" applyAlignment="1" applyProtection="1"/>
    <xf numFmtId="14" fontId="11" fillId="7" borderId="68" xfId="0" applyNumberFormat="1" applyFont="1" applyFill="1" applyBorder="1" applyAlignment="1" applyProtection="1"/>
    <xf numFmtId="49" fontId="11" fillId="7" borderId="82" xfId="0" applyNumberFormat="1" applyFont="1" applyFill="1" applyBorder="1" applyAlignment="1" applyProtection="1"/>
    <xf numFmtId="49" fontId="11" fillId="7" borderId="68" xfId="0" applyNumberFormat="1" applyFont="1" applyFill="1" applyBorder="1" applyAlignment="1" applyProtection="1"/>
    <xf numFmtId="49" fontId="0" fillId="2" borderId="68" xfId="0" applyNumberFormat="1" applyFill="1" applyBorder="1" applyAlignment="1"/>
    <xf numFmtId="49" fontId="20" fillId="2" borderId="0" xfId="0" applyNumberFormat="1" applyFont="1" applyFill="1" applyBorder="1" applyAlignment="1" applyProtection="1">
      <alignment horizontal="center" wrapText="1"/>
    </xf>
    <xf numFmtId="14" fontId="19" fillId="2" borderId="0" xfId="0" applyNumberFormat="1" applyFont="1" applyFill="1" applyBorder="1" applyAlignment="1" applyProtection="1">
      <alignment wrapText="1"/>
    </xf>
    <xf numFmtId="0" fontId="91" fillId="2" borderId="0" xfId="0" applyNumberFormat="1" applyFont="1" applyFill="1" applyBorder="1" applyAlignment="1" applyProtection="1">
      <alignment horizontal="center" wrapText="1"/>
    </xf>
    <xf numFmtId="1" fontId="8" fillId="0" borderId="113" xfId="0" applyNumberFormat="1" applyFont="1" applyFill="1" applyBorder="1" applyAlignment="1">
      <alignment horizontal="center" wrapText="1"/>
    </xf>
    <xf numFmtId="1" fontId="8" fillId="0" borderId="114" xfId="0" applyNumberFormat="1" applyFont="1" applyFill="1" applyBorder="1" applyAlignment="1">
      <alignment horizontal="center" wrapText="1"/>
    </xf>
    <xf numFmtId="49" fontId="35" fillId="0" borderId="155" xfId="0" applyNumberFormat="1" applyFont="1" applyFill="1" applyBorder="1" applyAlignment="1" applyProtection="1">
      <alignment horizontal="left" wrapText="1"/>
      <protection locked="0"/>
    </xf>
    <xf numFmtId="49" fontId="35" fillId="0" borderId="156" xfId="0" applyNumberFormat="1" applyFont="1" applyFill="1" applyBorder="1" applyAlignment="1" applyProtection="1">
      <alignment horizontal="left" wrapText="1"/>
      <protection locked="0"/>
    </xf>
    <xf numFmtId="49" fontId="35" fillId="0" borderId="157" xfId="0" applyNumberFormat="1" applyFont="1" applyFill="1" applyBorder="1" applyAlignment="1" applyProtection="1">
      <alignment horizontal="left" wrapText="1"/>
      <protection locked="0"/>
    </xf>
    <xf numFmtId="49" fontId="0" fillId="2" borderId="158" xfId="0" applyNumberFormat="1" applyFill="1" applyBorder="1" applyAlignment="1"/>
    <xf numFmtId="49" fontId="0" fillId="2" borderId="159" xfId="0" applyNumberFormat="1" applyFill="1" applyBorder="1" applyAlignment="1"/>
    <xf numFmtId="49" fontId="0" fillId="2" borderId="160" xfId="0" applyNumberFormat="1" applyFill="1" applyBorder="1" applyAlignment="1"/>
    <xf numFmtId="0" fontId="91" fillId="0" borderId="158" xfId="0" applyNumberFormat="1" applyFont="1" applyFill="1" applyBorder="1" applyAlignment="1" applyProtection="1">
      <alignment horizontal="center" wrapText="1"/>
    </xf>
    <xf numFmtId="0" fontId="91" fillId="0" borderId="159" xfId="0" applyNumberFormat="1" applyFont="1" applyFill="1" applyBorder="1" applyAlignment="1" applyProtection="1">
      <alignment horizontal="center" wrapText="1"/>
    </xf>
    <xf numFmtId="0" fontId="8" fillId="0" borderId="158" xfId="0" applyNumberFormat="1" applyFont="1" applyFill="1" applyBorder="1" applyAlignment="1" applyProtection="1">
      <alignment horizontal="center"/>
    </xf>
    <xf numFmtId="0" fontId="8" fillId="0" borderId="159" xfId="0" applyNumberFormat="1" applyFont="1" applyFill="1" applyBorder="1" applyAlignment="1" applyProtection="1">
      <alignment horizontal="center"/>
    </xf>
    <xf numFmtId="49" fontId="8" fillId="0" borderId="161" xfId="0" applyNumberFormat="1" applyFont="1" applyFill="1" applyBorder="1" applyAlignment="1" applyProtection="1">
      <alignment horizontal="center" wrapText="1"/>
    </xf>
    <xf numFmtId="49" fontId="8" fillId="0" borderId="162" xfId="0" applyNumberFormat="1" applyFont="1" applyFill="1" applyBorder="1" applyAlignment="1" applyProtection="1">
      <alignment horizontal="center" wrapText="1"/>
    </xf>
    <xf numFmtId="1" fontId="8" fillId="0" borderId="162" xfId="0" applyNumberFormat="1" applyFont="1" applyFill="1" applyBorder="1" applyAlignment="1">
      <alignment horizontal="center" wrapText="1"/>
    </xf>
    <xf numFmtId="1" fontId="8" fillId="0" borderId="163" xfId="0" applyNumberFormat="1" applyFont="1" applyFill="1" applyBorder="1" applyAlignment="1">
      <alignment horizontal="center" wrapText="1"/>
    </xf>
    <xf numFmtId="1" fontId="122" fillId="0" borderId="164" xfId="0" applyNumberFormat="1" applyFont="1" applyFill="1" applyBorder="1" applyAlignment="1">
      <alignment horizontal="center" wrapText="1"/>
    </xf>
    <xf numFmtId="49" fontId="0" fillId="2" borderId="165" xfId="0" applyNumberFormat="1" applyFill="1" applyBorder="1" applyAlignment="1"/>
    <xf numFmtId="49" fontId="0" fillId="2" borderId="166" xfId="0" applyNumberFormat="1" applyFill="1" applyBorder="1" applyAlignment="1"/>
    <xf numFmtId="0" fontId="8" fillId="0" borderId="156" xfId="0" applyNumberFormat="1" applyFont="1" applyFill="1" applyBorder="1" applyAlignment="1" applyProtection="1">
      <alignment horizontal="center"/>
    </xf>
    <xf numFmtId="1" fontId="8" fillId="0" borderId="156" xfId="0" applyNumberFormat="1" applyFont="1" applyFill="1" applyBorder="1" applyAlignment="1" applyProtection="1">
      <alignment horizontal="center" wrapText="1"/>
    </xf>
    <xf numFmtId="0" fontId="8" fillId="0" borderId="167" xfId="0" applyNumberFormat="1" applyFont="1" applyFill="1" applyBorder="1" applyAlignment="1" applyProtection="1">
      <alignment horizontal="center"/>
    </xf>
    <xf numFmtId="0" fontId="19" fillId="0" borderId="168" xfId="0" applyNumberFormat="1" applyFont="1" applyFill="1" applyBorder="1" applyAlignment="1" applyProtection="1">
      <alignment horizontal="center"/>
    </xf>
    <xf numFmtId="0" fontId="124" fillId="0" borderId="169" xfId="0" applyFont="1" applyFill="1" applyBorder="1" applyAlignment="1">
      <alignment wrapText="1"/>
    </xf>
    <xf numFmtId="1" fontId="19" fillId="0" borderId="169" xfId="0" applyNumberFormat="1" applyFont="1" applyFill="1" applyBorder="1" applyAlignment="1">
      <alignment horizontal="center" wrapText="1"/>
    </xf>
    <xf numFmtId="1" fontId="19" fillId="0" borderId="170" xfId="0" applyNumberFormat="1" applyFont="1" applyFill="1" applyBorder="1" applyAlignment="1">
      <alignment horizontal="center" wrapText="1"/>
    </xf>
    <xf numFmtId="0" fontId="69" fillId="0" borderId="162" xfId="0" applyFont="1" applyFill="1" applyBorder="1" applyAlignment="1">
      <alignment horizontal="center" wrapText="1"/>
    </xf>
    <xf numFmtId="1" fontId="8" fillId="0" borderId="171" xfId="0" applyNumberFormat="1" applyFont="1" applyFill="1" applyBorder="1" applyAlignment="1">
      <alignment horizontal="center" wrapText="1"/>
    </xf>
    <xf numFmtId="1" fontId="8" fillId="0" borderId="172" xfId="0" applyNumberFormat="1" applyFont="1" applyFill="1" applyBorder="1" applyAlignment="1">
      <alignment horizontal="center" wrapText="1"/>
    </xf>
    <xf numFmtId="0" fontId="8" fillId="0" borderId="168" xfId="0" applyNumberFormat="1" applyFont="1" applyFill="1" applyBorder="1" applyAlignment="1" applyProtection="1"/>
    <xf numFmtId="0" fontId="8" fillId="0" borderId="169" xfId="0" applyNumberFormat="1" applyFont="1" applyFill="1" applyBorder="1" applyAlignment="1" applyProtection="1"/>
    <xf numFmtId="0" fontId="8" fillId="0" borderId="170" xfId="0" applyNumberFormat="1" applyFont="1" applyFill="1" applyBorder="1" applyAlignment="1" applyProtection="1"/>
    <xf numFmtId="0" fontId="100" fillId="10" borderId="141" xfId="0" applyNumberFormat="1" applyFont="1" applyFill="1" applyBorder="1" applyAlignment="1" applyProtection="1">
      <alignment horizontal="center"/>
      <protection locked="0"/>
    </xf>
    <xf numFmtId="0" fontId="0" fillId="0" borderId="173" xfId="0" applyBorder="1"/>
    <xf numFmtId="0" fontId="0" fillId="0" borderId="143" xfId="0" applyBorder="1"/>
    <xf numFmtId="0" fontId="19" fillId="0" borderId="174" xfId="0" applyNumberFormat="1" applyFont="1" applyFill="1" applyBorder="1" applyAlignment="1" applyProtection="1">
      <alignment horizontal="center"/>
    </xf>
    <xf numFmtId="0" fontId="8" fillId="0" borderId="155" xfId="0" applyNumberFormat="1" applyFont="1" applyFill="1" applyBorder="1" applyAlignment="1" applyProtection="1">
      <alignment horizontal="center"/>
    </xf>
    <xf numFmtId="1" fontId="8" fillId="0" borderId="161" xfId="0" applyNumberFormat="1" applyFont="1" applyFill="1" applyBorder="1" applyAlignment="1">
      <alignment horizontal="center" wrapText="1"/>
    </xf>
    <xf numFmtId="49" fontId="0" fillId="2" borderId="82" xfId="0" applyNumberFormat="1" applyFill="1" applyBorder="1" applyAlignment="1"/>
    <xf numFmtId="1" fontId="7" fillId="0" borderId="0" xfId="0" applyNumberFormat="1" applyFont="1" applyFill="1" applyBorder="1" applyAlignment="1">
      <alignment horizontal="left"/>
    </xf>
    <xf numFmtId="0" fontId="68" fillId="0" borderId="0" xfId="0" applyFont="1" applyFill="1" applyBorder="1" applyAlignment="1">
      <alignment horizontal="left"/>
    </xf>
    <xf numFmtId="49" fontId="7" fillId="2" borderId="54" xfId="0" applyNumberFormat="1" applyFont="1" applyFill="1" applyBorder="1" applyAlignment="1" applyProtection="1">
      <alignment horizontal="center"/>
      <protection locked="0"/>
    </xf>
    <xf numFmtId="49" fontId="8" fillId="0" borderId="175" xfId="0" applyNumberFormat="1" applyFont="1" applyFill="1" applyBorder="1" applyAlignment="1" applyProtection="1">
      <alignment horizontal="center" wrapText="1"/>
    </xf>
    <xf numFmtId="49" fontId="8" fillId="0" borderId="171" xfId="0" applyNumberFormat="1" applyFont="1" applyFill="1" applyBorder="1" applyAlignment="1" applyProtection="1">
      <alignment horizontal="center" wrapText="1"/>
    </xf>
    <xf numFmtId="49" fontId="7" fillId="2" borderId="139" xfId="0" applyNumberFormat="1" applyFont="1" applyFill="1" applyBorder="1" applyAlignment="1" applyProtection="1">
      <alignment horizontal="center"/>
      <protection locked="0"/>
    </xf>
    <xf numFmtId="49" fontId="7" fillId="2" borderId="176" xfId="0" applyNumberFormat="1" applyFont="1" applyFill="1" applyBorder="1" applyAlignment="1" applyProtection="1">
      <alignment horizontal="center"/>
      <protection locked="0"/>
    </xf>
    <xf numFmtId="49" fontId="35" fillId="0" borderId="173" xfId="0" applyNumberFormat="1" applyFont="1" applyFill="1" applyBorder="1" applyAlignment="1" applyProtection="1">
      <alignment horizontal="left" wrapText="1"/>
      <protection locked="0"/>
    </xf>
    <xf numFmtId="49" fontId="35" fillId="0" borderId="150" xfId="0" applyNumberFormat="1" applyFont="1" applyFill="1" applyBorder="1" applyAlignment="1" applyProtection="1">
      <alignment horizontal="left" wrapText="1"/>
      <protection locked="0"/>
    </xf>
    <xf numFmtId="49" fontId="7" fillId="2" borderId="173" xfId="0" applyNumberFormat="1" applyFont="1" applyFill="1" applyBorder="1" applyAlignment="1" applyProtection="1">
      <alignment horizontal="center"/>
      <protection locked="0"/>
    </xf>
    <xf numFmtId="49" fontId="7" fillId="2" borderId="150" xfId="0" applyNumberFormat="1" applyFont="1" applyFill="1" applyBorder="1" applyAlignment="1" applyProtection="1">
      <alignment horizontal="center"/>
      <protection locked="0"/>
    </xf>
    <xf numFmtId="49" fontId="7" fillId="2" borderId="151" xfId="0" applyNumberFormat="1" applyFont="1" applyFill="1" applyBorder="1" applyAlignment="1" applyProtection="1">
      <alignment horizontal="center"/>
      <protection locked="0"/>
    </xf>
    <xf numFmtId="0" fontId="91" fillId="0" borderId="173" xfId="0" applyNumberFormat="1" applyFont="1" applyFill="1" applyBorder="1" applyAlignment="1" applyProtection="1">
      <alignment horizontal="center"/>
    </xf>
    <xf numFmtId="0" fontId="91" fillId="0" borderId="150" xfId="0" applyNumberFormat="1" applyFont="1" applyFill="1" applyBorder="1" applyAlignment="1" applyProtection="1">
      <alignment horizontal="center"/>
    </xf>
    <xf numFmtId="0" fontId="91" fillId="0" borderId="151" xfId="0" applyNumberFormat="1" applyFont="1" applyFill="1" applyBorder="1" applyAlignment="1" applyProtection="1">
      <alignment horizontal="center"/>
    </xf>
    <xf numFmtId="49" fontId="68" fillId="0" borderId="173" xfId="0" applyNumberFormat="1" applyFont="1" applyFill="1" applyBorder="1"/>
    <xf numFmtId="0" fontId="65" fillId="0" borderId="150" xfId="0" applyNumberFormat="1" applyFont="1" applyFill="1" applyBorder="1" applyAlignment="1" applyProtection="1"/>
    <xf numFmtId="0" fontId="65" fillId="0" borderId="177" xfId="0" applyNumberFormat="1" applyFont="1" applyFill="1" applyBorder="1" applyAlignment="1" applyProtection="1"/>
    <xf numFmtId="0" fontId="65" fillId="0" borderId="156" xfId="0" applyNumberFormat="1" applyFont="1" applyFill="1" applyBorder="1" applyAlignment="1" applyProtection="1"/>
    <xf numFmtId="0" fontId="65" fillId="0" borderId="157" xfId="0" applyNumberFormat="1" applyFont="1" applyFill="1" applyBorder="1" applyAlignment="1" applyProtection="1"/>
    <xf numFmtId="0" fontId="100" fillId="10" borderId="178" xfId="0" applyNumberFormat="1" applyFont="1" applyFill="1" applyBorder="1" applyAlignment="1" applyProtection="1">
      <alignment horizontal="center"/>
      <protection locked="0"/>
    </xf>
    <xf numFmtId="0" fontId="0" fillId="0" borderId="179" xfId="0" applyBorder="1"/>
    <xf numFmtId="0" fontId="0" fillId="0" borderId="142" xfId="0" applyBorder="1"/>
    <xf numFmtId="1" fontId="19" fillId="0" borderId="174" xfId="0" applyNumberFormat="1" applyFont="1" applyFill="1" applyBorder="1" applyAlignment="1">
      <alignment horizontal="center" wrapText="1"/>
    </xf>
    <xf numFmtId="0" fontId="65" fillId="0" borderId="155" xfId="0" applyNumberFormat="1" applyFont="1" applyFill="1" applyBorder="1" applyAlignment="1" applyProtection="1"/>
    <xf numFmtId="49" fontId="7" fillId="2" borderId="82" xfId="0" applyNumberFormat="1" applyFont="1" applyFill="1" applyBorder="1" applyAlignment="1" applyProtection="1">
      <alignment horizontal="center"/>
      <protection locked="0"/>
    </xf>
    <xf numFmtId="49" fontId="35" fillId="0" borderId="108" xfId="0" applyNumberFormat="1" applyFont="1" applyFill="1" applyBorder="1" applyAlignment="1" applyProtection="1">
      <alignment horizontal="left" wrapText="1"/>
      <protection locked="0"/>
    </xf>
    <xf numFmtId="0" fontId="8" fillId="7" borderId="53" xfId="0" applyNumberFormat="1" applyFont="1" applyFill="1" applyBorder="1" applyAlignment="1" applyProtection="1">
      <alignment horizontal="center" wrapText="1"/>
      <protection locked="0"/>
    </xf>
    <xf numFmtId="0" fontId="8" fillId="0" borderId="1" xfId="0" applyNumberFormat="1" applyFont="1" applyFill="1" applyBorder="1" applyAlignment="1" applyProtection="1">
      <alignment horizontal="center" wrapText="1"/>
    </xf>
    <xf numFmtId="0" fontId="125" fillId="7" borderId="0" xfId="0" applyFont="1" applyFill="1" applyProtection="1">
      <protection locked="0"/>
    </xf>
    <xf numFmtId="0" fontId="12" fillId="7" borderId="0" xfId="0" applyFont="1" applyFill="1" applyBorder="1" applyAlignment="1" applyProtection="1">
      <alignment horizontal="center"/>
      <protection locked="0"/>
    </xf>
    <xf numFmtId="0" fontId="125" fillId="7" borderId="0" xfId="0" applyFont="1" applyFill="1" applyBorder="1" applyAlignment="1" applyProtection="1">
      <alignment horizontal="left"/>
      <protection locked="0"/>
    </xf>
    <xf numFmtId="0" fontId="72" fillId="57" borderId="0" xfId="0" quotePrefix="1" applyNumberFormat="1" applyFont="1" applyFill="1" applyBorder="1" applyAlignment="1" applyProtection="1"/>
    <xf numFmtId="0" fontId="72" fillId="58" borderId="0" xfId="0" quotePrefix="1" applyNumberFormat="1" applyFont="1" applyFill="1" applyBorder="1" applyAlignment="1" applyProtection="1"/>
    <xf numFmtId="0" fontId="0" fillId="0" borderId="127" xfId="0" applyNumberFormat="1" applyBorder="1" applyAlignment="1">
      <alignment horizontal="right"/>
    </xf>
    <xf numFmtId="49" fontId="8" fillId="0" borderId="115" xfId="0" applyNumberFormat="1" applyFont="1" applyFill="1" applyBorder="1" applyAlignment="1" applyProtection="1">
      <alignment horizontal="right" vertical="center"/>
    </xf>
    <xf numFmtId="0" fontId="72" fillId="0" borderId="62" xfId="0" quotePrefix="1" applyNumberFormat="1" applyFont="1" applyFill="1" applyBorder="1" applyAlignment="1" applyProtection="1"/>
    <xf numFmtId="0" fontId="4" fillId="2" borderId="8" xfId="0" applyNumberFormat="1" applyFont="1" applyFill="1" applyBorder="1" applyAlignment="1" applyProtection="1">
      <alignment vertical="center" wrapText="1"/>
      <protection locked="0"/>
    </xf>
    <xf numFmtId="0" fontId="4" fillId="11" borderId="68" xfId="0" applyNumberFormat="1" applyFont="1" applyFill="1" applyBorder="1" applyAlignment="1" applyProtection="1">
      <alignment vertical="center" wrapText="1"/>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68" fillId="0" borderId="68" xfId="0" applyNumberFormat="1" applyFont="1" applyFill="1" applyBorder="1" applyAlignment="1" applyProtection="1">
      <alignment horizontal="center" vertical="center" wrapText="1"/>
      <protection locked="0"/>
    </xf>
    <xf numFmtId="0" fontId="68" fillId="0" borderId="0" xfId="0" applyNumberFormat="1" applyFont="1" applyFill="1" applyBorder="1" applyAlignment="1" applyProtection="1">
      <alignment horizontal="center" vertical="center" wrapText="1"/>
      <protection locked="0"/>
    </xf>
    <xf numFmtId="0" fontId="41" fillId="14" borderId="0" xfId="0" applyNumberFormat="1" applyFont="1" applyFill="1" applyBorder="1" applyAlignment="1" applyProtection="1">
      <alignment horizontal="center" vertical="center"/>
    </xf>
    <xf numFmtId="1" fontId="68" fillId="0" borderId="68" xfId="0" applyNumberFormat="1" applyFont="1" applyFill="1" applyBorder="1" applyAlignment="1" applyProtection="1">
      <alignment horizontal="center" vertical="center" wrapText="1"/>
      <protection locked="0"/>
    </xf>
    <xf numFmtId="1" fontId="68" fillId="0" borderId="0" xfId="0" applyNumberFormat="1" applyFont="1" applyFill="1" applyBorder="1" applyAlignment="1" applyProtection="1">
      <alignment horizontal="center" vertical="center" wrapText="1"/>
      <protection locked="0"/>
    </xf>
    <xf numFmtId="1" fontId="68" fillId="0" borderId="8" xfId="0" applyNumberFormat="1" applyFont="1" applyFill="1" applyBorder="1" applyAlignment="1" applyProtection="1">
      <alignment horizontal="center" vertical="center" wrapText="1"/>
      <protection locked="0"/>
    </xf>
    <xf numFmtId="170" fontId="68" fillId="0" borderId="68" xfId="0" applyNumberFormat="1" applyFont="1" applyFill="1" applyBorder="1" applyAlignment="1" applyProtection="1">
      <alignment horizontal="center" vertical="center" wrapText="1"/>
      <protection locked="0"/>
    </xf>
    <xf numFmtId="170" fontId="68" fillId="0" borderId="0" xfId="0" applyNumberFormat="1" applyFont="1" applyFill="1" applyBorder="1" applyAlignment="1" applyProtection="1">
      <alignment horizontal="center" vertical="center" wrapText="1"/>
      <protection locked="0"/>
    </xf>
    <xf numFmtId="170" fontId="68" fillId="0" borderId="8" xfId="0" applyNumberFormat="1" applyFont="1" applyFill="1" applyBorder="1" applyAlignment="1" applyProtection="1">
      <alignment horizontal="center" vertical="center" wrapText="1"/>
      <protection locked="0"/>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19" fillId="0" borderId="68" xfId="0" applyNumberFormat="1" applyFont="1" applyFill="1" applyBorder="1" applyAlignment="1" applyProtection="1">
      <alignment horizontal="center" wrapText="1"/>
    </xf>
    <xf numFmtId="0" fontId="19" fillId="0" borderId="8"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2" fillId="10" borderId="81" xfId="0" applyNumberFormat="1" applyFont="1" applyFill="1" applyBorder="1" applyAlignment="1" applyProtection="1">
      <alignment horizontal="center" vertical="center"/>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9" fillId="0" borderId="7" xfId="0" applyNumberFormat="1" applyFont="1" applyBorder="1" applyAlignment="1" applyProtection="1">
      <alignment horizontal="center"/>
      <protection locked="0"/>
    </xf>
    <xf numFmtId="0" fontId="89"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4" fillId="2" borderId="0" xfId="0" applyNumberFormat="1" applyFont="1" applyFill="1" applyBorder="1" applyAlignment="1" applyProtection="1">
      <alignment horizontal="center" vertical="center" wrapText="1"/>
      <protection locked="0"/>
    </xf>
    <xf numFmtId="0" fontId="35"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110">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C2D69A"/>
        </patternFill>
      </fill>
    </dxf>
    <dxf>
      <font>
        <color rgb="FF000000"/>
      </font>
      <fill>
        <patternFill>
          <fgColor indexed="64"/>
          <bgColor rgb="FFFFC7CE"/>
        </patternFill>
      </fill>
    </dxf>
  </dxfs>
  <tableStyles count="0" defaultTableStyle="TableStyleMedium9" defaultPivotStyle="PivotStyleLight16"/>
  <colors>
    <mruColors>
      <color rgb="FF00FFFF"/>
      <color rgb="FF0000FF"/>
      <color rgb="FFD9D9D9"/>
      <color rgb="FFFFFF99"/>
      <color rgb="FFFFFF66"/>
      <color rgb="FFD8D8D8"/>
      <color rgb="FFFFC000"/>
      <color rgb="FF00FF00"/>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4" lockText="1" noThreeD="1"/>
</file>

<file path=xl/ctrlProps/ctrlProp4.xml><?xml version="1.0" encoding="utf-8"?>
<formControlPr xmlns="http://schemas.microsoft.com/office/spreadsheetml/2009/9/main" objectType="CheckBox" checked="Checked" fmlaLink="$F$45" lockText="1" noThreeD="1"/>
</file>

<file path=xl/ctrlProps/ctrlProp5.xml><?xml version="1.0" encoding="utf-8"?>
<formControlPr xmlns="http://schemas.microsoft.com/office/spreadsheetml/2009/9/main" objectType="CheckBox" checked="Checked" fmlaLink="$F$46" lockText="1" noThreeD="1"/>
</file>

<file path=xl/ctrlProps/ctrlProp6.xml><?xml version="1.0" encoding="utf-8"?>
<formControlPr xmlns="http://schemas.microsoft.com/office/spreadsheetml/2009/9/main" objectType="CheckBox" checked="Checked" fmlaLink="$F$47" lockText="1" noThreeD="1"/>
</file>

<file path=xl/ctrlProps/ctrlProp7.xml><?xml version="1.0" encoding="utf-8"?>
<formControlPr xmlns="http://schemas.microsoft.com/office/spreadsheetml/2009/9/main" objectType="CheckBox" checked="Checked" fmlaLink="$F$48" lockText="1" noThreeD="1"/>
</file>

<file path=xl/ctrlProps/ctrlProp8.xml><?xml version="1.0" encoding="utf-8"?>
<formControlPr xmlns="http://schemas.microsoft.com/office/spreadsheetml/2009/9/main" objectType="CheckBox" checked="Checked" fmlaLink="$F$49"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9" lockText="1" noThreeD="1"/>
</file>

<file path=xl/ctrlProps/ctrlProp15.xml><?xml version="1.0" encoding="utf-8"?>
<formControlPr xmlns="http://schemas.microsoft.com/office/spreadsheetml/2009/9/main" objectType="CheckBox" checked="Checked" fmlaLink="$F$60" lockText="1" noThreeD="1"/>
</file>

<file path=xl/ctrlProps/ctrlProp16.xml><?xml version="1.0" encoding="utf-8"?>
<formControlPr xmlns="http://schemas.microsoft.com/office/spreadsheetml/2009/9/main" objectType="CheckBox" checked="Checked" fmlaLink="$F$61" lockText="1" noThreeD="1"/>
</file>

<file path=xl/ctrlProps/ctrlProp17.xml><?xml version="1.0" encoding="utf-8"?>
<formControlPr xmlns="http://schemas.microsoft.com/office/spreadsheetml/2009/9/main" objectType="CheckBox" checked="Checked" fmlaLink="$F$62" lockText="1" noThreeD="1"/>
</file>

<file path=xl/ctrlProps/ctrlProp18.xml><?xml version="1.0" encoding="utf-8"?>
<formControlPr xmlns="http://schemas.microsoft.com/office/spreadsheetml/2009/9/main" objectType="CheckBox" checked="Checked" fmlaLink="$F$63" lockText="1" noThreeD="1"/>
</file>

<file path=xl/ctrlProps/ctrlProp19.xml><?xml version="1.0" encoding="utf-8"?>
<formControlPr xmlns="http://schemas.microsoft.com/office/spreadsheetml/2009/9/main" objectType="CheckBox" checked="Checked" fmlaLink="$F$64" lockText="1" noThreeD="1"/>
</file>

<file path=xl/ctrlProps/ctrlProp20.xml><?xml version="1.0" encoding="utf-8"?>
<formControlPr xmlns="http://schemas.microsoft.com/office/spreadsheetml/2009/9/main" objectType="CheckBox" checked="Checked" fmlaLink="$F$65"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142927</xdr:colOff>
      <xdr:row>0</xdr:row>
      <xdr:rowOff>91441</xdr:rowOff>
    </xdr:from>
    <xdr:to>
      <xdr:col>8</xdr:col>
      <xdr:colOff>579464</xdr:colOff>
      <xdr:row>2</xdr:row>
      <xdr:rowOff>15240</xdr:rowOff>
    </xdr:to>
    <xdr:pic>
      <xdr:nvPicPr>
        <xdr:cNvPr id="2" name="Picture 1" descr="USDA logo.GIF">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631607" y="9144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38100</xdr:rowOff>
    </xdr:to>
    <xdr:pic>
      <xdr:nvPicPr>
        <xdr:cNvPr id="3" name="Picture 2" descr="ARS logo and text.JPG">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66</xdr:row>
          <xdr:rowOff>99060</xdr:rowOff>
        </xdr:from>
        <xdr:to>
          <xdr:col>2</xdr:col>
          <xdr:colOff>1127760</xdr:colOff>
          <xdr:row>68</xdr:row>
          <xdr:rowOff>7620</xdr:rowOff>
        </xdr:to>
        <xdr:sp macro="" textlink="">
          <xdr:nvSpPr>
            <xdr:cNvPr id="128002" name="Button 2" hidden="1">
              <a:extLst>
                <a:ext uri="{63B3BB69-23CF-44E3-9099-C40C66FF867C}">
                  <a14:compatExt spid="_x0000_s128002"/>
                </a:ext>
                <a:ext uri="{FF2B5EF4-FFF2-40B4-BE49-F238E27FC236}">
                  <a16:creationId xmlns=""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43</xdr:row>
          <xdr:rowOff>182880</xdr:rowOff>
        </xdr:to>
        <xdr:sp macro="" textlink="">
          <xdr:nvSpPr>
            <xdr:cNvPr id="128003" name="Check Box 3" hidden="1">
              <a:extLst>
                <a:ext uri="{63B3BB69-23CF-44E3-9099-C40C66FF867C}">
                  <a14:compatExt spid="_x0000_s128003"/>
                </a:ext>
                <a:ext uri="{FF2B5EF4-FFF2-40B4-BE49-F238E27FC236}">
                  <a16:creationId xmlns=""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0</xdr:rowOff>
        </xdr:from>
        <xdr:to>
          <xdr:col>5</xdr:col>
          <xdr:colOff>647700</xdr:colOff>
          <xdr:row>45</xdr:row>
          <xdr:rowOff>0</xdr:rowOff>
        </xdr:to>
        <xdr:sp macro="" textlink="">
          <xdr:nvSpPr>
            <xdr:cNvPr id="128004" name="Check Box 4" hidden="1">
              <a:extLst>
                <a:ext uri="{63B3BB69-23CF-44E3-9099-C40C66FF867C}">
                  <a14:compatExt spid="_x0000_s128004"/>
                </a:ext>
                <a:ext uri="{FF2B5EF4-FFF2-40B4-BE49-F238E27FC236}">
                  <a16:creationId xmlns=""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7620</xdr:rowOff>
        </xdr:from>
        <xdr:to>
          <xdr:col>5</xdr:col>
          <xdr:colOff>647700</xdr:colOff>
          <xdr:row>46</xdr:row>
          <xdr:rowOff>7620</xdr:rowOff>
        </xdr:to>
        <xdr:sp macro="" textlink="">
          <xdr:nvSpPr>
            <xdr:cNvPr id="128005" name="Check Box 5" hidden="1">
              <a:extLst>
                <a:ext uri="{63B3BB69-23CF-44E3-9099-C40C66FF867C}">
                  <a14:compatExt spid="_x0000_s128005"/>
                </a:ext>
                <a:ext uri="{FF2B5EF4-FFF2-40B4-BE49-F238E27FC236}">
                  <a16:creationId xmlns=""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6" name="Check Box 6" hidden="1">
              <a:extLst>
                <a:ext uri="{63B3BB69-23CF-44E3-9099-C40C66FF867C}">
                  <a14:compatExt spid="_x0000_s128006"/>
                </a:ext>
                <a:ext uri="{FF2B5EF4-FFF2-40B4-BE49-F238E27FC236}">
                  <a16:creationId xmlns=""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7" name="Check Box 7" hidden="1">
              <a:extLst>
                <a:ext uri="{63B3BB69-23CF-44E3-9099-C40C66FF867C}">
                  <a14:compatExt spid="_x0000_s128007"/>
                </a:ext>
                <a:ext uri="{FF2B5EF4-FFF2-40B4-BE49-F238E27FC236}">
                  <a16:creationId xmlns=""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0</xdr:rowOff>
        </xdr:from>
        <xdr:to>
          <xdr:col>5</xdr:col>
          <xdr:colOff>647700</xdr:colOff>
          <xdr:row>49</xdr:row>
          <xdr:rowOff>0</xdr:rowOff>
        </xdr:to>
        <xdr:sp macro="" textlink="">
          <xdr:nvSpPr>
            <xdr:cNvPr id="128008" name="Check Box 8" hidden="1">
              <a:extLst>
                <a:ext uri="{63B3BB69-23CF-44E3-9099-C40C66FF867C}">
                  <a14:compatExt spid="_x0000_s128008"/>
                </a:ext>
                <a:ext uri="{FF2B5EF4-FFF2-40B4-BE49-F238E27FC236}">
                  <a16:creationId xmlns=""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7620</xdr:rowOff>
        </xdr:from>
        <xdr:to>
          <xdr:col>5</xdr:col>
          <xdr:colOff>647700</xdr:colOff>
          <xdr:row>50</xdr:row>
          <xdr:rowOff>7620</xdr:rowOff>
        </xdr:to>
        <xdr:sp macro="" textlink="">
          <xdr:nvSpPr>
            <xdr:cNvPr id="128009" name="Check Box 9" hidden="1">
              <a:extLst>
                <a:ext uri="{63B3BB69-23CF-44E3-9099-C40C66FF867C}">
                  <a14:compatExt spid="_x0000_s128009"/>
                </a:ext>
                <a:ext uri="{FF2B5EF4-FFF2-40B4-BE49-F238E27FC236}">
                  <a16:creationId xmlns=""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54</xdr:row>
          <xdr:rowOff>7620</xdr:rowOff>
        </xdr:to>
        <xdr:sp macro="" textlink="">
          <xdr:nvSpPr>
            <xdr:cNvPr id="128012" name="Check Box 12" hidden="1">
              <a:extLst>
                <a:ext uri="{63B3BB69-23CF-44E3-9099-C40C66FF867C}">
                  <a14:compatExt spid="_x0000_s128012"/>
                </a:ext>
                <a:ext uri="{FF2B5EF4-FFF2-40B4-BE49-F238E27FC236}">
                  <a16:creationId xmlns=""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58</xdr:row>
          <xdr:rowOff>7620</xdr:rowOff>
        </xdr:to>
        <xdr:sp macro="" textlink="">
          <xdr:nvSpPr>
            <xdr:cNvPr id="128013" name="Check Box 13" hidden="1">
              <a:extLst>
                <a:ext uri="{63B3BB69-23CF-44E3-9099-C40C66FF867C}">
                  <a14:compatExt spid="_x0000_s128013"/>
                </a:ext>
                <a:ext uri="{FF2B5EF4-FFF2-40B4-BE49-F238E27FC236}">
                  <a16:creationId xmlns=""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7620</xdr:rowOff>
        </xdr:from>
        <xdr:to>
          <xdr:col>5</xdr:col>
          <xdr:colOff>647700</xdr:colOff>
          <xdr:row>59</xdr:row>
          <xdr:rowOff>7620</xdr:rowOff>
        </xdr:to>
        <xdr:sp macro="" textlink="">
          <xdr:nvSpPr>
            <xdr:cNvPr id="128014" name="Check Box 14" hidden="1">
              <a:extLst>
                <a:ext uri="{63B3BB69-23CF-44E3-9099-C40C66FF867C}">
                  <a14:compatExt spid="_x0000_s128014"/>
                </a:ext>
                <a:ext uri="{FF2B5EF4-FFF2-40B4-BE49-F238E27FC236}">
                  <a16:creationId xmlns=""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7620</xdr:rowOff>
        </xdr:from>
        <xdr:to>
          <xdr:col>5</xdr:col>
          <xdr:colOff>647700</xdr:colOff>
          <xdr:row>60</xdr:row>
          <xdr:rowOff>7620</xdr:rowOff>
        </xdr:to>
        <xdr:sp macro="" textlink="">
          <xdr:nvSpPr>
            <xdr:cNvPr id="128015" name="Check Box 15" hidden="1">
              <a:extLst>
                <a:ext uri="{63B3BB69-23CF-44E3-9099-C40C66FF867C}">
                  <a14:compatExt spid="_x0000_s128015"/>
                </a:ext>
                <a:ext uri="{FF2B5EF4-FFF2-40B4-BE49-F238E27FC236}">
                  <a16:creationId xmlns=""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7620</xdr:rowOff>
        </xdr:from>
        <xdr:to>
          <xdr:col>5</xdr:col>
          <xdr:colOff>647700</xdr:colOff>
          <xdr:row>61</xdr:row>
          <xdr:rowOff>7620</xdr:rowOff>
        </xdr:to>
        <xdr:sp macro="" textlink="">
          <xdr:nvSpPr>
            <xdr:cNvPr id="128016" name="Check Box 16" hidden="1">
              <a:extLst>
                <a:ext uri="{63B3BB69-23CF-44E3-9099-C40C66FF867C}">
                  <a14:compatExt spid="_x0000_s128016"/>
                </a:ext>
                <a:ext uri="{FF2B5EF4-FFF2-40B4-BE49-F238E27FC236}">
                  <a16:creationId xmlns=""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61</xdr:row>
          <xdr:rowOff>0</xdr:rowOff>
        </xdr:from>
        <xdr:to>
          <xdr:col>5</xdr:col>
          <xdr:colOff>647700</xdr:colOff>
          <xdr:row>62</xdr:row>
          <xdr:rowOff>0</xdr:rowOff>
        </xdr:to>
        <xdr:sp macro="" textlink="">
          <xdr:nvSpPr>
            <xdr:cNvPr id="128017" name="Check Box 17" hidden="1">
              <a:extLst>
                <a:ext uri="{63B3BB69-23CF-44E3-9099-C40C66FF867C}">
                  <a14:compatExt spid="_x0000_s128017"/>
                </a:ext>
                <a:ext uri="{FF2B5EF4-FFF2-40B4-BE49-F238E27FC236}">
                  <a16:creationId xmlns=""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62</xdr:row>
          <xdr:rowOff>0</xdr:rowOff>
        </xdr:from>
        <xdr:to>
          <xdr:col>5</xdr:col>
          <xdr:colOff>647700</xdr:colOff>
          <xdr:row>63</xdr:row>
          <xdr:rowOff>0</xdr:rowOff>
        </xdr:to>
        <xdr:sp macro="" textlink="">
          <xdr:nvSpPr>
            <xdr:cNvPr id="128018" name="Check Box 18" hidden="1">
              <a:extLst>
                <a:ext uri="{63B3BB69-23CF-44E3-9099-C40C66FF867C}">
                  <a14:compatExt spid="_x0000_s128018"/>
                </a:ext>
                <a:ext uri="{FF2B5EF4-FFF2-40B4-BE49-F238E27FC236}">
                  <a16:creationId xmlns=""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63</xdr:row>
          <xdr:rowOff>0</xdr:rowOff>
        </xdr:from>
        <xdr:to>
          <xdr:col>5</xdr:col>
          <xdr:colOff>647700</xdr:colOff>
          <xdr:row>64</xdr:row>
          <xdr:rowOff>0</xdr:rowOff>
        </xdr:to>
        <xdr:sp macro="" textlink="">
          <xdr:nvSpPr>
            <xdr:cNvPr id="128019" name="Check Box 19" hidden="1">
              <a:extLst>
                <a:ext uri="{63B3BB69-23CF-44E3-9099-C40C66FF867C}">
                  <a14:compatExt spid="_x0000_s128019"/>
                </a:ext>
                <a:ext uri="{FF2B5EF4-FFF2-40B4-BE49-F238E27FC236}">
                  <a16:creationId xmlns=""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64</xdr:row>
          <xdr:rowOff>0</xdr:rowOff>
        </xdr:from>
        <xdr:to>
          <xdr:col>5</xdr:col>
          <xdr:colOff>647700</xdr:colOff>
          <xdr:row>65</xdr:row>
          <xdr:rowOff>0</xdr:rowOff>
        </xdr:to>
        <xdr:sp macro="" textlink="">
          <xdr:nvSpPr>
            <xdr:cNvPr id="128020" name="Check Box 20" hidden="1">
              <a:extLst>
                <a:ext uri="{63B3BB69-23CF-44E3-9099-C40C66FF867C}">
                  <a14:compatExt spid="_x0000_s128020"/>
                </a:ext>
                <a:ext uri="{FF2B5EF4-FFF2-40B4-BE49-F238E27FC236}">
                  <a16:creationId xmlns=""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0</xdr:colOff>
      <xdr:row>12</xdr:row>
      <xdr:rowOff>129540</xdr:rowOff>
    </xdr:from>
    <xdr:ext cx="184731" cy="264560"/>
    <xdr:sp macro="" textlink="">
      <xdr:nvSpPr>
        <xdr:cNvPr id="2" name="TextBox 1">
          <a:extLst>
            <a:ext uri="{FF2B5EF4-FFF2-40B4-BE49-F238E27FC236}">
              <a16:creationId xmlns:a16="http://schemas.microsoft.com/office/drawing/2014/main" xmlns="" id="{00000000-0008-0000-0D00-000002000000}"/>
            </a:ext>
          </a:extLst>
        </xdr:cNvPr>
        <xdr:cNvSpPr txBox="1"/>
      </xdr:nvSpPr>
      <xdr:spPr>
        <a:xfrm>
          <a:off x="4594860" y="26212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7387" name="Button 3547" hidden="1">
              <a:extLst>
                <a:ext uri="{63B3BB69-23CF-44E3-9099-C40C66FF867C}">
                  <a14:compatExt spid="_x0000_s167387"/>
                </a:ext>
                <a:ext uri="{FF2B5EF4-FFF2-40B4-BE49-F238E27FC236}">
                  <a16:creationId xmlns=""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7388" name="Button 3548" hidden="1">
              <a:extLst>
                <a:ext uri="{63B3BB69-23CF-44E3-9099-C40C66FF867C}">
                  <a14:compatExt spid="_x0000_s167388"/>
                </a:ext>
                <a:ext uri="{FF2B5EF4-FFF2-40B4-BE49-F238E27FC236}">
                  <a16:creationId xmlns=""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7389" name="Button 3549" hidden="1">
              <a:extLst>
                <a:ext uri="{63B3BB69-23CF-44E3-9099-C40C66FF867C}">
                  <a14:compatExt spid="_x0000_s167389"/>
                </a:ext>
                <a:ext uri="{FF2B5EF4-FFF2-40B4-BE49-F238E27FC236}">
                  <a16:creationId xmlns=""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7390" name="Button 3550" hidden="1">
              <a:extLst>
                <a:ext uri="{63B3BB69-23CF-44E3-9099-C40C66FF867C}">
                  <a14:compatExt spid="_x0000_s167390"/>
                </a:ext>
                <a:ext uri="{FF2B5EF4-FFF2-40B4-BE49-F238E27FC236}">
                  <a16:creationId xmlns=""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7391" name="Button 3551" hidden="1">
              <a:extLst>
                <a:ext uri="{63B3BB69-23CF-44E3-9099-C40C66FF867C}">
                  <a14:compatExt spid="_x0000_s167391"/>
                </a:ext>
                <a:ext uri="{FF2B5EF4-FFF2-40B4-BE49-F238E27FC236}">
                  <a16:creationId xmlns=""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7392" name="Button 3552" hidden="1">
              <a:extLst>
                <a:ext uri="{63B3BB69-23CF-44E3-9099-C40C66FF867C}">
                  <a14:compatExt spid="_x0000_s167392"/>
                </a:ext>
                <a:ext uri="{FF2B5EF4-FFF2-40B4-BE49-F238E27FC236}">
                  <a16:creationId xmlns=""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7393" name="Button 3553" hidden="1">
              <a:extLst>
                <a:ext uri="{63B3BB69-23CF-44E3-9099-C40C66FF867C}">
                  <a14:compatExt spid="_x0000_s167393"/>
                </a:ext>
                <a:ext uri="{FF2B5EF4-FFF2-40B4-BE49-F238E27FC236}">
                  <a16:creationId xmlns=""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7394" name="Button 3554" hidden="1">
              <a:extLst>
                <a:ext uri="{63B3BB69-23CF-44E3-9099-C40C66FF867C}">
                  <a14:compatExt spid="_x0000_s167394"/>
                </a:ext>
                <a:ext uri="{FF2B5EF4-FFF2-40B4-BE49-F238E27FC236}">
                  <a16:creationId xmlns=""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7395" name="Button 3555" hidden="1">
              <a:extLst>
                <a:ext uri="{63B3BB69-23CF-44E3-9099-C40C66FF867C}">
                  <a14:compatExt spid="_x0000_s167395"/>
                </a:ext>
                <a:ext uri="{FF2B5EF4-FFF2-40B4-BE49-F238E27FC236}">
                  <a16:creationId xmlns=""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7396" name="Button 3556" hidden="1">
              <a:extLst>
                <a:ext uri="{63B3BB69-23CF-44E3-9099-C40C66FF867C}">
                  <a14:compatExt spid="_x0000_s167396"/>
                </a:ext>
                <a:ext uri="{FF2B5EF4-FFF2-40B4-BE49-F238E27FC236}">
                  <a16:creationId xmlns=""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7397" name="Button 3557" hidden="1">
              <a:extLst>
                <a:ext uri="{63B3BB69-23CF-44E3-9099-C40C66FF867C}">
                  <a14:compatExt spid="_x0000_s167397"/>
                </a:ext>
                <a:ext uri="{FF2B5EF4-FFF2-40B4-BE49-F238E27FC236}">
                  <a16:creationId xmlns=""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7398" name="Button 3558" hidden="1">
              <a:extLst>
                <a:ext uri="{63B3BB69-23CF-44E3-9099-C40C66FF867C}">
                  <a14:compatExt spid="_x0000_s167398"/>
                </a:ext>
                <a:ext uri="{FF2B5EF4-FFF2-40B4-BE49-F238E27FC236}">
                  <a16:creationId xmlns=""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7399" name="Button 3559" hidden="1">
              <a:extLst>
                <a:ext uri="{63B3BB69-23CF-44E3-9099-C40C66FF867C}">
                  <a14:compatExt spid="_x0000_s167399"/>
                </a:ext>
                <a:ext uri="{FF2B5EF4-FFF2-40B4-BE49-F238E27FC236}">
                  <a16:creationId xmlns=""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7400" name="Button 3560" hidden="1">
              <a:extLst>
                <a:ext uri="{63B3BB69-23CF-44E3-9099-C40C66FF867C}">
                  <a14:compatExt spid="_x0000_s167400"/>
                </a:ext>
                <a:ext uri="{FF2B5EF4-FFF2-40B4-BE49-F238E27FC236}">
                  <a16:creationId xmlns=""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7401" name="Button 3561" hidden="1">
              <a:extLst>
                <a:ext uri="{63B3BB69-23CF-44E3-9099-C40C66FF867C}">
                  <a14:compatExt spid="_x0000_s167401"/>
                </a:ext>
                <a:ext uri="{FF2B5EF4-FFF2-40B4-BE49-F238E27FC236}">
                  <a16:creationId xmlns=""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7402" name="Button 3562" hidden="1">
              <a:extLst>
                <a:ext uri="{63B3BB69-23CF-44E3-9099-C40C66FF867C}">
                  <a14:compatExt spid="_x0000_s167402"/>
                </a:ext>
                <a:ext uri="{FF2B5EF4-FFF2-40B4-BE49-F238E27FC236}">
                  <a16:creationId xmlns=""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7403" name="Button 3563" hidden="1">
              <a:extLst>
                <a:ext uri="{63B3BB69-23CF-44E3-9099-C40C66FF867C}">
                  <a14:compatExt spid="_x0000_s167403"/>
                </a:ext>
                <a:ext uri="{FF2B5EF4-FFF2-40B4-BE49-F238E27FC236}">
                  <a16:creationId xmlns=""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7404" name="Button 3564" hidden="1">
              <a:extLst>
                <a:ext uri="{63B3BB69-23CF-44E3-9099-C40C66FF867C}">
                  <a14:compatExt spid="_x0000_s167404"/>
                </a:ext>
                <a:ext uri="{FF2B5EF4-FFF2-40B4-BE49-F238E27FC236}">
                  <a16:creationId xmlns=""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7405" name="Button 3565" hidden="1">
              <a:extLst>
                <a:ext uri="{63B3BB69-23CF-44E3-9099-C40C66FF867C}">
                  <a14:compatExt spid="_x0000_s167405"/>
                </a:ext>
                <a:ext uri="{FF2B5EF4-FFF2-40B4-BE49-F238E27FC236}">
                  <a16:creationId xmlns=""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7406" name="Button 3566" hidden="1">
              <a:extLst>
                <a:ext uri="{63B3BB69-23CF-44E3-9099-C40C66FF867C}">
                  <a14:compatExt spid="_x0000_s167406"/>
                </a:ext>
                <a:ext uri="{FF2B5EF4-FFF2-40B4-BE49-F238E27FC236}">
                  <a16:creationId xmlns=""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7407" name="Button 3567" hidden="1">
              <a:extLst>
                <a:ext uri="{63B3BB69-23CF-44E3-9099-C40C66FF867C}">
                  <a14:compatExt spid="_x0000_s167407"/>
                </a:ext>
                <a:ext uri="{FF2B5EF4-FFF2-40B4-BE49-F238E27FC236}">
                  <a16:creationId xmlns=""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7408" name="Button 3568" hidden="1">
              <a:extLst>
                <a:ext uri="{63B3BB69-23CF-44E3-9099-C40C66FF867C}">
                  <a14:compatExt spid="_x0000_s167408"/>
                </a:ext>
                <a:ext uri="{FF2B5EF4-FFF2-40B4-BE49-F238E27FC236}">
                  <a16:creationId xmlns=""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7409" name="Button 3569" hidden="1">
              <a:extLst>
                <a:ext uri="{63B3BB69-23CF-44E3-9099-C40C66FF867C}">
                  <a14:compatExt spid="_x0000_s167409"/>
                </a:ext>
                <a:ext uri="{FF2B5EF4-FFF2-40B4-BE49-F238E27FC236}">
                  <a16:creationId xmlns=""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7410" name="Button 3570" hidden="1">
              <a:extLst>
                <a:ext uri="{63B3BB69-23CF-44E3-9099-C40C66FF867C}">
                  <a14:compatExt spid="_x0000_s167410"/>
                </a:ext>
                <a:ext uri="{FF2B5EF4-FFF2-40B4-BE49-F238E27FC236}">
                  <a16:creationId xmlns=""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7411" name="Button 3571" hidden="1">
              <a:extLst>
                <a:ext uri="{63B3BB69-23CF-44E3-9099-C40C66FF867C}">
                  <a14:compatExt spid="_x0000_s167411"/>
                </a:ext>
                <a:ext uri="{FF2B5EF4-FFF2-40B4-BE49-F238E27FC236}">
                  <a16:creationId xmlns=""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7412" name="Button 3572" hidden="1">
              <a:extLst>
                <a:ext uri="{63B3BB69-23CF-44E3-9099-C40C66FF867C}">
                  <a14:compatExt spid="_x0000_s167412"/>
                </a:ext>
                <a:ext uri="{FF2B5EF4-FFF2-40B4-BE49-F238E27FC236}">
                  <a16:creationId xmlns=""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7413" name="Button 3573" hidden="1">
              <a:extLst>
                <a:ext uri="{63B3BB69-23CF-44E3-9099-C40C66FF867C}">
                  <a14:compatExt spid="_x0000_s167413"/>
                </a:ext>
                <a:ext uri="{FF2B5EF4-FFF2-40B4-BE49-F238E27FC236}">
                  <a16:creationId xmlns=""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7414" name="Button 3574" hidden="1">
              <a:extLst>
                <a:ext uri="{63B3BB69-23CF-44E3-9099-C40C66FF867C}">
                  <a14:compatExt spid="_x0000_s167414"/>
                </a:ext>
                <a:ext uri="{FF2B5EF4-FFF2-40B4-BE49-F238E27FC236}">
                  <a16:creationId xmlns=""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7415" name="Button 3575" hidden="1">
              <a:extLst>
                <a:ext uri="{63B3BB69-23CF-44E3-9099-C40C66FF867C}">
                  <a14:compatExt spid="_x0000_s167415"/>
                </a:ext>
                <a:ext uri="{FF2B5EF4-FFF2-40B4-BE49-F238E27FC236}">
                  <a16:creationId xmlns=""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7416" name="Button 3576" hidden="1">
              <a:extLst>
                <a:ext uri="{63B3BB69-23CF-44E3-9099-C40C66FF867C}">
                  <a14:compatExt spid="_x0000_s167416"/>
                </a:ext>
                <a:ext uri="{FF2B5EF4-FFF2-40B4-BE49-F238E27FC236}">
                  <a16:creationId xmlns=""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7417" name="Button 3577" hidden="1">
              <a:extLst>
                <a:ext uri="{63B3BB69-23CF-44E3-9099-C40C66FF867C}">
                  <a14:compatExt spid="_x0000_s167417"/>
                </a:ext>
                <a:ext uri="{FF2B5EF4-FFF2-40B4-BE49-F238E27FC236}">
                  <a16:creationId xmlns=""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7418" name="Button 3578" hidden="1">
              <a:extLst>
                <a:ext uri="{63B3BB69-23CF-44E3-9099-C40C66FF867C}">
                  <a14:compatExt spid="_x0000_s167418"/>
                </a:ext>
                <a:ext uri="{FF2B5EF4-FFF2-40B4-BE49-F238E27FC236}">
                  <a16:creationId xmlns=""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7419" name="Button 3579" hidden="1">
              <a:extLst>
                <a:ext uri="{63B3BB69-23CF-44E3-9099-C40C66FF867C}">
                  <a14:compatExt spid="_x0000_s167419"/>
                </a:ext>
                <a:ext uri="{FF2B5EF4-FFF2-40B4-BE49-F238E27FC236}">
                  <a16:creationId xmlns=""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7420" name="Button 3580" hidden="1">
              <a:extLst>
                <a:ext uri="{63B3BB69-23CF-44E3-9099-C40C66FF867C}">
                  <a14:compatExt spid="_x0000_s167420"/>
                </a:ext>
                <a:ext uri="{FF2B5EF4-FFF2-40B4-BE49-F238E27FC236}">
                  <a16:creationId xmlns=""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7421" name="Button 3581" hidden="1">
              <a:extLst>
                <a:ext uri="{63B3BB69-23CF-44E3-9099-C40C66FF867C}">
                  <a14:compatExt spid="_x0000_s167421"/>
                </a:ext>
                <a:ext uri="{FF2B5EF4-FFF2-40B4-BE49-F238E27FC236}">
                  <a16:creationId xmlns=""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7422" name="Button 3582" hidden="1">
              <a:extLst>
                <a:ext uri="{63B3BB69-23CF-44E3-9099-C40C66FF867C}">
                  <a14:compatExt spid="_x0000_s167422"/>
                </a:ext>
                <a:ext uri="{FF2B5EF4-FFF2-40B4-BE49-F238E27FC236}">
                  <a16:creationId xmlns=""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7423" name="Button 3583" hidden="1">
              <a:extLst>
                <a:ext uri="{63B3BB69-23CF-44E3-9099-C40C66FF867C}">
                  <a14:compatExt spid="_x0000_s167423"/>
                </a:ext>
                <a:ext uri="{FF2B5EF4-FFF2-40B4-BE49-F238E27FC236}">
                  <a16:creationId xmlns=""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7424" name="Button 3584" hidden="1">
              <a:extLst>
                <a:ext uri="{63B3BB69-23CF-44E3-9099-C40C66FF867C}">
                  <a14:compatExt spid="_x0000_s167424"/>
                </a:ext>
                <a:ext uri="{FF2B5EF4-FFF2-40B4-BE49-F238E27FC236}">
                  <a16:creationId xmlns=""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7425" name="Button 3585" hidden="1">
              <a:extLst>
                <a:ext uri="{63B3BB69-23CF-44E3-9099-C40C66FF867C}">
                  <a14:compatExt spid="_x0000_s167425"/>
                </a:ext>
                <a:ext uri="{FF2B5EF4-FFF2-40B4-BE49-F238E27FC236}">
                  <a16:creationId xmlns=""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7426" name="Button 3586" hidden="1">
              <a:extLst>
                <a:ext uri="{63B3BB69-23CF-44E3-9099-C40C66FF867C}">
                  <a14:compatExt spid="_x0000_s167426"/>
                </a:ext>
                <a:ext uri="{FF2B5EF4-FFF2-40B4-BE49-F238E27FC236}">
                  <a16:creationId xmlns=""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7427" name="Button 3587" hidden="1">
              <a:extLst>
                <a:ext uri="{63B3BB69-23CF-44E3-9099-C40C66FF867C}">
                  <a14:compatExt spid="_x0000_s167427"/>
                </a:ext>
                <a:ext uri="{FF2B5EF4-FFF2-40B4-BE49-F238E27FC236}">
                  <a16:creationId xmlns=""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7428" name="Button 3588" hidden="1">
              <a:extLst>
                <a:ext uri="{63B3BB69-23CF-44E3-9099-C40C66FF867C}">
                  <a14:compatExt spid="_x0000_s167428"/>
                </a:ext>
                <a:ext uri="{FF2B5EF4-FFF2-40B4-BE49-F238E27FC236}">
                  <a16:creationId xmlns=""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7429" name="Button 3589" hidden="1">
              <a:extLst>
                <a:ext uri="{63B3BB69-23CF-44E3-9099-C40C66FF867C}">
                  <a14:compatExt spid="_x0000_s167429"/>
                </a:ext>
                <a:ext uri="{FF2B5EF4-FFF2-40B4-BE49-F238E27FC236}">
                  <a16:creationId xmlns=""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7430" name="Button 3590" hidden="1">
              <a:extLst>
                <a:ext uri="{63B3BB69-23CF-44E3-9099-C40C66FF867C}">
                  <a14:compatExt spid="_x0000_s167430"/>
                </a:ext>
                <a:ext uri="{FF2B5EF4-FFF2-40B4-BE49-F238E27FC236}">
                  <a16:creationId xmlns=""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7431" name="Button 3591" hidden="1">
              <a:extLst>
                <a:ext uri="{63B3BB69-23CF-44E3-9099-C40C66FF867C}">
                  <a14:compatExt spid="_x0000_s167431"/>
                </a:ext>
                <a:ext uri="{FF2B5EF4-FFF2-40B4-BE49-F238E27FC236}">
                  <a16:creationId xmlns=""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7432" name="Button 3592" hidden="1">
              <a:extLst>
                <a:ext uri="{63B3BB69-23CF-44E3-9099-C40C66FF867C}">
                  <a14:compatExt spid="_x0000_s167432"/>
                </a:ext>
                <a:ext uri="{FF2B5EF4-FFF2-40B4-BE49-F238E27FC236}">
                  <a16:creationId xmlns=""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7433" name="Button 3593" hidden="1">
              <a:extLst>
                <a:ext uri="{63B3BB69-23CF-44E3-9099-C40C66FF867C}">
                  <a14:compatExt spid="_x0000_s167433"/>
                </a:ext>
                <a:ext uri="{FF2B5EF4-FFF2-40B4-BE49-F238E27FC236}">
                  <a16:creationId xmlns=""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7434" name="Button 3594" hidden="1">
              <a:extLst>
                <a:ext uri="{63B3BB69-23CF-44E3-9099-C40C66FF867C}">
                  <a14:compatExt spid="_x0000_s167434"/>
                </a:ext>
                <a:ext uri="{FF2B5EF4-FFF2-40B4-BE49-F238E27FC236}">
                  <a16:creationId xmlns=""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7435" name="Button 3595" hidden="1">
              <a:extLst>
                <a:ext uri="{63B3BB69-23CF-44E3-9099-C40C66FF867C}">
                  <a14:compatExt spid="_x0000_s167435"/>
                </a:ext>
                <a:ext uri="{FF2B5EF4-FFF2-40B4-BE49-F238E27FC236}">
                  <a16:creationId xmlns=""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7436" name="Button 3596" hidden="1">
              <a:extLst>
                <a:ext uri="{63B3BB69-23CF-44E3-9099-C40C66FF867C}">
                  <a14:compatExt spid="_x0000_s167436"/>
                </a:ext>
                <a:ext uri="{FF2B5EF4-FFF2-40B4-BE49-F238E27FC236}">
                  <a16:creationId xmlns=""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7437" name="Button 3597" hidden="1">
              <a:extLst>
                <a:ext uri="{63B3BB69-23CF-44E3-9099-C40C66FF867C}">
                  <a14:compatExt spid="_x0000_s167437"/>
                </a:ext>
                <a:ext uri="{FF2B5EF4-FFF2-40B4-BE49-F238E27FC236}">
                  <a16:creationId xmlns=""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7438" name="Button 3598" hidden="1">
              <a:extLst>
                <a:ext uri="{63B3BB69-23CF-44E3-9099-C40C66FF867C}">
                  <a14:compatExt spid="_x0000_s167438"/>
                </a:ext>
                <a:ext uri="{FF2B5EF4-FFF2-40B4-BE49-F238E27FC236}">
                  <a16:creationId xmlns=""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7439" name="Button 3599" hidden="1">
              <a:extLst>
                <a:ext uri="{63B3BB69-23CF-44E3-9099-C40C66FF867C}">
                  <a14:compatExt spid="_x0000_s167439"/>
                </a:ext>
                <a:ext uri="{FF2B5EF4-FFF2-40B4-BE49-F238E27FC236}">
                  <a16:creationId xmlns=""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7440" name="Button 3600" hidden="1">
              <a:extLst>
                <a:ext uri="{63B3BB69-23CF-44E3-9099-C40C66FF867C}">
                  <a14:compatExt spid="_x0000_s167440"/>
                </a:ext>
                <a:ext uri="{FF2B5EF4-FFF2-40B4-BE49-F238E27FC236}">
                  <a16:creationId xmlns=""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7441" name="Button 3601" hidden="1">
              <a:extLst>
                <a:ext uri="{63B3BB69-23CF-44E3-9099-C40C66FF867C}">
                  <a14:compatExt spid="_x0000_s167441"/>
                </a:ext>
                <a:ext uri="{FF2B5EF4-FFF2-40B4-BE49-F238E27FC236}">
                  <a16:creationId xmlns=""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7442" name="Button 3602" hidden="1">
              <a:extLst>
                <a:ext uri="{63B3BB69-23CF-44E3-9099-C40C66FF867C}">
                  <a14:compatExt spid="_x0000_s167442"/>
                </a:ext>
                <a:ext uri="{FF2B5EF4-FFF2-40B4-BE49-F238E27FC236}">
                  <a16:creationId xmlns=""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7443" name="Button 3603" hidden="1">
              <a:extLst>
                <a:ext uri="{63B3BB69-23CF-44E3-9099-C40C66FF867C}">
                  <a14:compatExt spid="_x0000_s167443"/>
                </a:ext>
                <a:ext uri="{FF2B5EF4-FFF2-40B4-BE49-F238E27FC236}">
                  <a16:creationId xmlns=""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7444" name="Button 3604" hidden="1">
              <a:extLst>
                <a:ext uri="{63B3BB69-23CF-44E3-9099-C40C66FF867C}">
                  <a14:compatExt spid="_x0000_s167444"/>
                </a:ext>
                <a:ext uri="{FF2B5EF4-FFF2-40B4-BE49-F238E27FC236}">
                  <a16:creationId xmlns=""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7445" name="Button 3605" hidden="1">
              <a:extLst>
                <a:ext uri="{63B3BB69-23CF-44E3-9099-C40C66FF867C}">
                  <a14:compatExt spid="_x0000_s167445"/>
                </a:ext>
                <a:ext uri="{FF2B5EF4-FFF2-40B4-BE49-F238E27FC236}">
                  <a16:creationId xmlns=""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7446" name="Button 3606" hidden="1">
              <a:extLst>
                <a:ext uri="{63B3BB69-23CF-44E3-9099-C40C66FF867C}">
                  <a14:compatExt spid="_x0000_s167446"/>
                </a:ext>
                <a:ext uri="{FF2B5EF4-FFF2-40B4-BE49-F238E27FC236}">
                  <a16:creationId xmlns=""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7447" name="Button 3607" hidden="1">
              <a:extLst>
                <a:ext uri="{63B3BB69-23CF-44E3-9099-C40C66FF867C}">
                  <a14:compatExt spid="_x0000_s167447"/>
                </a:ext>
                <a:ext uri="{FF2B5EF4-FFF2-40B4-BE49-F238E27FC236}">
                  <a16:creationId xmlns=""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7448" name="Button 3608" hidden="1">
              <a:extLst>
                <a:ext uri="{63B3BB69-23CF-44E3-9099-C40C66FF867C}">
                  <a14:compatExt spid="_x0000_s167448"/>
                </a:ext>
                <a:ext uri="{FF2B5EF4-FFF2-40B4-BE49-F238E27FC236}">
                  <a16:creationId xmlns=""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7449" name="Button 3609" hidden="1">
              <a:extLst>
                <a:ext uri="{63B3BB69-23CF-44E3-9099-C40C66FF867C}">
                  <a14:compatExt spid="_x0000_s167449"/>
                </a:ext>
                <a:ext uri="{FF2B5EF4-FFF2-40B4-BE49-F238E27FC236}">
                  <a16:creationId xmlns=""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7450" name="Button 3610" hidden="1">
              <a:extLst>
                <a:ext uri="{63B3BB69-23CF-44E3-9099-C40C66FF867C}">
                  <a14:compatExt spid="_x0000_s167450"/>
                </a:ext>
                <a:ext uri="{FF2B5EF4-FFF2-40B4-BE49-F238E27FC236}">
                  <a16:creationId xmlns=""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7451" name="Button 3611" hidden="1">
              <a:extLst>
                <a:ext uri="{63B3BB69-23CF-44E3-9099-C40C66FF867C}">
                  <a14:compatExt spid="_x0000_s167451"/>
                </a:ext>
                <a:ext uri="{FF2B5EF4-FFF2-40B4-BE49-F238E27FC236}">
                  <a16:creationId xmlns=""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7452" name="Button 3612" hidden="1">
              <a:extLst>
                <a:ext uri="{63B3BB69-23CF-44E3-9099-C40C66FF867C}">
                  <a14:compatExt spid="_x0000_s167452"/>
                </a:ext>
                <a:ext uri="{FF2B5EF4-FFF2-40B4-BE49-F238E27FC236}">
                  <a16:creationId xmlns=""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7453" name="Button 3613" hidden="1">
              <a:extLst>
                <a:ext uri="{63B3BB69-23CF-44E3-9099-C40C66FF867C}">
                  <a14:compatExt spid="_x0000_s167453"/>
                </a:ext>
                <a:ext uri="{FF2B5EF4-FFF2-40B4-BE49-F238E27FC236}">
                  <a16:creationId xmlns=""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7454" name="Button 3614" hidden="1">
              <a:extLst>
                <a:ext uri="{63B3BB69-23CF-44E3-9099-C40C66FF867C}">
                  <a14:compatExt spid="_x0000_s167454"/>
                </a:ext>
                <a:ext uri="{FF2B5EF4-FFF2-40B4-BE49-F238E27FC236}">
                  <a16:creationId xmlns=""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7455" name="Button 3615" hidden="1">
              <a:extLst>
                <a:ext uri="{63B3BB69-23CF-44E3-9099-C40C66FF867C}">
                  <a14:compatExt spid="_x0000_s167455"/>
                </a:ext>
                <a:ext uri="{FF2B5EF4-FFF2-40B4-BE49-F238E27FC236}">
                  <a16:creationId xmlns=""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7456" name="Button 3616" hidden="1">
              <a:extLst>
                <a:ext uri="{63B3BB69-23CF-44E3-9099-C40C66FF867C}">
                  <a14:compatExt spid="_x0000_s167456"/>
                </a:ext>
                <a:ext uri="{FF2B5EF4-FFF2-40B4-BE49-F238E27FC236}">
                  <a16:creationId xmlns=""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7457" name="Button 3617" hidden="1">
              <a:extLst>
                <a:ext uri="{63B3BB69-23CF-44E3-9099-C40C66FF867C}">
                  <a14:compatExt spid="_x0000_s167457"/>
                </a:ext>
                <a:ext uri="{FF2B5EF4-FFF2-40B4-BE49-F238E27FC236}">
                  <a16:creationId xmlns=""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7458" name="Button 3618" hidden="1">
              <a:extLst>
                <a:ext uri="{63B3BB69-23CF-44E3-9099-C40C66FF867C}">
                  <a14:compatExt spid="_x0000_s167458"/>
                </a:ext>
                <a:ext uri="{FF2B5EF4-FFF2-40B4-BE49-F238E27FC236}">
                  <a16:creationId xmlns=""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7459" name="Button 3619" hidden="1">
              <a:extLst>
                <a:ext uri="{63B3BB69-23CF-44E3-9099-C40C66FF867C}">
                  <a14:compatExt spid="_x0000_s167459"/>
                </a:ext>
                <a:ext uri="{FF2B5EF4-FFF2-40B4-BE49-F238E27FC236}">
                  <a16:creationId xmlns=""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7460" name="Button 3620" hidden="1">
              <a:extLst>
                <a:ext uri="{63B3BB69-23CF-44E3-9099-C40C66FF867C}">
                  <a14:compatExt spid="_x0000_s167460"/>
                </a:ext>
                <a:ext uri="{FF2B5EF4-FFF2-40B4-BE49-F238E27FC236}">
                  <a16:creationId xmlns=""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7461" name="Button 3621" hidden="1">
              <a:extLst>
                <a:ext uri="{63B3BB69-23CF-44E3-9099-C40C66FF867C}">
                  <a14:compatExt spid="_x0000_s167461"/>
                </a:ext>
                <a:ext uri="{FF2B5EF4-FFF2-40B4-BE49-F238E27FC236}">
                  <a16:creationId xmlns=""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7462" name="Button 3622" hidden="1">
              <a:extLst>
                <a:ext uri="{63B3BB69-23CF-44E3-9099-C40C66FF867C}">
                  <a14:compatExt spid="_x0000_s167462"/>
                </a:ext>
                <a:ext uri="{FF2B5EF4-FFF2-40B4-BE49-F238E27FC236}">
                  <a16:creationId xmlns=""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7463" name="Button 3623" hidden="1">
              <a:extLst>
                <a:ext uri="{63B3BB69-23CF-44E3-9099-C40C66FF867C}">
                  <a14:compatExt spid="_x0000_s167463"/>
                </a:ext>
                <a:ext uri="{FF2B5EF4-FFF2-40B4-BE49-F238E27FC236}">
                  <a16:creationId xmlns=""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7464" name="Button 3624" hidden="1">
              <a:extLst>
                <a:ext uri="{63B3BB69-23CF-44E3-9099-C40C66FF867C}">
                  <a14:compatExt spid="_x0000_s167464"/>
                </a:ext>
                <a:ext uri="{FF2B5EF4-FFF2-40B4-BE49-F238E27FC236}">
                  <a16:creationId xmlns=""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7465" name="Button 3625" hidden="1">
              <a:extLst>
                <a:ext uri="{63B3BB69-23CF-44E3-9099-C40C66FF867C}">
                  <a14:compatExt spid="_x0000_s167465"/>
                </a:ext>
                <a:ext uri="{FF2B5EF4-FFF2-40B4-BE49-F238E27FC236}">
                  <a16:creationId xmlns=""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7466" name="Button 3626" hidden="1">
              <a:extLst>
                <a:ext uri="{63B3BB69-23CF-44E3-9099-C40C66FF867C}">
                  <a14:compatExt spid="_x0000_s167466"/>
                </a:ext>
                <a:ext uri="{FF2B5EF4-FFF2-40B4-BE49-F238E27FC236}">
                  <a16:creationId xmlns=""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7467" name="Button 3627" hidden="1">
              <a:extLst>
                <a:ext uri="{63B3BB69-23CF-44E3-9099-C40C66FF867C}">
                  <a14:compatExt spid="_x0000_s167467"/>
                </a:ext>
                <a:ext uri="{FF2B5EF4-FFF2-40B4-BE49-F238E27FC236}">
                  <a16:creationId xmlns=""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7468" name="Button 3628" hidden="1">
              <a:extLst>
                <a:ext uri="{63B3BB69-23CF-44E3-9099-C40C66FF867C}">
                  <a14:compatExt spid="_x0000_s167468"/>
                </a:ext>
                <a:ext uri="{FF2B5EF4-FFF2-40B4-BE49-F238E27FC236}">
                  <a16:creationId xmlns=""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7469" name="Button 3629" hidden="1">
              <a:extLst>
                <a:ext uri="{63B3BB69-23CF-44E3-9099-C40C66FF867C}">
                  <a14:compatExt spid="_x0000_s167469"/>
                </a:ext>
                <a:ext uri="{FF2B5EF4-FFF2-40B4-BE49-F238E27FC236}">
                  <a16:creationId xmlns=""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7470" name="Button 3630" hidden="1">
              <a:extLst>
                <a:ext uri="{63B3BB69-23CF-44E3-9099-C40C66FF867C}">
                  <a14:compatExt spid="_x0000_s167470"/>
                </a:ext>
                <a:ext uri="{FF2B5EF4-FFF2-40B4-BE49-F238E27FC236}">
                  <a16:creationId xmlns=""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7471" name="Button 3631" hidden="1">
              <a:extLst>
                <a:ext uri="{63B3BB69-23CF-44E3-9099-C40C66FF867C}">
                  <a14:compatExt spid="_x0000_s167471"/>
                </a:ext>
                <a:ext uri="{FF2B5EF4-FFF2-40B4-BE49-F238E27FC236}">
                  <a16:creationId xmlns=""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7472" name="Button 3632" hidden="1">
              <a:extLst>
                <a:ext uri="{63B3BB69-23CF-44E3-9099-C40C66FF867C}">
                  <a14:compatExt spid="_x0000_s167472"/>
                </a:ext>
                <a:ext uri="{FF2B5EF4-FFF2-40B4-BE49-F238E27FC236}">
                  <a16:creationId xmlns=""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7473" name="Button 3633" hidden="1">
              <a:extLst>
                <a:ext uri="{63B3BB69-23CF-44E3-9099-C40C66FF867C}">
                  <a14:compatExt spid="_x0000_s167473"/>
                </a:ext>
                <a:ext uri="{FF2B5EF4-FFF2-40B4-BE49-F238E27FC236}">
                  <a16:creationId xmlns=""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7474" name="Button 3634" hidden="1">
              <a:extLst>
                <a:ext uri="{63B3BB69-23CF-44E3-9099-C40C66FF867C}">
                  <a14:compatExt spid="_x0000_s167474"/>
                </a:ext>
                <a:ext uri="{FF2B5EF4-FFF2-40B4-BE49-F238E27FC236}">
                  <a16:creationId xmlns=""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7475" name="Button 3635" hidden="1">
              <a:extLst>
                <a:ext uri="{63B3BB69-23CF-44E3-9099-C40C66FF867C}">
                  <a14:compatExt spid="_x0000_s167475"/>
                </a:ext>
                <a:ext uri="{FF2B5EF4-FFF2-40B4-BE49-F238E27FC236}">
                  <a16:creationId xmlns=""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7476" name="Button 3636" hidden="1">
              <a:extLst>
                <a:ext uri="{63B3BB69-23CF-44E3-9099-C40C66FF867C}">
                  <a14:compatExt spid="_x0000_s167476"/>
                </a:ext>
                <a:ext uri="{FF2B5EF4-FFF2-40B4-BE49-F238E27FC236}">
                  <a16:creationId xmlns=""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7477" name="Button 3637" hidden="1">
              <a:extLst>
                <a:ext uri="{63B3BB69-23CF-44E3-9099-C40C66FF867C}">
                  <a14:compatExt spid="_x0000_s167477"/>
                </a:ext>
                <a:ext uri="{FF2B5EF4-FFF2-40B4-BE49-F238E27FC236}">
                  <a16:creationId xmlns=""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7478" name="Button 3638" hidden="1">
              <a:extLst>
                <a:ext uri="{63B3BB69-23CF-44E3-9099-C40C66FF867C}">
                  <a14:compatExt spid="_x0000_s167478"/>
                </a:ext>
                <a:ext uri="{FF2B5EF4-FFF2-40B4-BE49-F238E27FC236}">
                  <a16:creationId xmlns=""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7479" name="Button 3639" hidden="1">
              <a:extLst>
                <a:ext uri="{63B3BB69-23CF-44E3-9099-C40C66FF867C}">
                  <a14:compatExt spid="_x0000_s167479"/>
                </a:ext>
                <a:ext uri="{FF2B5EF4-FFF2-40B4-BE49-F238E27FC236}">
                  <a16:creationId xmlns=""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7480" name="Button 3640" hidden="1">
              <a:extLst>
                <a:ext uri="{63B3BB69-23CF-44E3-9099-C40C66FF867C}">
                  <a14:compatExt spid="_x0000_s167480"/>
                </a:ext>
                <a:ext uri="{FF2B5EF4-FFF2-40B4-BE49-F238E27FC236}">
                  <a16:creationId xmlns=""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7481" name="Button 3641" hidden="1">
              <a:extLst>
                <a:ext uri="{63B3BB69-23CF-44E3-9099-C40C66FF867C}">
                  <a14:compatExt spid="_x0000_s167481"/>
                </a:ext>
                <a:ext uri="{FF2B5EF4-FFF2-40B4-BE49-F238E27FC236}">
                  <a16:creationId xmlns=""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7482" name="Button 3642" hidden="1">
              <a:extLst>
                <a:ext uri="{63B3BB69-23CF-44E3-9099-C40C66FF867C}">
                  <a14:compatExt spid="_x0000_s167482"/>
                </a:ext>
                <a:ext uri="{FF2B5EF4-FFF2-40B4-BE49-F238E27FC236}">
                  <a16:creationId xmlns=""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7483" name="Button 3643" hidden="1">
              <a:extLst>
                <a:ext uri="{63B3BB69-23CF-44E3-9099-C40C66FF867C}">
                  <a14:compatExt spid="_x0000_s167483"/>
                </a:ext>
                <a:ext uri="{FF2B5EF4-FFF2-40B4-BE49-F238E27FC236}">
                  <a16:creationId xmlns=""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7484" name="Button 3644" hidden="1">
              <a:extLst>
                <a:ext uri="{63B3BB69-23CF-44E3-9099-C40C66FF867C}">
                  <a14:compatExt spid="_x0000_s167484"/>
                </a:ext>
                <a:ext uri="{FF2B5EF4-FFF2-40B4-BE49-F238E27FC236}">
                  <a16:creationId xmlns=""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7485" name="Button 3645" hidden="1">
              <a:extLst>
                <a:ext uri="{63B3BB69-23CF-44E3-9099-C40C66FF867C}">
                  <a14:compatExt spid="_x0000_s167485"/>
                </a:ext>
                <a:ext uri="{FF2B5EF4-FFF2-40B4-BE49-F238E27FC236}">
                  <a16:creationId xmlns=""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7486" name="Button 3646" hidden="1">
              <a:extLst>
                <a:ext uri="{63B3BB69-23CF-44E3-9099-C40C66FF867C}">
                  <a14:compatExt spid="_x0000_s167486"/>
                </a:ext>
                <a:ext uri="{FF2B5EF4-FFF2-40B4-BE49-F238E27FC236}">
                  <a16:creationId xmlns=""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8373" name="Button 3509" hidden="1">
              <a:extLst>
                <a:ext uri="{63B3BB69-23CF-44E3-9099-C40C66FF867C}">
                  <a14:compatExt spid="_x0000_s168373"/>
                </a:ext>
                <a:ext uri="{FF2B5EF4-FFF2-40B4-BE49-F238E27FC236}">
                  <a16:creationId xmlns=""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8374" name="Button 3510" hidden="1">
              <a:extLst>
                <a:ext uri="{63B3BB69-23CF-44E3-9099-C40C66FF867C}">
                  <a14:compatExt spid="_x0000_s168374"/>
                </a:ext>
                <a:ext uri="{FF2B5EF4-FFF2-40B4-BE49-F238E27FC236}">
                  <a16:creationId xmlns=""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8375" name="Button 3511" hidden="1">
              <a:extLst>
                <a:ext uri="{63B3BB69-23CF-44E3-9099-C40C66FF867C}">
                  <a14:compatExt spid="_x0000_s168375"/>
                </a:ext>
                <a:ext uri="{FF2B5EF4-FFF2-40B4-BE49-F238E27FC236}">
                  <a16:creationId xmlns=""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8376" name="Button 3512" hidden="1">
              <a:extLst>
                <a:ext uri="{63B3BB69-23CF-44E3-9099-C40C66FF867C}">
                  <a14:compatExt spid="_x0000_s168376"/>
                </a:ext>
                <a:ext uri="{FF2B5EF4-FFF2-40B4-BE49-F238E27FC236}">
                  <a16:creationId xmlns=""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8377" name="Button 3513" hidden="1">
              <a:extLst>
                <a:ext uri="{63B3BB69-23CF-44E3-9099-C40C66FF867C}">
                  <a14:compatExt spid="_x0000_s168377"/>
                </a:ext>
                <a:ext uri="{FF2B5EF4-FFF2-40B4-BE49-F238E27FC236}">
                  <a16:creationId xmlns=""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8378" name="Button 3514" hidden="1">
              <a:extLst>
                <a:ext uri="{63B3BB69-23CF-44E3-9099-C40C66FF867C}">
                  <a14:compatExt spid="_x0000_s168378"/>
                </a:ext>
                <a:ext uri="{FF2B5EF4-FFF2-40B4-BE49-F238E27FC236}">
                  <a16:creationId xmlns=""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8379" name="Button 3515" hidden="1">
              <a:extLst>
                <a:ext uri="{63B3BB69-23CF-44E3-9099-C40C66FF867C}">
                  <a14:compatExt spid="_x0000_s168379"/>
                </a:ext>
                <a:ext uri="{FF2B5EF4-FFF2-40B4-BE49-F238E27FC236}">
                  <a16:creationId xmlns=""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8380" name="Button 3516" hidden="1">
              <a:extLst>
                <a:ext uri="{63B3BB69-23CF-44E3-9099-C40C66FF867C}">
                  <a14:compatExt spid="_x0000_s168380"/>
                </a:ext>
                <a:ext uri="{FF2B5EF4-FFF2-40B4-BE49-F238E27FC236}">
                  <a16:creationId xmlns=""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8381" name="Button 3517" hidden="1">
              <a:extLst>
                <a:ext uri="{63B3BB69-23CF-44E3-9099-C40C66FF867C}">
                  <a14:compatExt spid="_x0000_s168381"/>
                </a:ext>
                <a:ext uri="{FF2B5EF4-FFF2-40B4-BE49-F238E27FC236}">
                  <a16:creationId xmlns=""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8382" name="Button 3518" hidden="1">
              <a:extLst>
                <a:ext uri="{63B3BB69-23CF-44E3-9099-C40C66FF867C}">
                  <a14:compatExt spid="_x0000_s168382"/>
                </a:ext>
                <a:ext uri="{FF2B5EF4-FFF2-40B4-BE49-F238E27FC236}">
                  <a16:creationId xmlns=""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8383" name="Button 3519" hidden="1">
              <a:extLst>
                <a:ext uri="{63B3BB69-23CF-44E3-9099-C40C66FF867C}">
                  <a14:compatExt spid="_x0000_s168383"/>
                </a:ext>
                <a:ext uri="{FF2B5EF4-FFF2-40B4-BE49-F238E27FC236}">
                  <a16:creationId xmlns=""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8384" name="Button 3520" hidden="1">
              <a:extLst>
                <a:ext uri="{63B3BB69-23CF-44E3-9099-C40C66FF867C}">
                  <a14:compatExt spid="_x0000_s168384"/>
                </a:ext>
                <a:ext uri="{FF2B5EF4-FFF2-40B4-BE49-F238E27FC236}">
                  <a16:creationId xmlns=""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8385" name="Button 3521" hidden="1">
              <a:extLst>
                <a:ext uri="{63B3BB69-23CF-44E3-9099-C40C66FF867C}">
                  <a14:compatExt spid="_x0000_s168385"/>
                </a:ext>
                <a:ext uri="{FF2B5EF4-FFF2-40B4-BE49-F238E27FC236}">
                  <a16:creationId xmlns=""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8386" name="Button 3522" hidden="1">
              <a:extLst>
                <a:ext uri="{63B3BB69-23CF-44E3-9099-C40C66FF867C}">
                  <a14:compatExt spid="_x0000_s168386"/>
                </a:ext>
                <a:ext uri="{FF2B5EF4-FFF2-40B4-BE49-F238E27FC236}">
                  <a16:creationId xmlns=""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8387" name="Button 3523" hidden="1">
              <a:extLst>
                <a:ext uri="{63B3BB69-23CF-44E3-9099-C40C66FF867C}">
                  <a14:compatExt spid="_x0000_s168387"/>
                </a:ext>
                <a:ext uri="{FF2B5EF4-FFF2-40B4-BE49-F238E27FC236}">
                  <a16:creationId xmlns=""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8388" name="Button 3524" hidden="1">
              <a:extLst>
                <a:ext uri="{63B3BB69-23CF-44E3-9099-C40C66FF867C}">
                  <a14:compatExt spid="_x0000_s168388"/>
                </a:ext>
                <a:ext uri="{FF2B5EF4-FFF2-40B4-BE49-F238E27FC236}">
                  <a16:creationId xmlns=""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8389" name="Button 3525" hidden="1">
              <a:extLst>
                <a:ext uri="{63B3BB69-23CF-44E3-9099-C40C66FF867C}">
                  <a14:compatExt spid="_x0000_s168389"/>
                </a:ext>
                <a:ext uri="{FF2B5EF4-FFF2-40B4-BE49-F238E27FC236}">
                  <a16:creationId xmlns=""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8390" name="Button 3526" hidden="1">
              <a:extLst>
                <a:ext uri="{63B3BB69-23CF-44E3-9099-C40C66FF867C}">
                  <a14:compatExt spid="_x0000_s168390"/>
                </a:ext>
                <a:ext uri="{FF2B5EF4-FFF2-40B4-BE49-F238E27FC236}">
                  <a16:creationId xmlns=""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8391" name="Button 3527" hidden="1">
              <a:extLst>
                <a:ext uri="{63B3BB69-23CF-44E3-9099-C40C66FF867C}">
                  <a14:compatExt spid="_x0000_s168391"/>
                </a:ext>
                <a:ext uri="{FF2B5EF4-FFF2-40B4-BE49-F238E27FC236}">
                  <a16:creationId xmlns=""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8392" name="Button 3528" hidden="1">
              <a:extLst>
                <a:ext uri="{63B3BB69-23CF-44E3-9099-C40C66FF867C}">
                  <a14:compatExt spid="_x0000_s168392"/>
                </a:ext>
                <a:ext uri="{FF2B5EF4-FFF2-40B4-BE49-F238E27FC236}">
                  <a16:creationId xmlns=""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8393" name="Button 3529" hidden="1">
              <a:extLst>
                <a:ext uri="{63B3BB69-23CF-44E3-9099-C40C66FF867C}">
                  <a14:compatExt spid="_x0000_s168393"/>
                </a:ext>
                <a:ext uri="{FF2B5EF4-FFF2-40B4-BE49-F238E27FC236}">
                  <a16:creationId xmlns=""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8394" name="Button 3530" hidden="1">
              <a:extLst>
                <a:ext uri="{63B3BB69-23CF-44E3-9099-C40C66FF867C}">
                  <a14:compatExt spid="_x0000_s168394"/>
                </a:ext>
                <a:ext uri="{FF2B5EF4-FFF2-40B4-BE49-F238E27FC236}">
                  <a16:creationId xmlns=""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8395" name="Button 3531" hidden="1">
              <a:extLst>
                <a:ext uri="{63B3BB69-23CF-44E3-9099-C40C66FF867C}">
                  <a14:compatExt spid="_x0000_s168395"/>
                </a:ext>
                <a:ext uri="{FF2B5EF4-FFF2-40B4-BE49-F238E27FC236}">
                  <a16:creationId xmlns=""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8396" name="Button 3532" hidden="1">
              <a:extLst>
                <a:ext uri="{63B3BB69-23CF-44E3-9099-C40C66FF867C}">
                  <a14:compatExt spid="_x0000_s168396"/>
                </a:ext>
                <a:ext uri="{FF2B5EF4-FFF2-40B4-BE49-F238E27FC236}">
                  <a16:creationId xmlns=""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8397" name="Button 3533" hidden="1">
              <a:extLst>
                <a:ext uri="{63B3BB69-23CF-44E3-9099-C40C66FF867C}">
                  <a14:compatExt spid="_x0000_s168397"/>
                </a:ext>
                <a:ext uri="{FF2B5EF4-FFF2-40B4-BE49-F238E27FC236}">
                  <a16:creationId xmlns=""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8398" name="Button 3534" hidden="1">
              <a:extLst>
                <a:ext uri="{63B3BB69-23CF-44E3-9099-C40C66FF867C}">
                  <a14:compatExt spid="_x0000_s168398"/>
                </a:ext>
                <a:ext uri="{FF2B5EF4-FFF2-40B4-BE49-F238E27FC236}">
                  <a16:creationId xmlns=""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8399" name="Button 3535" hidden="1">
              <a:extLst>
                <a:ext uri="{63B3BB69-23CF-44E3-9099-C40C66FF867C}">
                  <a14:compatExt spid="_x0000_s168399"/>
                </a:ext>
                <a:ext uri="{FF2B5EF4-FFF2-40B4-BE49-F238E27FC236}">
                  <a16:creationId xmlns=""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8400" name="Button 3536" hidden="1">
              <a:extLst>
                <a:ext uri="{63B3BB69-23CF-44E3-9099-C40C66FF867C}">
                  <a14:compatExt spid="_x0000_s168400"/>
                </a:ext>
                <a:ext uri="{FF2B5EF4-FFF2-40B4-BE49-F238E27FC236}">
                  <a16:creationId xmlns=""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8401" name="Button 3537" hidden="1">
              <a:extLst>
                <a:ext uri="{63B3BB69-23CF-44E3-9099-C40C66FF867C}">
                  <a14:compatExt spid="_x0000_s168401"/>
                </a:ext>
                <a:ext uri="{FF2B5EF4-FFF2-40B4-BE49-F238E27FC236}">
                  <a16:creationId xmlns=""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8402" name="Button 3538" hidden="1">
              <a:extLst>
                <a:ext uri="{63B3BB69-23CF-44E3-9099-C40C66FF867C}">
                  <a14:compatExt spid="_x0000_s168402"/>
                </a:ext>
                <a:ext uri="{FF2B5EF4-FFF2-40B4-BE49-F238E27FC236}">
                  <a16:creationId xmlns=""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8403" name="Button 3539" hidden="1">
              <a:extLst>
                <a:ext uri="{63B3BB69-23CF-44E3-9099-C40C66FF867C}">
                  <a14:compatExt spid="_x0000_s168403"/>
                </a:ext>
                <a:ext uri="{FF2B5EF4-FFF2-40B4-BE49-F238E27FC236}">
                  <a16:creationId xmlns=""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8404" name="Button 3540" hidden="1">
              <a:extLst>
                <a:ext uri="{63B3BB69-23CF-44E3-9099-C40C66FF867C}">
                  <a14:compatExt spid="_x0000_s168404"/>
                </a:ext>
                <a:ext uri="{FF2B5EF4-FFF2-40B4-BE49-F238E27FC236}">
                  <a16:creationId xmlns=""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8405" name="Button 3541" hidden="1">
              <a:extLst>
                <a:ext uri="{63B3BB69-23CF-44E3-9099-C40C66FF867C}">
                  <a14:compatExt spid="_x0000_s168405"/>
                </a:ext>
                <a:ext uri="{FF2B5EF4-FFF2-40B4-BE49-F238E27FC236}">
                  <a16:creationId xmlns=""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8406" name="Button 3542" hidden="1">
              <a:extLst>
                <a:ext uri="{63B3BB69-23CF-44E3-9099-C40C66FF867C}">
                  <a14:compatExt spid="_x0000_s168406"/>
                </a:ext>
                <a:ext uri="{FF2B5EF4-FFF2-40B4-BE49-F238E27FC236}">
                  <a16:creationId xmlns=""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8407" name="Button 3543" hidden="1">
              <a:extLst>
                <a:ext uri="{63B3BB69-23CF-44E3-9099-C40C66FF867C}">
                  <a14:compatExt spid="_x0000_s168407"/>
                </a:ext>
                <a:ext uri="{FF2B5EF4-FFF2-40B4-BE49-F238E27FC236}">
                  <a16:creationId xmlns=""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8408" name="Button 3544" hidden="1">
              <a:extLst>
                <a:ext uri="{63B3BB69-23CF-44E3-9099-C40C66FF867C}">
                  <a14:compatExt spid="_x0000_s168408"/>
                </a:ext>
                <a:ext uri="{FF2B5EF4-FFF2-40B4-BE49-F238E27FC236}">
                  <a16:creationId xmlns=""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8409" name="Button 3545" hidden="1">
              <a:extLst>
                <a:ext uri="{63B3BB69-23CF-44E3-9099-C40C66FF867C}">
                  <a14:compatExt spid="_x0000_s168409"/>
                </a:ext>
                <a:ext uri="{FF2B5EF4-FFF2-40B4-BE49-F238E27FC236}">
                  <a16:creationId xmlns=""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8410" name="Button 3546" hidden="1">
              <a:extLst>
                <a:ext uri="{63B3BB69-23CF-44E3-9099-C40C66FF867C}">
                  <a14:compatExt spid="_x0000_s168410"/>
                </a:ext>
                <a:ext uri="{FF2B5EF4-FFF2-40B4-BE49-F238E27FC236}">
                  <a16:creationId xmlns=""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8411" name="Button 3547" hidden="1">
              <a:extLst>
                <a:ext uri="{63B3BB69-23CF-44E3-9099-C40C66FF867C}">
                  <a14:compatExt spid="_x0000_s168411"/>
                </a:ext>
                <a:ext uri="{FF2B5EF4-FFF2-40B4-BE49-F238E27FC236}">
                  <a16:creationId xmlns=""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8412" name="Button 3548" hidden="1">
              <a:extLst>
                <a:ext uri="{63B3BB69-23CF-44E3-9099-C40C66FF867C}">
                  <a14:compatExt spid="_x0000_s168412"/>
                </a:ext>
                <a:ext uri="{FF2B5EF4-FFF2-40B4-BE49-F238E27FC236}">
                  <a16:creationId xmlns=""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8413" name="Button 3549" hidden="1">
              <a:extLst>
                <a:ext uri="{63B3BB69-23CF-44E3-9099-C40C66FF867C}">
                  <a14:compatExt spid="_x0000_s168413"/>
                </a:ext>
                <a:ext uri="{FF2B5EF4-FFF2-40B4-BE49-F238E27FC236}">
                  <a16:creationId xmlns=""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8414" name="Button 3550" hidden="1">
              <a:extLst>
                <a:ext uri="{63B3BB69-23CF-44E3-9099-C40C66FF867C}">
                  <a14:compatExt spid="_x0000_s168414"/>
                </a:ext>
                <a:ext uri="{FF2B5EF4-FFF2-40B4-BE49-F238E27FC236}">
                  <a16:creationId xmlns=""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8415" name="Button 3551" hidden="1">
              <a:extLst>
                <a:ext uri="{63B3BB69-23CF-44E3-9099-C40C66FF867C}">
                  <a14:compatExt spid="_x0000_s168415"/>
                </a:ext>
                <a:ext uri="{FF2B5EF4-FFF2-40B4-BE49-F238E27FC236}">
                  <a16:creationId xmlns=""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8416" name="Button 3552" hidden="1">
              <a:extLst>
                <a:ext uri="{63B3BB69-23CF-44E3-9099-C40C66FF867C}">
                  <a14:compatExt spid="_x0000_s168416"/>
                </a:ext>
                <a:ext uri="{FF2B5EF4-FFF2-40B4-BE49-F238E27FC236}">
                  <a16:creationId xmlns=""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8417" name="Button 3553" hidden="1">
              <a:extLst>
                <a:ext uri="{63B3BB69-23CF-44E3-9099-C40C66FF867C}">
                  <a14:compatExt spid="_x0000_s168417"/>
                </a:ext>
                <a:ext uri="{FF2B5EF4-FFF2-40B4-BE49-F238E27FC236}">
                  <a16:creationId xmlns=""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8418" name="Button 3554" hidden="1">
              <a:extLst>
                <a:ext uri="{63B3BB69-23CF-44E3-9099-C40C66FF867C}">
                  <a14:compatExt spid="_x0000_s168418"/>
                </a:ext>
                <a:ext uri="{FF2B5EF4-FFF2-40B4-BE49-F238E27FC236}">
                  <a16:creationId xmlns=""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8419" name="Button 3555" hidden="1">
              <a:extLst>
                <a:ext uri="{63B3BB69-23CF-44E3-9099-C40C66FF867C}">
                  <a14:compatExt spid="_x0000_s168419"/>
                </a:ext>
                <a:ext uri="{FF2B5EF4-FFF2-40B4-BE49-F238E27FC236}">
                  <a16:creationId xmlns=""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8420" name="Button 3556" hidden="1">
              <a:extLst>
                <a:ext uri="{63B3BB69-23CF-44E3-9099-C40C66FF867C}">
                  <a14:compatExt spid="_x0000_s168420"/>
                </a:ext>
                <a:ext uri="{FF2B5EF4-FFF2-40B4-BE49-F238E27FC236}">
                  <a16:creationId xmlns=""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8421" name="Button 3557" hidden="1">
              <a:extLst>
                <a:ext uri="{63B3BB69-23CF-44E3-9099-C40C66FF867C}">
                  <a14:compatExt spid="_x0000_s168421"/>
                </a:ext>
                <a:ext uri="{FF2B5EF4-FFF2-40B4-BE49-F238E27FC236}">
                  <a16:creationId xmlns=""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8422" name="Button 3558" hidden="1">
              <a:extLst>
                <a:ext uri="{63B3BB69-23CF-44E3-9099-C40C66FF867C}">
                  <a14:compatExt spid="_x0000_s168422"/>
                </a:ext>
                <a:ext uri="{FF2B5EF4-FFF2-40B4-BE49-F238E27FC236}">
                  <a16:creationId xmlns=""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8423" name="Button 3559" hidden="1">
              <a:extLst>
                <a:ext uri="{63B3BB69-23CF-44E3-9099-C40C66FF867C}">
                  <a14:compatExt spid="_x0000_s168423"/>
                </a:ext>
                <a:ext uri="{FF2B5EF4-FFF2-40B4-BE49-F238E27FC236}">
                  <a16:creationId xmlns=""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8424" name="Button 3560" hidden="1">
              <a:extLst>
                <a:ext uri="{63B3BB69-23CF-44E3-9099-C40C66FF867C}">
                  <a14:compatExt spid="_x0000_s168424"/>
                </a:ext>
                <a:ext uri="{FF2B5EF4-FFF2-40B4-BE49-F238E27FC236}">
                  <a16:creationId xmlns=""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8425" name="Button 3561" hidden="1">
              <a:extLst>
                <a:ext uri="{63B3BB69-23CF-44E3-9099-C40C66FF867C}">
                  <a14:compatExt spid="_x0000_s168425"/>
                </a:ext>
                <a:ext uri="{FF2B5EF4-FFF2-40B4-BE49-F238E27FC236}">
                  <a16:creationId xmlns=""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8426" name="Button 3562" hidden="1">
              <a:extLst>
                <a:ext uri="{63B3BB69-23CF-44E3-9099-C40C66FF867C}">
                  <a14:compatExt spid="_x0000_s168426"/>
                </a:ext>
                <a:ext uri="{FF2B5EF4-FFF2-40B4-BE49-F238E27FC236}">
                  <a16:creationId xmlns=""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8427" name="Button 3563" hidden="1">
              <a:extLst>
                <a:ext uri="{63B3BB69-23CF-44E3-9099-C40C66FF867C}">
                  <a14:compatExt spid="_x0000_s168427"/>
                </a:ext>
                <a:ext uri="{FF2B5EF4-FFF2-40B4-BE49-F238E27FC236}">
                  <a16:creationId xmlns=""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8428" name="Button 3564" hidden="1">
              <a:extLst>
                <a:ext uri="{63B3BB69-23CF-44E3-9099-C40C66FF867C}">
                  <a14:compatExt spid="_x0000_s168428"/>
                </a:ext>
                <a:ext uri="{FF2B5EF4-FFF2-40B4-BE49-F238E27FC236}">
                  <a16:creationId xmlns=""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8429" name="Button 3565" hidden="1">
              <a:extLst>
                <a:ext uri="{63B3BB69-23CF-44E3-9099-C40C66FF867C}">
                  <a14:compatExt spid="_x0000_s168429"/>
                </a:ext>
                <a:ext uri="{FF2B5EF4-FFF2-40B4-BE49-F238E27FC236}">
                  <a16:creationId xmlns=""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8430" name="Button 3566" hidden="1">
              <a:extLst>
                <a:ext uri="{63B3BB69-23CF-44E3-9099-C40C66FF867C}">
                  <a14:compatExt spid="_x0000_s168430"/>
                </a:ext>
                <a:ext uri="{FF2B5EF4-FFF2-40B4-BE49-F238E27FC236}">
                  <a16:creationId xmlns=""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8431" name="Button 3567" hidden="1">
              <a:extLst>
                <a:ext uri="{63B3BB69-23CF-44E3-9099-C40C66FF867C}">
                  <a14:compatExt spid="_x0000_s168431"/>
                </a:ext>
                <a:ext uri="{FF2B5EF4-FFF2-40B4-BE49-F238E27FC236}">
                  <a16:creationId xmlns=""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8432" name="Button 3568" hidden="1">
              <a:extLst>
                <a:ext uri="{63B3BB69-23CF-44E3-9099-C40C66FF867C}">
                  <a14:compatExt spid="_x0000_s168432"/>
                </a:ext>
                <a:ext uri="{FF2B5EF4-FFF2-40B4-BE49-F238E27FC236}">
                  <a16:creationId xmlns=""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8433" name="Button 3569" hidden="1">
              <a:extLst>
                <a:ext uri="{63B3BB69-23CF-44E3-9099-C40C66FF867C}">
                  <a14:compatExt spid="_x0000_s168433"/>
                </a:ext>
                <a:ext uri="{FF2B5EF4-FFF2-40B4-BE49-F238E27FC236}">
                  <a16:creationId xmlns=""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8434" name="Button 3570" hidden="1">
              <a:extLst>
                <a:ext uri="{63B3BB69-23CF-44E3-9099-C40C66FF867C}">
                  <a14:compatExt spid="_x0000_s168434"/>
                </a:ext>
                <a:ext uri="{FF2B5EF4-FFF2-40B4-BE49-F238E27FC236}">
                  <a16:creationId xmlns=""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8435" name="Button 3571" hidden="1">
              <a:extLst>
                <a:ext uri="{63B3BB69-23CF-44E3-9099-C40C66FF867C}">
                  <a14:compatExt spid="_x0000_s168435"/>
                </a:ext>
                <a:ext uri="{FF2B5EF4-FFF2-40B4-BE49-F238E27FC236}">
                  <a16:creationId xmlns=""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8436" name="Button 3572" hidden="1">
              <a:extLst>
                <a:ext uri="{63B3BB69-23CF-44E3-9099-C40C66FF867C}">
                  <a14:compatExt spid="_x0000_s168436"/>
                </a:ext>
                <a:ext uri="{FF2B5EF4-FFF2-40B4-BE49-F238E27FC236}">
                  <a16:creationId xmlns=""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8437" name="Button 3573" hidden="1">
              <a:extLst>
                <a:ext uri="{63B3BB69-23CF-44E3-9099-C40C66FF867C}">
                  <a14:compatExt spid="_x0000_s168437"/>
                </a:ext>
                <a:ext uri="{FF2B5EF4-FFF2-40B4-BE49-F238E27FC236}">
                  <a16:creationId xmlns=""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8438" name="Button 3574" hidden="1">
              <a:extLst>
                <a:ext uri="{63B3BB69-23CF-44E3-9099-C40C66FF867C}">
                  <a14:compatExt spid="_x0000_s168438"/>
                </a:ext>
                <a:ext uri="{FF2B5EF4-FFF2-40B4-BE49-F238E27FC236}">
                  <a16:creationId xmlns=""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8439" name="Button 3575" hidden="1">
              <a:extLst>
                <a:ext uri="{63B3BB69-23CF-44E3-9099-C40C66FF867C}">
                  <a14:compatExt spid="_x0000_s168439"/>
                </a:ext>
                <a:ext uri="{FF2B5EF4-FFF2-40B4-BE49-F238E27FC236}">
                  <a16:creationId xmlns=""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8440" name="Button 3576" hidden="1">
              <a:extLst>
                <a:ext uri="{63B3BB69-23CF-44E3-9099-C40C66FF867C}">
                  <a14:compatExt spid="_x0000_s168440"/>
                </a:ext>
                <a:ext uri="{FF2B5EF4-FFF2-40B4-BE49-F238E27FC236}">
                  <a16:creationId xmlns=""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8441" name="Button 3577" hidden="1">
              <a:extLst>
                <a:ext uri="{63B3BB69-23CF-44E3-9099-C40C66FF867C}">
                  <a14:compatExt spid="_x0000_s168441"/>
                </a:ext>
                <a:ext uri="{FF2B5EF4-FFF2-40B4-BE49-F238E27FC236}">
                  <a16:creationId xmlns=""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8442" name="Button 3578" hidden="1">
              <a:extLst>
                <a:ext uri="{63B3BB69-23CF-44E3-9099-C40C66FF867C}">
                  <a14:compatExt spid="_x0000_s168442"/>
                </a:ext>
                <a:ext uri="{FF2B5EF4-FFF2-40B4-BE49-F238E27FC236}">
                  <a16:creationId xmlns=""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8443" name="Button 3579" hidden="1">
              <a:extLst>
                <a:ext uri="{63B3BB69-23CF-44E3-9099-C40C66FF867C}">
                  <a14:compatExt spid="_x0000_s168443"/>
                </a:ext>
                <a:ext uri="{FF2B5EF4-FFF2-40B4-BE49-F238E27FC236}">
                  <a16:creationId xmlns=""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8444" name="Button 3580" hidden="1">
              <a:extLst>
                <a:ext uri="{63B3BB69-23CF-44E3-9099-C40C66FF867C}">
                  <a14:compatExt spid="_x0000_s168444"/>
                </a:ext>
                <a:ext uri="{FF2B5EF4-FFF2-40B4-BE49-F238E27FC236}">
                  <a16:creationId xmlns=""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8445" name="Button 3581" hidden="1">
              <a:extLst>
                <a:ext uri="{63B3BB69-23CF-44E3-9099-C40C66FF867C}">
                  <a14:compatExt spid="_x0000_s168445"/>
                </a:ext>
                <a:ext uri="{FF2B5EF4-FFF2-40B4-BE49-F238E27FC236}">
                  <a16:creationId xmlns=""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8446" name="Button 3582" hidden="1">
              <a:extLst>
                <a:ext uri="{63B3BB69-23CF-44E3-9099-C40C66FF867C}">
                  <a14:compatExt spid="_x0000_s168446"/>
                </a:ext>
                <a:ext uri="{FF2B5EF4-FFF2-40B4-BE49-F238E27FC236}">
                  <a16:creationId xmlns=""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8447" name="Button 3583" hidden="1">
              <a:extLst>
                <a:ext uri="{63B3BB69-23CF-44E3-9099-C40C66FF867C}">
                  <a14:compatExt spid="_x0000_s168447"/>
                </a:ext>
                <a:ext uri="{FF2B5EF4-FFF2-40B4-BE49-F238E27FC236}">
                  <a16:creationId xmlns=""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8448" name="Button 3584" hidden="1">
              <a:extLst>
                <a:ext uri="{63B3BB69-23CF-44E3-9099-C40C66FF867C}">
                  <a14:compatExt spid="_x0000_s168448"/>
                </a:ext>
                <a:ext uri="{FF2B5EF4-FFF2-40B4-BE49-F238E27FC236}">
                  <a16:creationId xmlns=""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8449" name="Button 3585" hidden="1">
              <a:extLst>
                <a:ext uri="{63B3BB69-23CF-44E3-9099-C40C66FF867C}">
                  <a14:compatExt spid="_x0000_s168449"/>
                </a:ext>
                <a:ext uri="{FF2B5EF4-FFF2-40B4-BE49-F238E27FC236}">
                  <a16:creationId xmlns=""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8450" name="Button 3586" hidden="1">
              <a:extLst>
                <a:ext uri="{63B3BB69-23CF-44E3-9099-C40C66FF867C}">
                  <a14:compatExt spid="_x0000_s168450"/>
                </a:ext>
                <a:ext uri="{FF2B5EF4-FFF2-40B4-BE49-F238E27FC236}">
                  <a16:creationId xmlns=""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8451" name="Button 3587" hidden="1">
              <a:extLst>
                <a:ext uri="{63B3BB69-23CF-44E3-9099-C40C66FF867C}">
                  <a14:compatExt spid="_x0000_s168451"/>
                </a:ext>
                <a:ext uri="{FF2B5EF4-FFF2-40B4-BE49-F238E27FC236}">
                  <a16:creationId xmlns=""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8452" name="Button 3588" hidden="1">
              <a:extLst>
                <a:ext uri="{63B3BB69-23CF-44E3-9099-C40C66FF867C}">
                  <a14:compatExt spid="_x0000_s168452"/>
                </a:ext>
                <a:ext uri="{FF2B5EF4-FFF2-40B4-BE49-F238E27FC236}">
                  <a16:creationId xmlns=""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8453" name="Button 3589" hidden="1">
              <a:extLst>
                <a:ext uri="{63B3BB69-23CF-44E3-9099-C40C66FF867C}">
                  <a14:compatExt spid="_x0000_s168453"/>
                </a:ext>
                <a:ext uri="{FF2B5EF4-FFF2-40B4-BE49-F238E27FC236}">
                  <a16:creationId xmlns=""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8454" name="Button 3590" hidden="1">
              <a:extLst>
                <a:ext uri="{63B3BB69-23CF-44E3-9099-C40C66FF867C}">
                  <a14:compatExt spid="_x0000_s168454"/>
                </a:ext>
                <a:ext uri="{FF2B5EF4-FFF2-40B4-BE49-F238E27FC236}">
                  <a16:creationId xmlns=""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8455" name="Button 3591" hidden="1">
              <a:extLst>
                <a:ext uri="{63B3BB69-23CF-44E3-9099-C40C66FF867C}">
                  <a14:compatExt spid="_x0000_s168455"/>
                </a:ext>
                <a:ext uri="{FF2B5EF4-FFF2-40B4-BE49-F238E27FC236}">
                  <a16:creationId xmlns=""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8456" name="Button 3592" hidden="1">
              <a:extLst>
                <a:ext uri="{63B3BB69-23CF-44E3-9099-C40C66FF867C}">
                  <a14:compatExt spid="_x0000_s168456"/>
                </a:ext>
                <a:ext uri="{FF2B5EF4-FFF2-40B4-BE49-F238E27FC236}">
                  <a16:creationId xmlns=""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8457" name="Button 3593" hidden="1">
              <a:extLst>
                <a:ext uri="{63B3BB69-23CF-44E3-9099-C40C66FF867C}">
                  <a14:compatExt spid="_x0000_s168457"/>
                </a:ext>
                <a:ext uri="{FF2B5EF4-FFF2-40B4-BE49-F238E27FC236}">
                  <a16:creationId xmlns=""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8458" name="Button 3594" hidden="1">
              <a:extLst>
                <a:ext uri="{63B3BB69-23CF-44E3-9099-C40C66FF867C}">
                  <a14:compatExt spid="_x0000_s168458"/>
                </a:ext>
                <a:ext uri="{FF2B5EF4-FFF2-40B4-BE49-F238E27FC236}">
                  <a16:creationId xmlns=""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8459" name="Button 3595" hidden="1">
              <a:extLst>
                <a:ext uri="{63B3BB69-23CF-44E3-9099-C40C66FF867C}">
                  <a14:compatExt spid="_x0000_s168459"/>
                </a:ext>
                <a:ext uri="{FF2B5EF4-FFF2-40B4-BE49-F238E27FC236}">
                  <a16:creationId xmlns=""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8460" name="Button 3596" hidden="1">
              <a:extLst>
                <a:ext uri="{63B3BB69-23CF-44E3-9099-C40C66FF867C}">
                  <a14:compatExt spid="_x0000_s168460"/>
                </a:ext>
                <a:ext uri="{FF2B5EF4-FFF2-40B4-BE49-F238E27FC236}">
                  <a16:creationId xmlns=""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8461" name="Button 3597" hidden="1">
              <a:extLst>
                <a:ext uri="{63B3BB69-23CF-44E3-9099-C40C66FF867C}">
                  <a14:compatExt spid="_x0000_s168461"/>
                </a:ext>
                <a:ext uri="{FF2B5EF4-FFF2-40B4-BE49-F238E27FC236}">
                  <a16:creationId xmlns=""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8462" name="Button 3598" hidden="1">
              <a:extLst>
                <a:ext uri="{63B3BB69-23CF-44E3-9099-C40C66FF867C}">
                  <a14:compatExt spid="_x0000_s168462"/>
                </a:ext>
                <a:ext uri="{FF2B5EF4-FFF2-40B4-BE49-F238E27FC236}">
                  <a16:creationId xmlns=""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8463" name="Button 3599" hidden="1">
              <a:extLst>
                <a:ext uri="{63B3BB69-23CF-44E3-9099-C40C66FF867C}">
                  <a14:compatExt spid="_x0000_s168463"/>
                </a:ext>
                <a:ext uri="{FF2B5EF4-FFF2-40B4-BE49-F238E27FC236}">
                  <a16:creationId xmlns=""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8464" name="Button 3600" hidden="1">
              <a:extLst>
                <a:ext uri="{63B3BB69-23CF-44E3-9099-C40C66FF867C}">
                  <a14:compatExt spid="_x0000_s168464"/>
                </a:ext>
                <a:ext uri="{FF2B5EF4-FFF2-40B4-BE49-F238E27FC236}">
                  <a16:creationId xmlns=""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8465" name="Button 3601" hidden="1">
              <a:extLst>
                <a:ext uri="{63B3BB69-23CF-44E3-9099-C40C66FF867C}">
                  <a14:compatExt spid="_x0000_s168465"/>
                </a:ext>
                <a:ext uri="{FF2B5EF4-FFF2-40B4-BE49-F238E27FC236}">
                  <a16:creationId xmlns=""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8466" name="Button 3602" hidden="1">
              <a:extLst>
                <a:ext uri="{63B3BB69-23CF-44E3-9099-C40C66FF867C}">
                  <a14:compatExt spid="_x0000_s168466"/>
                </a:ext>
                <a:ext uri="{FF2B5EF4-FFF2-40B4-BE49-F238E27FC236}">
                  <a16:creationId xmlns=""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8467" name="Button 3603" hidden="1">
              <a:extLst>
                <a:ext uri="{63B3BB69-23CF-44E3-9099-C40C66FF867C}">
                  <a14:compatExt spid="_x0000_s168467"/>
                </a:ext>
                <a:ext uri="{FF2B5EF4-FFF2-40B4-BE49-F238E27FC236}">
                  <a16:creationId xmlns=""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8468" name="Button 3604" hidden="1">
              <a:extLst>
                <a:ext uri="{63B3BB69-23CF-44E3-9099-C40C66FF867C}">
                  <a14:compatExt spid="_x0000_s168468"/>
                </a:ext>
                <a:ext uri="{FF2B5EF4-FFF2-40B4-BE49-F238E27FC236}">
                  <a16:creationId xmlns=""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8469" name="Button 3605" hidden="1">
              <a:extLst>
                <a:ext uri="{63B3BB69-23CF-44E3-9099-C40C66FF867C}">
                  <a14:compatExt spid="_x0000_s168469"/>
                </a:ext>
                <a:ext uri="{FF2B5EF4-FFF2-40B4-BE49-F238E27FC236}">
                  <a16:creationId xmlns=""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8470" name="Button 3606" hidden="1">
              <a:extLst>
                <a:ext uri="{63B3BB69-23CF-44E3-9099-C40C66FF867C}">
                  <a14:compatExt spid="_x0000_s168470"/>
                </a:ext>
                <a:ext uri="{FF2B5EF4-FFF2-40B4-BE49-F238E27FC236}">
                  <a16:creationId xmlns=""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8471" name="Button 3607" hidden="1">
              <a:extLst>
                <a:ext uri="{63B3BB69-23CF-44E3-9099-C40C66FF867C}">
                  <a14:compatExt spid="_x0000_s168471"/>
                </a:ext>
                <a:ext uri="{FF2B5EF4-FFF2-40B4-BE49-F238E27FC236}">
                  <a16:creationId xmlns=""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8472" name="Button 3608" hidden="1">
              <a:extLst>
                <a:ext uri="{63B3BB69-23CF-44E3-9099-C40C66FF867C}">
                  <a14:compatExt spid="_x0000_s168472"/>
                </a:ext>
                <a:ext uri="{FF2B5EF4-FFF2-40B4-BE49-F238E27FC236}">
                  <a16:creationId xmlns=""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6423" name="Button 3607" hidden="1">
              <a:extLst>
                <a:ext uri="{63B3BB69-23CF-44E3-9099-C40C66FF867C}">
                  <a14:compatExt spid="_x0000_s166423"/>
                </a:ext>
                <a:ext uri="{FF2B5EF4-FFF2-40B4-BE49-F238E27FC236}">
                  <a16:creationId xmlns=""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6424" name="Button 3608" hidden="1">
              <a:extLst>
                <a:ext uri="{63B3BB69-23CF-44E3-9099-C40C66FF867C}">
                  <a14:compatExt spid="_x0000_s166424"/>
                </a:ext>
                <a:ext uri="{FF2B5EF4-FFF2-40B4-BE49-F238E27FC236}">
                  <a16:creationId xmlns=""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6425" name="Button 3609" hidden="1">
              <a:extLst>
                <a:ext uri="{63B3BB69-23CF-44E3-9099-C40C66FF867C}">
                  <a14:compatExt spid="_x0000_s166425"/>
                </a:ext>
                <a:ext uri="{FF2B5EF4-FFF2-40B4-BE49-F238E27FC236}">
                  <a16:creationId xmlns=""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6426" name="Button 3610" hidden="1">
              <a:extLst>
                <a:ext uri="{63B3BB69-23CF-44E3-9099-C40C66FF867C}">
                  <a14:compatExt spid="_x0000_s166426"/>
                </a:ext>
                <a:ext uri="{FF2B5EF4-FFF2-40B4-BE49-F238E27FC236}">
                  <a16:creationId xmlns=""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6427" name="Button 3611" hidden="1">
              <a:extLst>
                <a:ext uri="{63B3BB69-23CF-44E3-9099-C40C66FF867C}">
                  <a14:compatExt spid="_x0000_s166427"/>
                </a:ext>
                <a:ext uri="{FF2B5EF4-FFF2-40B4-BE49-F238E27FC236}">
                  <a16:creationId xmlns=""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6428" name="Button 3612" hidden="1">
              <a:extLst>
                <a:ext uri="{63B3BB69-23CF-44E3-9099-C40C66FF867C}">
                  <a14:compatExt spid="_x0000_s166428"/>
                </a:ext>
                <a:ext uri="{FF2B5EF4-FFF2-40B4-BE49-F238E27FC236}">
                  <a16:creationId xmlns=""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6429" name="Button 3613" hidden="1">
              <a:extLst>
                <a:ext uri="{63B3BB69-23CF-44E3-9099-C40C66FF867C}">
                  <a14:compatExt spid="_x0000_s166429"/>
                </a:ext>
                <a:ext uri="{FF2B5EF4-FFF2-40B4-BE49-F238E27FC236}">
                  <a16:creationId xmlns=""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6430" name="Button 3614" hidden="1">
              <a:extLst>
                <a:ext uri="{63B3BB69-23CF-44E3-9099-C40C66FF867C}">
                  <a14:compatExt spid="_x0000_s166430"/>
                </a:ext>
                <a:ext uri="{FF2B5EF4-FFF2-40B4-BE49-F238E27FC236}">
                  <a16:creationId xmlns=""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6431" name="Button 3615" hidden="1">
              <a:extLst>
                <a:ext uri="{63B3BB69-23CF-44E3-9099-C40C66FF867C}">
                  <a14:compatExt spid="_x0000_s166431"/>
                </a:ext>
                <a:ext uri="{FF2B5EF4-FFF2-40B4-BE49-F238E27FC236}">
                  <a16:creationId xmlns=""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6432" name="Button 3616" hidden="1">
              <a:extLst>
                <a:ext uri="{63B3BB69-23CF-44E3-9099-C40C66FF867C}">
                  <a14:compatExt spid="_x0000_s166432"/>
                </a:ext>
                <a:ext uri="{FF2B5EF4-FFF2-40B4-BE49-F238E27FC236}">
                  <a16:creationId xmlns=""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6433" name="Button 3617" hidden="1">
              <a:extLst>
                <a:ext uri="{63B3BB69-23CF-44E3-9099-C40C66FF867C}">
                  <a14:compatExt spid="_x0000_s166433"/>
                </a:ext>
                <a:ext uri="{FF2B5EF4-FFF2-40B4-BE49-F238E27FC236}">
                  <a16:creationId xmlns=""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6434" name="Button 3618" hidden="1">
              <a:extLst>
                <a:ext uri="{63B3BB69-23CF-44E3-9099-C40C66FF867C}">
                  <a14:compatExt spid="_x0000_s166434"/>
                </a:ext>
                <a:ext uri="{FF2B5EF4-FFF2-40B4-BE49-F238E27FC236}">
                  <a16:creationId xmlns=""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6435" name="Button 3619" hidden="1">
              <a:extLst>
                <a:ext uri="{63B3BB69-23CF-44E3-9099-C40C66FF867C}">
                  <a14:compatExt spid="_x0000_s166435"/>
                </a:ext>
                <a:ext uri="{FF2B5EF4-FFF2-40B4-BE49-F238E27FC236}">
                  <a16:creationId xmlns=""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6436" name="Button 3620" hidden="1">
              <a:extLst>
                <a:ext uri="{63B3BB69-23CF-44E3-9099-C40C66FF867C}">
                  <a14:compatExt spid="_x0000_s166436"/>
                </a:ext>
                <a:ext uri="{FF2B5EF4-FFF2-40B4-BE49-F238E27FC236}">
                  <a16:creationId xmlns=""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6437" name="Button 3621" hidden="1">
              <a:extLst>
                <a:ext uri="{63B3BB69-23CF-44E3-9099-C40C66FF867C}">
                  <a14:compatExt spid="_x0000_s166437"/>
                </a:ext>
                <a:ext uri="{FF2B5EF4-FFF2-40B4-BE49-F238E27FC236}">
                  <a16:creationId xmlns=""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6438" name="Button 3622" hidden="1">
              <a:extLst>
                <a:ext uri="{63B3BB69-23CF-44E3-9099-C40C66FF867C}">
                  <a14:compatExt spid="_x0000_s166438"/>
                </a:ext>
                <a:ext uri="{FF2B5EF4-FFF2-40B4-BE49-F238E27FC236}">
                  <a16:creationId xmlns=""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6439" name="Button 3623" hidden="1">
              <a:extLst>
                <a:ext uri="{63B3BB69-23CF-44E3-9099-C40C66FF867C}">
                  <a14:compatExt spid="_x0000_s166439"/>
                </a:ext>
                <a:ext uri="{FF2B5EF4-FFF2-40B4-BE49-F238E27FC236}">
                  <a16:creationId xmlns=""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6440" name="Button 3624" hidden="1">
              <a:extLst>
                <a:ext uri="{63B3BB69-23CF-44E3-9099-C40C66FF867C}">
                  <a14:compatExt spid="_x0000_s166440"/>
                </a:ext>
                <a:ext uri="{FF2B5EF4-FFF2-40B4-BE49-F238E27FC236}">
                  <a16:creationId xmlns=""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6441" name="Button 3625" hidden="1">
              <a:extLst>
                <a:ext uri="{63B3BB69-23CF-44E3-9099-C40C66FF867C}">
                  <a14:compatExt spid="_x0000_s166441"/>
                </a:ext>
                <a:ext uri="{FF2B5EF4-FFF2-40B4-BE49-F238E27FC236}">
                  <a16:creationId xmlns=""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6442" name="Button 3626" hidden="1">
              <a:extLst>
                <a:ext uri="{63B3BB69-23CF-44E3-9099-C40C66FF867C}">
                  <a14:compatExt spid="_x0000_s166442"/>
                </a:ext>
                <a:ext uri="{FF2B5EF4-FFF2-40B4-BE49-F238E27FC236}">
                  <a16:creationId xmlns=""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6443" name="Button 3627" hidden="1">
              <a:extLst>
                <a:ext uri="{63B3BB69-23CF-44E3-9099-C40C66FF867C}">
                  <a14:compatExt spid="_x0000_s166443"/>
                </a:ext>
                <a:ext uri="{FF2B5EF4-FFF2-40B4-BE49-F238E27FC236}">
                  <a16:creationId xmlns=""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6444" name="Button 3628" hidden="1">
              <a:extLst>
                <a:ext uri="{63B3BB69-23CF-44E3-9099-C40C66FF867C}">
                  <a14:compatExt spid="_x0000_s166444"/>
                </a:ext>
                <a:ext uri="{FF2B5EF4-FFF2-40B4-BE49-F238E27FC236}">
                  <a16:creationId xmlns=""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6445" name="Button 3629" hidden="1">
              <a:extLst>
                <a:ext uri="{63B3BB69-23CF-44E3-9099-C40C66FF867C}">
                  <a14:compatExt spid="_x0000_s166445"/>
                </a:ext>
                <a:ext uri="{FF2B5EF4-FFF2-40B4-BE49-F238E27FC236}">
                  <a16:creationId xmlns=""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6446" name="Button 3630" hidden="1">
              <a:extLst>
                <a:ext uri="{63B3BB69-23CF-44E3-9099-C40C66FF867C}">
                  <a14:compatExt spid="_x0000_s166446"/>
                </a:ext>
                <a:ext uri="{FF2B5EF4-FFF2-40B4-BE49-F238E27FC236}">
                  <a16:creationId xmlns=""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6447" name="Button 3631" hidden="1">
              <a:extLst>
                <a:ext uri="{63B3BB69-23CF-44E3-9099-C40C66FF867C}">
                  <a14:compatExt spid="_x0000_s166447"/>
                </a:ext>
                <a:ext uri="{FF2B5EF4-FFF2-40B4-BE49-F238E27FC236}">
                  <a16:creationId xmlns=""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6448" name="Button 3632" hidden="1">
              <a:extLst>
                <a:ext uri="{63B3BB69-23CF-44E3-9099-C40C66FF867C}">
                  <a14:compatExt spid="_x0000_s166448"/>
                </a:ext>
                <a:ext uri="{FF2B5EF4-FFF2-40B4-BE49-F238E27FC236}">
                  <a16:creationId xmlns=""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6449" name="Button 3633" hidden="1">
              <a:extLst>
                <a:ext uri="{63B3BB69-23CF-44E3-9099-C40C66FF867C}">
                  <a14:compatExt spid="_x0000_s166449"/>
                </a:ext>
                <a:ext uri="{FF2B5EF4-FFF2-40B4-BE49-F238E27FC236}">
                  <a16:creationId xmlns=""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6450" name="Button 3634" hidden="1">
              <a:extLst>
                <a:ext uri="{63B3BB69-23CF-44E3-9099-C40C66FF867C}">
                  <a14:compatExt spid="_x0000_s166450"/>
                </a:ext>
                <a:ext uri="{FF2B5EF4-FFF2-40B4-BE49-F238E27FC236}">
                  <a16:creationId xmlns=""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6451" name="Button 3635" hidden="1">
              <a:extLst>
                <a:ext uri="{63B3BB69-23CF-44E3-9099-C40C66FF867C}">
                  <a14:compatExt spid="_x0000_s166451"/>
                </a:ext>
                <a:ext uri="{FF2B5EF4-FFF2-40B4-BE49-F238E27FC236}">
                  <a16:creationId xmlns=""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6452" name="Button 3636" hidden="1">
              <a:extLst>
                <a:ext uri="{63B3BB69-23CF-44E3-9099-C40C66FF867C}">
                  <a14:compatExt spid="_x0000_s166452"/>
                </a:ext>
                <a:ext uri="{FF2B5EF4-FFF2-40B4-BE49-F238E27FC236}">
                  <a16:creationId xmlns=""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6453" name="Button 3637" hidden="1">
              <a:extLst>
                <a:ext uri="{63B3BB69-23CF-44E3-9099-C40C66FF867C}">
                  <a14:compatExt spid="_x0000_s166453"/>
                </a:ext>
                <a:ext uri="{FF2B5EF4-FFF2-40B4-BE49-F238E27FC236}">
                  <a16:creationId xmlns=""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6454" name="Button 3638" hidden="1">
              <a:extLst>
                <a:ext uri="{63B3BB69-23CF-44E3-9099-C40C66FF867C}">
                  <a14:compatExt spid="_x0000_s166454"/>
                </a:ext>
                <a:ext uri="{FF2B5EF4-FFF2-40B4-BE49-F238E27FC236}">
                  <a16:creationId xmlns=""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6455" name="Button 3639" hidden="1">
              <a:extLst>
                <a:ext uri="{63B3BB69-23CF-44E3-9099-C40C66FF867C}">
                  <a14:compatExt spid="_x0000_s166455"/>
                </a:ext>
                <a:ext uri="{FF2B5EF4-FFF2-40B4-BE49-F238E27FC236}">
                  <a16:creationId xmlns=""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6456" name="Button 3640" hidden="1">
              <a:extLst>
                <a:ext uri="{63B3BB69-23CF-44E3-9099-C40C66FF867C}">
                  <a14:compatExt spid="_x0000_s166456"/>
                </a:ext>
                <a:ext uri="{FF2B5EF4-FFF2-40B4-BE49-F238E27FC236}">
                  <a16:creationId xmlns=""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6457" name="Button 3641" hidden="1">
              <a:extLst>
                <a:ext uri="{63B3BB69-23CF-44E3-9099-C40C66FF867C}">
                  <a14:compatExt spid="_x0000_s166457"/>
                </a:ext>
                <a:ext uri="{FF2B5EF4-FFF2-40B4-BE49-F238E27FC236}">
                  <a16:creationId xmlns=""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6458" name="Button 3642" hidden="1">
              <a:extLst>
                <a:ext uri="{63B3BB69-23CF-44E3-9099-C40C66FF867C}">
                  <a14:compatExt spid="_x0000_s166458"/>
                </a:ext>
                <a:ext uri="{FF2B5EF4-FFF2-40B4-BE49-F238E27FC236}">
                  <a16:creationId xmlns=""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6459" name="Button 3643" hidden="1">
              <a:extLst>
                <a:ext uri="{63B3BB69-23CF-44E3-9099-C40C66FF867C}">
                  <a14:compatExt spid="_x0000_s166459"/>
                </a:ext>
                <a:ext uri="{FF2B5EF4-FFF2-40B4-BE49-F238E27FC236}">
                  <a16:creationId xmlns=""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6460" name="Button 3644" hidden="1">
              <a:extLst>
                <a:ext uri="{63B3BB69-23CF-44E3-9099-C40C66FF867C}">
                  <a14:compatExt spid="_x0000_s166460"/>
                </a:ext>
                <a:ext uri="{FF2B5EF4-FFF2-40B4-BE49-F238E27FC236}">
                  <a16:creationId xmlns=""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6461" name="Button 3645" hidden="1">
              <a:extLst>
                <a:ext uri="{63B3BB69-23CF-44E3-9099-C40C66FF867C}">
                  <a14:compatExt spid="_x0000_s166461"/>
                </a:ext>
                <a:ext uri="{FF2B5EF4-FFF2-40B4-BE49-F238E27FC236}">
                  <a16:creationId xmlns=""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6462" name="Button 3646" hidden="1">
              <a:extLst>
                <a:ext uri="{63B3BB69-23CF-44E3-9099-C40C66FF867C}">
                  <a14:compatExt spid="_x0000_s166462"/>
                </a:ext>
                <a:ext uri="{FF2B5EF4-FFF2-40B4-BE49-F238E27FC236}">
                  <a16:creationId xmlns=""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6463" name="Button 3647" hidden="1">
              <a:extLst>
                <a:ext uri="{63B3BB69-23CF-44E3-9099-C40C66FF867C}">
                  <a14:compatExt spid="_x0000_s166463"/>
                </a:ext>
                <a:ext uri="{FF2B5EF4-FFF2-40B4-BE49-F238E27FC236}">
                  <a16:creationId xmlns=""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6464" name="Button 3648" hidden="1">
              <a:extLst>
                <a:ext uri="{63B3BB69-23CF-44E3-9099-C40C66FF867C}">
                  <a14:compatExt spid="_x0000_s166464"/>
                </a:ext>
                <a:ext uri="{FF2B5EF4-FFF2-40B4-BE49-F238E27FC236}">
                  <a16:creationId xmlns=""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6465" name="Button 3649" hidden="1">
              <a:extLst>
                <a:ext uri="{63B3BB69-23CF-44E3-9099-C40C66FF867C}">
                  <a14:compatExt spid="_x0000_s166465"/>
                </a:ext>
                <a:ext uri="{FF2B5EF4-FFF2-40B4-BE49-F238E27FC236}">
                  <a16:creationId xmlns=""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6466" name="Button 3650" hidden="1">
              <a:extLst>
                <a:ext uri="{63B3BB69-23CF-44E3-9099-C40C66FF867C}">
                  <a14:compatExt spid="_x0000_s166466"/>
                </a:ext>
                <a:ext uri="{FF2B5EF4-FFF2-40B4-BE49-F238E27FC236}">
                  <a16:creationId xmlns=""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6467" name="Button 3651" hidden="1">
              <a:extLst>
                <a:ext uri="{63B3BB69-23CF-44E3-9099-C40C66FF867C}">
                  <a14:compatExt spid="_x0000_s166467"/>
                </a:ext>
                <a:ext uri="{FF2B5EF4-FFF2-40B4-BE49-F238E27FC236}">
                  <a16:creationId xmlns=""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6468" name="Button 3652" hidden="1">
              <a:extLst>
                <a:ext uri="{63B3BB69-23CF-44E3-9099-C40C66FF867C}">
                  <a14:compatExt spid="_x0000_s166468"/>
                </a:ext>
                <a:ext uri="{FF2B5EF4-FFF2-40B4-BE49-F238E27FC236}">
                  <a16:creationId xmlns=""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6469" name="Button 3653" hidden="1">
              <a:extLst>
                <a:ext uri="{63B3BB69-23CF-44E3-9099-C40C66FF867C}">
                  <a14:compatExt spid="_x0000_s166469"/>
                </a:ext>
                <a:ext uri="{FF2B5EF4-FFF2-40B4-BE49-F238E27FC236}">
                  <a16:creationId xmlns=""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6470" name="Button 3654" hidden="1">
              <a:extLst>
                <a:ext uri="{63B3BB69-23CF-44E3-9099-C40C66FF867C}">
                  <a14:compatExt spid="_x0000_s166470"/>
                </a:ext>
                <a:ext uri="{FF2B5EF4-FFF2-40B4-BE49-F238E27FC236}">
                  <a16:creationId xmlns=""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6471" name="Button 3655" hidden="1">
              <a:extLst>
                <a:ext uri="{63B3BB69-23CF-44E3-9099-C40C66FF867C}">
                  <a14:compatExt spid="_x0000_s166471"/>
                </a:ext>
                <a:ext uri="{FF2B5EF4-FFF2-40B4-BE49-F238E27FC236}">
                  <a16:creationId xmlns=""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6472" name="Button 3656" hidden="1">
              <a:extLst>
                <a:ext uri="{63B3BB69-23CF-44E3-9099-C40C66FF867C}">
                  <a14:compatExt spid="_x0000_s166472"/>
                </a:ext>
                <a:ext uri="{FF2B5EF4-FFF2-40B4-BE49-F238E27FC236}">
                  <a16:creationId xmlns=""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6473" name="Button 3657" hidden="1">
              <a:extLst>
                <a:ext uri="{63B3BB69-23CF-44E3-9099-C40C66FF867C}">
                  <a14:compatExt spid="_x0000_s166473"/>
                </a:ext>
                <a:ext uri="{FF2B5EF4-FFF2-40B4-BE49-F238E27FC236}">
                  <a16:creationId xmlns=""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6474" name="Button 3658" hidden="1">
              <a:extLst>
                <a:ext uri="{63B3BB69-23CF-44E3-9099-C40C66FF867C}">
                  <a14:compatExt spid="_x0000_s166474"/>
                </a:ext>
                <a:ext uri="{FF2B5EF4-FFF2-40B4-BE49-F238E27FC236}">
                  <a16:creationId xmlns=""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6475" name="Button 3659" hidden="1">
              <a:extLst>
                <a:ext uri="{63B3BB69-23CF-44E3-9099-C40C66FF867C}">
                  <a14:compatExt spid="_x0000_s166475"/>
                </a:ext>
                <a:ext uri="{FF2B5EF4-FFF2-40B4-BE49-F238E27FC236}">
                  <a16:creationId xmlns=""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6476" name="Button 3660" hidden="1">
              <a:extLst>
                <a:ext uri="{63B3BB69-23CF-44E3-9099-C40C66FF867C}">
                  <a14:compatExt spid="_x0000_s166476"/>
                </a:ext>
                <a:ext uri="{FF2B5EF4-FFF2-40B4-BE49-F238E27FC236}">
                  <a16:creationId xmlns=""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6477" name="Button 3661" hidden="1">
              <a:extLst>
                <a:ext uri="{63B3BB69-23CF-44E3-9099-C40C66FF867C}">
                  <a14:compatExt spid="_x0000_s166477"/>
                </a:ext>
                <a:ext uri="{FF2B5EF4-FFF2-40B4-BE49-F238E27FC236}">
                  <a16:creationId xmlns=""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6478" name="Button 3662" hidden="1">
              <a:extLst>
                <a:ext uri="{63B3BB69-23CF-44E3-9099-C40C66FF867C}">
                  <a14:compatExt spid="_x0000_s166478"/>
                </a:ext>
                <a:ext uri="{FF2B5EF4-FFF2-40B4-BE49-F238E27FC236}">
                  <a16:creationId xmlns=""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6479" name="Button 3663" hidden="1">
              <a:extLst>
                <a:ext uri="{63B3BB69-23CF-44E3-9099-C40C66FF867C}">
                  <a14:compatExt spid="_x0000_s166479"/>
                </a:ext>
                <a:ext uri="{FF2B5EF4-FFF2-40B4-BE49-F238E27FC236}">
                  <a16:creationId xmlns=""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6480" name="Button 3664" hidden="1">
              <a:extLst>
                <a:ext uri="{63B3BB69-23CF-44E3-9099-C40C66FF867C}">
                  <a14:compatExt spid="_x0000_s166480"/>
                </a:ext>
                <a:ext uri="{FF2B5EF4-FFF2-40B4-BE49-F238E27FC236}">
                  <a16:creationId xmlns=""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6481" name="Button 3665" hidden="1">
              <a:extLst>
                <a:ext uri="{63B3BB69-23CF-44E3-9099-C40C66FF867C}">
                  <a14:compatExt spid="_x0000_s166481"/>
                </a:ext>
                <a:ext uri="{FF2B5EF4-FFF2-40B4-BE49-F238E27FC236}">
                  <a16:creationId xmlns=""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6482" name="Button 3666" hidden="1">
              <a:extLst>
                <a:ext uri="{63B3BB69-23CF-44E3-9099-C40C66FF867C}">
                  <a14:compatExt spid="_x0000_s166482"/>
                </a:ext>
                <a:ext uri="{FF2B5EF4-FFF2-40B4-BE49-F238E27FC236}">
                  <a16:creationId xmlns=""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6483" name="Button 3667" hidden="1">
              <a:extLst>
                <a:ext uri="{63B3BB69-23CF-44E3-9099-C40C66FF867C}">
                  <a14:compatExt spid="_x0000_s166483"/>
                </a:ext>
                <a:ext uri="{FF2B5EF4-FFF2-40B4-BE49-F238E27FC236}">
                  <a16:creationId xmlns=""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6484" name="Button 3668" hidden="1">
              <a:extLst>
                <a:ext uri="{63B3BB69-23CF-44E3-9099-C40C66FF867C}">
                  <a14:compatExt spid="_x0000_s166484"/>
                </a:ext>
                <a:ext uri="{FF2B5EF4-FFF2-40B4-BE49-F238E27FC236}">
                  <a16:creationId xmlns=""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6485" name="Button 3669" hidden="1">
              <a:extLst>
                <a:ext uri="{63B3BB69-23CF-44E3-9099-C40C66FF867C}">
                  <a14:compatExt spid="_x0000_s166485"/>
                </a:ext>
                <a:ext uri="{FF2B5EF4-FFF2-40B4-BE49-F238E27FC236}">
                  <a16:creationId xmlns=""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6486" name="Button 3670" hidden="1">
              <a:extLst>
                <a:ext uri="{63B3BB69-23CF-44E3-9099-C40C66FF867C}">
                  <a14:compatExt spid="_x0000_s166486"/>
                </a:ext>
                <a:ext uri="{FF2B5EF4-FFF2-40B4-BE49-F238E27FC236}">
                  <a16:creationId xmlns=""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6487" name="Button 3671" hidden="1">
              <a:extLst>
                <a:ext uri="{63B3BB69-23CF-44E3-9099-C40C66FF867C}">
                  <a14:compatExt spid="_x0000_s166487"/>
                </a:ext>
                <a:ext uri="{FF2B5EF4-FFF2-40B4-BE49-F238E27FC236}">
                  <a16:creationId xmlns=""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6488" name="Button 3672" hidden="1">
              <a:extLst>
                <a:ext uri="{63B3BB69-23CF-44E3-9099-C40C66FF867C}">
                  <a14:compatExt spid="_x0000_s166488"/>
                </a:ext>
                <a:ext uri="{FF2B5EF4-FFF2-40B4-BE49-F238E27FC236}">
                  <a16:creationId xmlns=""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6489" name="Button 3673" hidden="1">
              <a:extLst>
                <a:ext uri="{63B3BB69-23CF-44E3-9099-C40C66FF867C}">
                  <a14:compatExt spid="_x0000_s166489"/>
                </a:ext>
                <a:ext uri="{FF2B5EF4-FFF2-40B4-BE49-F238E27FC236}">
                  <a16:creationId xmlns=""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6490" name="Button 3674" hidden="1">
              <a:extLst>
                <a:ext uri="{63B3BB69-23CF-44E3-9099-C40C66FF867C}">
                  <a14:compatExt spid="_x0000_s166490"/>
                </a:ext>
                <a:ext uri="{FF2B5EF4-FFF2-40B4-BE49-F238E27FC236}">
                  <a16:creationId xmlns=""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6491" name="Button 3675" hidden="1">
              <a:extLst>
                <a:ext uri="{63B3BB69-23CF-44E3-9099-C40C66FF867C}">
                  <a14:compatExt spid="_x0000_s166491"/>
                </a:ext>
                <a:ext uri="{FF2B5EF4-FFF2-40B4-BE49-F238E27FC236}">
                  <a16:creationId xmlns=""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6492" name="Button 3676" hidden="1">
              <a:extLst>
                <a:ext uri="{63B3BB69-23CF-44E3-9099-C40C66FF867C}">
                  <a14:compatExt spid="_x0000_s166492"/>
                </a:ext>
                <a:ext uri="{FF2B5EF4-FFF2-40B4-BE49-F238E27FC236}">
                  <a16:creationId xmlns=""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6493" name="Button 3677" hidden="1">
              <a:extLst>
                <a:ext uri="{63B3BB69-23CF-44E3-9099-C40C66FF867C}">
                  <a14:compatExt spid="_x0000_s166493"/>
                </a:ext>
                <a:ext uri="{FF2B5EF4-FFF2-40B4-BE49-F238E27FC236}">
                  <a16:creationId xmlns=""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6494" name="Button 3678" hidden="1">
              <a:extLst>
                <a:ext uri="{63B3BB69-23CF-44E3-9099-C40C66FF867C}">
                  <a14:compatExt spid="_x0000_s166494"/>
                </a:ext>
                <a:ext uri="{FF2B5EF4-FFF2-40B4-BE49-F238E27FC236}">
                  <a16:creationId xmlns=""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6495" name="Button 3679" hidden="1">
              <a:extLst>
                <a:ext uri="{63B3BB69-23CF-44E3-9099-C40C66FF867C}">
                  <a14:compatExt spid="_x0000_s166495"/>
                </a:ext>
                <a:ext uri="{FF2B5EF4-FFF2-40B4-BE49-F238E27FC236}">
                  <a16:creationId xmlns=""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6496" name="Button 3680" hidden="1">
              <a:extLst>
                <a:ext uri="{63B3BB69-23CF-44E3-9099-C40C66FF867C}">
                  <a14:compatExt spid="_x0000_s166496"/>
                </a:ext>
                <a:ext uri="{FF2B5EF4-FFF2-40B4-BE49-F238E27FC236}">
                  <a16:creationId xmlns=""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6497" name="Button 3681" hidden="1">
              <a:extLst>
                <a:ext uri="{63B3BB69-23CF-44E3-9099-C40C66FF867C}">
                  <a14:compatExt spid="_x0000_s166497"/>
                </a:ext>
                <a:ext uri="{FF2B5EF4-FFF2-40B4-BE49-F238E27FC236}">
                  <a16:creationId xmlns=""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6498" name="Button 3682" hidden="1">
              <a:extLst>
                <a:ext uri="{63B3BB69-23CF-44E3-9099-C40C66FF867C}">
                  <a14:compatExt spid="_x0000_s166498"/>
                </a:ext>
                <a:ext uri="{FF2B5EF4-FFF2-40B4-BE49-F238E27FC236}">
                  <a16:creationId xmlns=""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6499" name="Button 3683" hidden="1">
              <a:extLst>
                <a:ext uri="{63B3BB69-23CF-44E3-9099-C40C66FF867C}">
                  <a14:compatExt spid="_x0000_s166499"/>
                </a:ext>
                <a:ext uri="{FF2B5EF4-FFF2-40B4-BE49-F238E27FC236}">
                  <a16:creationId xmlns=""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6500" name="Button 3684" hidden="1">
              <a:extLst>
                <a:ext uri="{63B3BB69-23CF-44E3-9099-C40C66FF867C}">
                  <a14:compatExt spid="_x0000_s166500"/>
                </a:ext>
                <a:ext uri="{FF2B5EF4-FFF2-40B4-BE49-F238E27FC236}">
                  <a16:creationId xmlns=""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6501" name="Button 3685" hidden="1">
              <a:extLst>
                <a:ext uri="{63B3BB69-23CF-44E3-9099-C40C66FF867C}">
                  <a14:compatExt spid="_x0000_s166501"/>
                </a:ext>
                <a:ext uri="{FF2B5EF4-FFF2-40B4-BE49-F238E27FC236}">
                  <a16:creationId xmlns=""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6502" name="Button 3686" hidden="1">
              <a:extLst>
                <a:ext uri="{63B3BB69-23CF-44E3-9099-C40C66FF867C}">
                  <a14:compatExt spid="_x0000_s166502"/>
                </a:ext>
                <a:ext uri="{FF2B5EF4-FFF2-40B4-BE49-F238E27FC236}">
                  <a16:creationId xmlns=""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6503" name="Button 3687" hidden="1">
              <a:extLst>
                <a:ext uri="{63B3BB69-23CF-44E3-9099-C40C66FF867C}">
                  <a14:compatExt spid="_x0000_s166503"/>
                </a:ext>
                <a:ext uri="{FF2B5EF4-FFF2-40B4-BE49-F238E27FC236}">
                  <a16:creationId xmlns=""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6504" name="Button 3688" hidden="1">
              <a:extLst>
                <a:ext uri="{63B3BB69-23CF-44E3-9099-C40C66FF867C}">
                  <a14:compatExt spid="_x0000_s166504"/>
                </a:ext>
                <a:ext uri="{FF2B5EF4-FFF2-40B4-BE49-F238E27FC236}">
                  <a16:creationId xmlns=""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6505" name="Button 3689" hidden="1">
              <a:extLst>
                <a:ext uri="{63B3BB69-23CF-44E3-9099-C40C66FF867C}">
                  <a14:compatExt spid="_x0000_s166505"/>
                </a:ext>
                <a:ext uri="{FF2B5EF4-FFF2-40B4-BE49-F238E27FC236}">
                  <a16:creationId xmlns=""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6506" name="Button 3690" hidden="1">
              <a:extLst>
                <a:ext uri="{63B3BB69-23CF-44E3-9099-C40C66FF867C}">
                  <a14:compatExt spid="_x0000_s166506"/>
                </a:ext>
                <a:ext uri="{FF2B5EF4-FFF2-40B4-BE49-F238E27FC236}">
                  <a16:creationId xmlns=""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6507" name="Button 3691" hidden="1">
              <a:extLst>
                <a:ext uri="{63B3BB69-23CF-44E3-9099-C40C66FF867C}">
                  <a14:compatExt spid="_x0000_s166507"/>
                </a:ext>
                <a:ext uri="{FF2B5EF4-FFF2-40B4-BE49-F238E27FC236}">
                  <a16:creationId xmlns=""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6508" name="Button 3692" hidden="1">
              <a:extLst>
                <a:ext uri="{63B3BB69-23CF-44E3-9099-C40C66FF867C}">
                  <a14:compatExt spid="_x0000_s166508"/>
                </a:ext>
                <a:ext uri="{FF2B5EF4-FFF2-40B4-BE49-F238E27FC236}">
                  <a16:creationId xmlns=""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6509" name="Button 3693" hidden="1">
              <a:extLst>
                <a:ext uri="{63B3BB69-23CF-44E3-9099-C40C66FF867C}">
                  <a14:compatExt spid="_x0000_s166509"/>
                </a:ext>
                <a:ext uri="{FF2B5EF4-FFF2-40B4-BE49-F238E27FC236}">
                  <a16:creationId xmlns=""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6510" name="Button 3694" hidden="1">
              <a:extLst>
                <a:ext uri="{63B3BB69-23CF-44E3-9099-C40C66FF867C}">
                  <a14:compatExt spid="_x0000_s166510"/>
                </a:ext>
                <a:ext uri="{FF2B5EF4-FFF2-40B4-BE49-F238E27FC236}">
                  <a16:creationId xmlns=""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6511" name="Button 3695" hidden="1">
              <a:extLst>
                <a:ext uri="{63B3BB69-23CF-44E3-9099-C40C66FF867C}">
                  <a14:compatExt spid="_x0000_s166511"/>
                </a:ext>
                <a:ext uri="{FF2B5EF4-FFF2-40B4-BE49-F238E27FC236}">
                  <a16:creationId xmlns=""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6512" name="Button 3696" hidden="1">
              <a:extLst>
                <a:ext uri="{63B3BB69-23CF-44E3-9099-C40C66FF867C}">
                  <a14:compatExt spid="_x0000_s166512"/>
                </a:ext>
                <a:ext uri="{FF2B5EF4-FFF2-40B4-BE49-F238E27FC236}">
                  <a16:creationId xmlns=""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6513" name="Button 3697" hidden="1">
              <a:extLst>
                <a:ext uri="{63B3BB69-23CF-44E3-9099-C40C66FF867C}">
                  <a14:compatExt spid="_x0000_s166513"/>
                </a:ext>
                <a:ext uri="{FF2B5EF4-FFF2-40B4-BE49-F238E27FC236}">
                  <a16:creationId xmlns=""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6514" name="Button 3698" hidden="1">
              <a:extLst>
                <a:ext uri="{63B3BB69-23CF-44E3-9099-C40C66FF867C}">
                  <a14:compatExt spid="_x0000_s166514"/>
                </a:ext>
                <a:ext uri="{FF2B5EF4-FFF2-40B4-BE49-F238E27FC236}">
                  <a16:creationId xmlns=""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6515" name="Button 3699" hidden="1">
              <a:extLst>
                <a:ext uri="{63B3BB69-23CF-44E3-9099-C40C66FF867C}">
                  <a14:compatExt spid="_x0000_s166515"/>
                </a:ext>
                <a:ext uri="{FF2B5EF4-FFF2-40B4-BE49-F238E27FC236}">
                  <a16:creationId xmlns=""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6516" name="Button 3700" hidden="1">
              <a:extLst>
                <a:ext uri="{63B3BB69-23CF-44E3-9099-C40C66FF867C}">
                  <a14:compatExt spid="_x0000_s166516"/>
                </a:ext>
                <a:ext uri="{FF2B5EF4-FFF2-40B4-BE49-F238E27FC236}">
                  <a16:creationId xmlns=""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6517" name="Button 3701" hidden="1">
              <a:extLst>
                <a:ext uri="{63B3BB69-23CF-44E3-9099-C40C66FF867C}">
                  <a14:compatExt spid="_x0000_s166517"/>
                </a:ext>
                <a:ext uri="{FF2B5EF4-FFF2-40B4-BE49-F238E27FC236}">
                  <a16:creationId xmlns=""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6518" name="Button 3702" hidden="1">
              <a:extLst>
                <a:ext uri="{63B3BB69-23CF-44E3-9099-C40C66FF867C}">
                  <a14:compatExt spid="_x0000_s166518"/>
                </a:ext>
                <a:ext uri="{FF2B5EF4-FFF2-40B4-BE49-F238E27FC236}">
                  <a16:creationId xmlns=""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6519" name="Button 3703" hidden="1">
              <a:extLst>
                <a:ext uri="{63B3BB69-23CF-44E3-9099-C40C66FF867C}">
                  <a14:compatExt spid="_x0000_s166519"/>
                </a:ext>
                <a:ext uri="{FF2B5EF4-FFF2-40B4-BE49-F238E27FC236}">
                  <a16:creationId xmlns=""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6520" name="Button 3704" hidden="1">
              <a:extLst>
                <a:ext uri="{63B3BB69-23CF-44E3-9099-C40C66FF867C}">
                  <a14:compatExt spid="_x0000_s166520"/>
                </a:ext>
                <a:ext uri="{FF2B5EF4-FFF2-40B4-BE49-F238E27FC236}">
                  <a16:creationId xmlns=""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6521" name="Button 3705" hidden="1">
              <a:extLst>
                <a:ext uri="{63B3BB69-23CF-44E3-9099-C40C66FF867C}">
                  <a14:compatExt spid="_x0000_s166521"/>
                </a:ext>
                <a:ext uri="{FF2B5EF4-FFF2-40B4-BE49-F238E27FC236}">
                  <a16:creationId xmlns=""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6522" name="Button 3706" hidden="1">
              <a:extLst>
                <a:ext uri="{63B3BB69-23CF-44E3-9099-C40C66FF867C}">
                  <a14:compatExt spid="_x0000_s166522"/>
                </a:ext>
                <a:ext uri="{FF2B5EF4-FFF2-40B4-BE49-F238E27FC236}">
                  <a16:creationId xmlns=""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69397" name="Button 3509" hidden="1">
              <a:extLst>
                <a:ext uri="{63B3BB69-23CF-44E3-9099-C40C66FF867C}">
                  <a14:compatExt spid="_x0000_s169397"/>
                </a:ext>
                <a:ext uri="{FF2B5EF4-FFF2-40B4-BE49-F238E27FC236}">
                  <a16:creationId xmlns=""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69398" name="Button 3510" hidden="1">
              <a:extLst>
                <a:ext uri="{63B3BB69-23CF-44E3-9099-C40C66FF867C}">
                  <a14:compatExt spid="_x0000_s169398"/>
                </a:ext>
                <a:ext uri="{FF2B5EF4-FFF2-40B4-BE49-F238E27FC236}">
                  <a16:creationId xmlns=""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69399" name="Button 3511" hidden="1">
              <a:extLst>
                <a:ext uri="{63B3BB69-23CF-44E3-9099-C40C66FF867C}">
                  <a14:compatExt spid="_x0000_s169399"/>
                </a:ext>
                <a:ext uri="{FF2B5EF4-FFF2-40B4-BE49-F238E27FC236}">
                  <a16:creationId xmlns=""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69400" name="Button 3512" hidden="1">
              <a:extLst>
                <a:ext uri="{63B3BB69-23CF-44E3-9099-C40C66FF867C}">
                  <a14:compatExt spid="_x0000_s169400"/>
                </a:ext>
                <a:ext uri="{FF2B5EF4-FFF2-40B4-BE49-F238E27FC236}">
                  <a16:creationId xmlns=""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69401" name="Button 3513" hidden="1">
              <a:extLst>
                <a:ext uri="{63B3BB69-23CF-44E3-9099-C40C66FF867C}">
                  <a14:compatExt spid="_x0000_s169401"/>
                </a:ext>
                <a:ext uri="{FF2B5EF4-FFF2-40B4-BE49-F238E27FC236}">
                  <a16:creationId xmlns=""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69402" name="Button 3514" hidden="1">
              <a:extLst>
                <a:ext uri="{63B3BB69-23CF-44E3-9099-C40C66FF867C}">
                  <a14:compatExt spid="_x0000_s169402"/>
                </a:ext>
                <a:ext uri="{FF2B5EF4-FFF2-40B4-BE49-F238E27FC236}">
                  <a16:creationId xmlns=""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69403" name="Button 3515" hidden="1">
              <a:extLst>
                <a:ext uri="{63B3BB69-23CF-44E3-9099-C40C66FF867C}">
                  <a14:compatExt spid="_x0000_s169403"/>
                </a:ext>
                <a:ext uri="{FF2B5EF4-FFF2-40B4-BE49-F238E27FC236}">
                  <a16:creationId xmlns=""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69404" name="Button 3516" hidden="1">
              <a:extLst>
                <a:ext uri="{63B3BB69-23CF-44E3-9099-C40C66FF867C}">
                  <a14:compatExt spid="_x0000_s169404"/>
                </a:ext>
                <a:ext uri="{FF2B5EF4-FFF2-40B4-BE49-F238E27FC236}">
                  <a16:creationId xmlns=""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69405" name="Button 3517" hidden="1">
              <a:extLst>
                <a:ext uri="{63B3BB69-23CF-44E3-9099-C40C66FF867C}">
                  <a14:compatExt spid="_x0000_s169405"/>
                </a:ext>
                <a:ext uri="{FF2B5EF4-FFF2-40B4-BE49-F238E27FC236}">
                  <a16:creationId xmlns=""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69406" name="Button 3518" hidden="1">
              <a:extLst>
                <a:ext uri="{63B3BB69-23CF-44E3-9099-C40C66FF867C}">
                  <a14:compatExt spid="_x0000_s169406"/>
                </a:ext>
                <a:ext uri="{FF2B5EF4-FFF2-40B4-BE49-F238E27FC236}">
                  <a16:creationId xmlns=""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69407" name="Button 3519" hidden="1">
              <a:extLst>
                <a:ext uri="{63B3BB69-23CF-44E3-9099-C40C66FF867C}">
                  <a14:compatExt spid="_x0000_s169407"/>
                </a:ext>
                <a:ext uri="{FF2B5EF4-FFF2-40B4-BE49-F238E27FC236}">
                  <a16:creationId xmlns=""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69408" name="Button 3520" hidden="1">
              <a:extLst>
                <a:ext uri="{63B3BB69-23CF-44E3-9099-C40C66FF867C}">
                  <a14:compatExt spid="_x0000_s169408"/>
                </a:ext>
                <a:ext uri="{FF2B5EF4-FFF2-40B4-BE49-F238E27FC236}">
                  <a16:creationId xmlns=""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69409" name="Button 3521" hidden="1">
              <a:extLst>
                <a:ext uri="{63B3BB69-23CF-44E3-9099-C40C66FF867C}">
                  <a14:compatExt spid="_x0000_s169409"/>
                </a:ext>
                <a:ext uri="{FF2B5EF4-FFF2-40B4-BE49-F238E27FC236}">
                  <a16:creationId xmlns=""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69410" name="Button 3522" hidden="1">
              <a:extLst>
                <a:ext uri="{63B3BB69-23CF-44E3-9099-C40C66FF867C}">
                  <a14:compatExt spid="_x0000_s169410"/>
                </a:ext>
                <a:ext uri="{FF2B5EF4-FFF2-40B4-BE49-F238E27FC236}">
                  <a16:creationId xmlns=""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69411" name="Button 3523" hidden="1">
              <a:extLst>
                <a:ext uri="{63B3BB69-23CF-44E3-9099-C40C66FF867C}">
                  <a14:compatExt spid="_x0000_s169411"/>
                </a:ext>
                <a:ext uri="{FF2B5EF4-FFF2-40B4-BE49-F238E27FC236}">
                  <a16:creationId xmlns=""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69412" name="Button 3524" hidden="1">
              <a:extLst>
                <a:ext uri="{63B3BB69-23CF-44E3-9099-C40C66FF867C}">
                  <a14:compatExt spid="_x0000_s169412"/>
                </a:ext>
                <a:ext uri="{FF2B5EF4-FFF2-40B4-BE49-F238E27FC236}">
                  <a16:creationId xmlns=""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69413" name="Button 3525" hidden="1">
              <a:extLst>
                <a:ext uri="{63B3BB69-23CF-44E3-9099-C40C66FF867C}">
                  <a14:compatExt spid="_x0000_s169413"/>
                </a:ext>
                <a:ext uri="{FF2B5EF4-FFF2-40B4-BE49-F238E27FC236}">
                  <a16:creationId xmlns=""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69414" name="Button 3526" hidden="1">
              <a:extLst>
                <a:ext uri="{63B3BB69-23CF-44E3-9099-C40C66FF867C}">
                  <a14:compatExt spid="_x0000_s169414"/>
                </a:ext>
                <a:ext uri="{FF2B5EF4-FFF2-40B4-BE49-F238E27FC236}">
                  <a16:creationId xmlns=""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69415" name="Button 3527" hidden="1">
              <a:extLst>
                <a:ext uri="{63B3BB69-23CF-44E3-9099-C40C66FF867C}">
                  <a14:compatExt spid="_x0000_s169415"/>
                </a:ext>
                <a:ext uri="{FF2B5EF4-FFF2-40B4-BE49-F238E27FC236}">
                  <a16:creationId xmlns=""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69416" name="Button 3528" hidden="1">
              <a:extLst>
                <a:ext uri="{63B3BB69-23CF-44E3-9099-C40C66FF867C}">
                  <a14:compatExt spid="_x0000_s169416"/>
                </a:ext>
                <a:ext uri="{FF2B5EF4-FFF2-40B4-BE49-F238E27FC236}">
                  <a16:creationId xmlns=""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69417" name="Button 3529" hidden="1">
              <a:extLst>
                <a:ext uri="{63B3BB69-23CF-44E3-9099-C40C66FF867C}">
                  <a14:compatExt spid="_x0000_s169417"/>
                </a:ext>
                <a:ext uri="{FF2B5EF4-FFF2-40B4-BE49-F238E27FC236}">
                  <a16:creationId xmlns=""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69418" name="Button 3530" hidden="1">
              <a:extLst>
                <a:ext uri="{63B3BB69-23CF-44E3-9099-C40C66FF867C}">
                  <a14:compatExt spid="_x0000_s169418"/>
                </a:ext>
                <a:ext uri="{FF2B5EF4-FFF2-40B4-BE49-F238E27FC236}">
                  <a16:creationId xmlns=""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69419" name="Button 3531" hidden="1">
              <a:extLst>
                <a:ext uri="{63B3BB69-23CF-44E3-9099-C40C66FF867C}">
                  <a14:compatExt spid="_x0000_s169419"/>
                </a:ext>
                <a:ext uri="{FF2B5EF4-FFF2-40B4-BE49-F238E27FC236}">
                  <a16:creationId xmlns=""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69420" name="Button 3532" hidden="1">
              <a:extLst>
                <a:ext uri="{63B3BB69-23CF-44E3-9099-C40C66FF867C}">
                  <a14:compatExt spid="_x0000_s169420"/>
                </a:ext>
                <a:ext uri="{FF2B5EF4-FFF2-40B4-BE49-F238E27FC236}">
                  <a16:creationId xmlns=""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69421" name="Button 3533" hidden="1">
              <a:extLst>
                <a:ext uri="{63B3BB69-23CF-44E3-9099-C40C66FF867C}">
                  <a14:compatExt spid="_x0000_s169421"/>
                </a:ext>
                <a:ext uri="{FF2B5EF4-FFF2-40B4-BE49-F238E27FC236}">
                  <a16:creationId xmlns=""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69422" name="Button 3534" hidden="1">
              <a:extLst>
                <a:ext uri="{63B3BB69-23CF-44E3-9099-C40C66FF867C}">
                  <a14:compatExt spid="_x0000_s169422"/>
                </a:ext>
                <a:ext uri="{FF2B5EF4-FFF2-40B4-BE49-F238E27FC236}">
                  <a16:creationId xmlns=""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69423" name="Button 3535" hidden="1">
              <a:extLst>
                <a:ext uri="{63B3BB69-23CF-44E3-9099-C40C66FF867C}">
                  <a14:compatExt spid="_x0000_s169423"/>
                </a:ext>
                <a:ext uri="{FF2B5EF4-FFF2-40B4-BE49-F238E27FC236}">
                  <a16:creationId xmlns=""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69424" name="Button 3536" hidden="1">
              <a:extLst>
                <a:ext uri="{63B3BB69-23CF-44E3-9099-C40C66FF867C}">
                  <a14:compatExt spid="_x0000_s169424"/>
                </a:ext>
                <a:ext uri="{FF2B5EF4-FFF2-40B4-BE49-F238E27FC236}">
                  <a16:creationId xmlns=""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69425" name="Button 3537" hidden="1">
              <a:extLst>
                <a:ext uri="{63B3BB69-23CF-44E3-9099-C40C66FF867C}">
                  <a14:compatExt spid="_x0000_s169425"/>
                </a:ext>
                <a:ext uri="{FF2B5EF4-FFF2-40B4-BE49-F238E27FC236}">
                  <a16:creationId xmlns=""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69426" name="Button 3538" hidden="1">
              <a:extLst>
                <a:ext uri="{63B3BB69-23CF-44E3-9099-C40C66FF867C}">
                  <a14:compatExt spid="_x0000_s169426"/>
                </a:ext>
                <a:ext uri="{FF2B5EF4-FFF2-40B4-BE49-F238E27FC236}">
                  <a16:creationId xmlns=""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69427" name="Button 3539" hidden="1">
              <a:extLst>
                <a:ext uri="{63B3BB69-23CF-44E3-9099-C40C66FF867C}">
                  <a14:compatExt spid="_x0000_s169427"/>
                </a:ext>
                <a:ext uri="{FF2B5EF4-FFF2-40B4-BE49-F238E27FC236}">
                  <a16:creationId xmlns=""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69428" name="Button 3540" hidden="1">
              <a:extLst>
                <a:ext uri="{63B3BB69-23CF-44E3-9099-C40C66FF867C}">
                  <a14:compatExt spid="_x0000_s169428"/>
                </a:ext>
                <a:ext uri="{FF2B5EF4-FFF2-40B4-BE49-F238E27FC236}">
                  <a16:creationId xmlns=""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69429" name="Button 3541" hidden="1">
              <a:extLst>
                <a:ext uri="{63B3BB69-23CF-44E3-9099-C40C66FF867C}">
                  <a14:compatExt spid="_x0000_s169429"/>
                </a:ext>
                <a:ext uri="{FF2B5EF4-FFF2-40B4-BE49-F238E27FC236}">
                  <a16:creationId xmlns=""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69430" name="Button 3542" hidden="1">
              <a:extLst>
                <a:ext uri="{63B3BB69-23CF-44E3-9099-C40C66FF867C}">
                  <a14:compatExt spid="_x0000_s169430"/>
                </a:ext>
                <a:ext uri="{FF2B5EF4-FFF2-40B4-BE49-F238E27FC236}">
                  <a16:creationId xmlns=""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69431" name="Button 3543" hidden="1">
              <a:extLst>
                <a:ext uri="{63B3BB69-23CF-44E3-9099-C40C66FF867C}">
                  <a14:compatExt spid="_x0000_s169431"/>
                </a:ext>
                <a:ext uri="{FF2B5EF4-FFF2-40B4-BE49-F238E27FC236}">
                  <a16:creationId xmlns=""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69432" name="Button 3544" hidden="1">
              <a:extLst>
                <a:ext uri="{63B3BB69-23CF-44E3-9099-C40C66FF867C}">
                  <a14:compatExt spid="_x0000_s169432"/>
                </a:ext>
                <a:ext uri="{FF2B5EF4-FFF2-40B4-BE49-F238E27FC236}">
                  <a16:creationId xmlns=""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69433" name="Button 3545" hidden="1">
              <a:extLst>
                <a:ext uri="{63B3BB69-23CF-44E3-9099-C40C66FF867C}">
                  <a14:compatExt spid="_x0000_s169433"/>
                </a:ext>
                <a:ext uri="{FF2B5EF4-FFF2-40B4-BE49-F238E27FC236}">
                  <a16:creationId xmlns=""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69434" name="Button 3546" hidden="1">
              <a:extLst>
                <a:ext uri="{63B3BB69-23CF-44E3-9099-C40C66FF867C}">
                  <a14:compatExt spid="_x0000_s169434"/>
                </a:ext>
                <a:ext uri="{FF2B5EF4-FFF2-40B4-BE49-F238E27FC236}">
                  <a16:creationId xmlns=""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69435" name="Button 3547" hidden="1">
              <a:extLst>
                <a:ext uri="{63B3BB69-23CF-44E3-9099-C40C66FF867C}">
                  <a14:compatExt spid="_x0000_s169435"/>
                </a:ext>
                <a:ext uri="{FF2B5EF4-FFF2-40B4-BE49-F238E27FC236}">
                  <a16:creationId xmlns=""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69436" name="Button 3548" hidden="1">
              <a:extLst>
                <a:ext uri="{63B3BB69-23CF-44E3-9099-C40C66FF867C}">
                  <a14:compatExt spid="_x0000_s169436"/>
                </a:ext>
                <a:ext uri="{FF2B5EF4-FFF2-40B4-BE49-F238E27FC236}">
                  <a16:creationId xmlns=""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69437" name="Button 3549" hidden="1">
              <a:extLst>
                <a:ext uri="{63B3BB69-23CF-44E3-9099-C40C66FF867C}">
                  <a14:compatExt spid="_x0000_s169437"/>
                </a:ext>
                <a:ext uri="{FF2B5EF4-FFF2-40B4-BE49-F238E27FC236}">
                  <a16:creationId xmlns=""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69438" name="Button 3550" hidden="1">
              <a:extLst>
                <a:ext uri="{63B3BB69-23CF-44E3-9099-C40C66FF867C}">
                  <a14:compatExt spid="_x0000_s169438"/>
                </a:ext>
                <a:ext uri="{FF2B5EF4-FFF2-40B4-BE49-F238E27FC236}">
                  <a16:creationId xmlns=""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69439" name="Button 3551" hidden="1">
              <a:extLst>
                <a:ext uri="{63B3BB69-23CF-44E3-9099-C40C66FF867C}">
                  <a14:compatExt spid="_x0000_s169439"/>
                </a:ext>
                <a:ext uri="{FF2B5EF4-FFF2-40B4-BE49-F238E27FC236}">
                  <a16:creationId xmlns=""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69440" name="Button 3552" hidden="1">
              <a:extLst>
                <a:ext uri="{63B3BB69-23CF-44E3-9099-C40C66FF867C}">
                  <a14:compatExt spid="_x0000_s169440"/>
                </a:ext>
                <a:ext uri="{FF2B5EF4-FFF2-40B4-BE49-F238E27FC236}">
                  <a16:creationId xmlns=""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69441" name="Button 3553" hidden="1">
              <a:extLst>
                <a:ext uri="{63B3BB69-23CF-44E3-9099-C40C66FF867C}">
                  <a14:compatExt spid="_x0000_s169441"/>
                </a:ext>
                <a:ext uri="{FF2B5EF4-FFF2-40B4-BE49-F238E27FC236}">
                  <a16:creationId xmlns=""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69442" name="Button 3554" hidden="1">
              <a:extLst>
                <a:ext uri="{63B3BB69-23CF-44E3-9099-C40C66FF867C}">
                  <a14:compatExt spid="_x0000_s169442"/>
                </a:ext>
                <a:ext uri="{FF2B5EF4-FFF2-40B4-BE49-F238E27FC236}">
                  <a16:creationId xmlns=""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69443" name="Button 3555" hidden="1">
              <a:extLst>
                <a:ext uri="{63B3BB69-23CF-44E3-9099-C40C66FF867C}">
                  <a14:compatExt spid="_x0000_s169443"/>
                </a:ext>
                <a:ext uri="{FF2B5EF4-FFF2-40B4-BE49-F238E27FC236}">
                  <a16:creationId xmlns=""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69444" name="Button 3556" hidden="1">
              <a:extLst>
                <a:ext uri="{63B3BB69-23CF-44E3-9099-C40C66FF867C}">
                  <a14:compatExt spid="_x0000_s169444"/>
                </a:ext>
                <a:ext uri="{FF2B5EF4-FFF2-40B4-BE49-F238E27FC236}">
                  <a16:creationId xmlns=""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69445" name="Button 3557" hidden="1">
              <a:extLst>
                <a:ext uri="{63B3BB69-23CF-44E3-9099-C40C66FF867C}">
                  <a14:compatExt spid="_x0000_s169445"/>
                </a:ext>
                <a:ext uri="{FF2B5EF4-FFF2-40B4-BE49-F238E27FC236}">
                  <a16:creationId xmlns=""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69446" name="Button 3558" hidden="1">
              <a:extLst>
                <a:ext uri="{63B3BB69-23CF-44E3-9099-C40C66FF867C}">
                  <a14:compatExt spid="_x0000_s169446"/>
                </a:ext>
                <a:ext uri="{FF2B5EF4-FFF2-40B4-BE49-F238E27FC236}">
                  <a16:creationId xmlns=""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69447" name="Button 3559" hidden="1">
              <a:extLst>
                <a:ext uri="{63B3BB69-23CF-44E3-9099-C40C66FF867C}">
                  <a14:compatExt spid="_x0000_s169447"/>
                </a:ext>
                <a:ext uri="{FF2B5EF4-FFF2-40B4-BE49-F238E27FC236}">
                  <a16:creationId xmlns=""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69448" name="Button 3560" hidden="1">
              <a:extLst>
                <a:ext uri="{63B3BB69-23CF-44E3-9099-C40C66FF867C}">
                  <a14:compatExt spid="_x0000_s169448"/>
                </a:ext>
                <a:ext uri="{FF2B5EF4-FFF2-40B4-BE49-F238E27FC236}">
                  <a16:creationId xmlns=""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69449" name="Button 3561" hidden="1">
              <a:extLst>
                <a:ext uri="{63B3BB69-23CF-44E3-9099-C40C66FF867C}">
                  <a14:compatExt spid="_x0000_s169449"/>
                </a:ext>
                <a:ext uri="{FF2B5EF4-FFF2-40B4-BE49-F238E27FC236}">
                  <a16:creationId xmlns=""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69450" name="Button 3562" hidden="1">
              <a:extLst>
                <a:ext uri="{63B3BB69-23CF-44E3-9099-C40C66FF867C}">
                  <a14:compatExt spid="_x0000_s169450"/>
                </a:ext>
                <a:ext uri="{FF2B5EF4-FFF2-40B4-BE49-F238E27FC236}">
                  <a16:creationId xmlns=""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69451" name="Button 3563" hidden="1">
              <a:extLst>
                <a:ext uri="{63B3BB69-23CF-44E3-9099-C40C66FF867C}">
                  <a14:compatExt spid="_x0000_s169451"/>
                </a:ext>
                <a:ext uri="{FF2B5EF4-FFF2-40B4-BE49-F238E27FC236}">
                  <a16:creationId xmlns=""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69452" name="Button 3564" hidden="1">
              <a:extLst>
                <a:ext uri="{63B3BB69-23CF-44E3-9099-C40C66FF867C}">
                  <a14:compatExt spid="_x0000_s169452"/>
                </a:ext>
                <a:ext uri="{FF2B5EF4-FFF2-40B4-BE49-F238E27FC236}">
                  <a16:creationId xmlns=""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69453" name="Button 3565" hidden="1">
              <a:extLst>
                <a:ext uri="{63B3BB69-23CF-44E3-9099-C40C66FF867C}">
                  <a14:compatExt spid="_x0000_s169453"/>
                </a:ext>
                <a:ext uri="{FF2B5EF4-FFF2-40B4-BE49-F238E27FC236}">
                  <a16:creationId xmlns=""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69454" name="Button 3566" hidden="1">
              <a:extLst>
                <a:ext uri="{63B3BB69-23CF-44E3-9099-C40C66FF867C}">
                  <a14:compatExt spid="_x0000_s169454"/>
                </a:ext>
                <a:ext uri="{FF2B5EF4-FFF2-40B4-BE49-F238E27FC236}">
                  <a16:creationId xmlns=""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69455" name="Button 3567" hidden="1">
              <a:extLst>
                <a:ext uri="{63B3BB69-23CF-44E3-9099-C40C66FF867C}">
                  <a14:compatExt spid="_x0000_s169455"/>
                </a:ext>
                <a:ext uri="{FF2B5EF4-FFF2-40B4-BE49-F238E27FC236}">
                  <a16:creationId xmlns=""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69456" name="Button 3568" hidden="1">
              <a:extLst>
                <a:ext uri="{63B3BB69-23CF-44E3-9099-C40C66FF867C}">
                  <a14:compatExt spid="_x0000_s169456"/>
                </a:ext>
                <a:ext uri="{FF2B5EF4-FFF2-40B4-BE49-F238E27FC236}">
                  <a16:creationId xmlns=""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69457" name="Button 3569" hidden="1">
              <a:extLst>
                <a:ext uri="{63B3BB69-23CF-44E3-9099-C40C66FF867C}">
                  <a14:compatExt spid="_x0000_s169457"/>
                </a:ext>
                <a:ext uri="{FF2B5EF4-FFF2-40B4-BE49-F238E27FC236}">
                  <a16:creationId xmlns=""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69458" name="Button 3570" hidden="1">
              <a:extLst>
                <a:ext uri="{63B3BB69-23CF-44E3-9099-C40C66FF867C}">
                  <a14:compatExt spid="_x0000_s169458"/>
                </a:ext>
                <a:ext uri="{FF2B5EF4-FFF2-40B4-BE49-F238E27FC236}">
                  <a16:creationId xmlns=""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69459" name="Button 3571" hidden="1">
              <a:extLst>
                <a:ext uri="{63B3BB69-23CF-44E3-9099-C40C66FF867C}">
                  <a14:compatExt spid="_x0000_s169459"/>
                </a:ext>
                <a:ext uri="{FF2B5EF4-FFF2-40B4-BE49-F238E27FC236}">
                  <a16:creationId xmlns=""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69460" name="Button 3572" hidden="1">
              <a:extLst>
                <a:ext uri="{63B3BB69-23CF-44E3-9099-C40C66FF867C}">
                  <a14:compatExt spid="_x0000_s169460"/>
                </a:ext>
                <a:ext uri="{FF2B5EF4-FFF2-40B4-BE49-F238E27FC236}">
                  <a16:creationId xmlns=""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69461" name="Button 3573" hidden="1">
              <a:extLst>
                <a:ext uri="{63B3BB69-23CF-44E3-9099-C40C66FF867C}">
                  <a14:compatExt spid="_x0000_s169461"/>
                </a:ext>
                <a:ext uri="{FF2B5EF4-FFF2-40B4-BE49-F238E27FC236}">
                  <a16:creationId xmlns=""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69462" name="Button 3574" hidden="1">
              <a:extLst>
                <a:ext uri="{63B3BB69-23CF-44E3-9099-C40C66FF867C}">
                  <a14:compatExt spid="_x0000_s169462"/>
                </a:ext>
                <a:ext uri="{FF2B5EF4-FFF2-40B4-BE49-F238E27FC236}">
                  <a16:creationId xmlns=""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69463" name="Button 3575" hidden="1">
              <a:extLst>
                <a:ext uri="{63B3BB69-23CF-44E3-9099-C40C66FF867C}">
                  <a14:compatExt spid="_x0000_s169463"/>
                </a:ext>
                <a:ext uri="{FF2B5EF4-FFF2-40B4-BE49-F238E27FC236}">
                  <a16:creationId xmlns=""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69464" name="Button 3576" hidden="1">
              <a:extLst>
                <a:ext uri="{63B3BB69-23CF-44E3-9099-C40C66FF867C}">
                  <a14:compatExt spid="_x0000_s169464"/>
                </a:ext>
                <a:ext uri="{FF2B5EF4-FFF2-40B4-BE49-F238E27FC236}">
                  <a16:creationId xmlns=""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69465" name="Button 3577" hidden="1">
              <a:extLst>
                <a:ext uri="{63B3BB69-23CF-44E3-9099-C40C66FF867C}">
                  <a14:compatExt spid="_x0000_s169465"/>
                </a:ext>
                <a:ext uri="{FF2B5EF4-FFF2-40B4-BE49-F238E27FC236}">
                  <a16:creationId xmlns=""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69466" name="Button 3578" hidden="1">
              <a:extLst>
                <a:ext uri="{63B3BB69-23CF-44E3-9099-C40C66FF867C}">
                  <a14:compatExt spid="_x0000_s169466"/>
                </a:ext>
                <a:ext uri="{FF2B5EF4-FFF2-40B4-BE49-F238E27FC236}">
                  <a16:creationId xmlns=""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69467" name="Button 3579" hidden="1">
              <a:extLst>
                <a:ext uri="{63B3BB69-23CF-44E3-9099-C40C66FF867C}">
                  <a14:compatExt spid="_x0000_s169467"/>
                </a:ext>
                <a:ext uri="{FF2B5EF4-FFF2-40B4-BE49-F238E27FC236}">
                  <a16:creationId xmlns=""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69468" name="Button 3580" hidden="1">
              <a:extLst>
                <a:ext uri="{63B3BB69-23CF-44E3-9099-C40C66FF867C}">
                  <a14:compatExt spid="_x0000_s169468"/>
                </a:ext>
                <a:ext uri="{FF2B5EF4-FFF2-40B4-BE49-F238E27FC236}">
                  <a16:creationId xmlns=""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69469" name="Button 3581" hidden="1">
              <a:extLst>
                <a:ext uri="{63B3BB69-23CF-44E3-9099-C40C66FF867C}">
                  <a14:compatExt spid="_x0000_s169469"/>
                </a:ext>
                <a:ext uri="{FF2B5EF4-FFF2-40B4-BE49-F238E27FC236}">
                  <a16:creationId xmlns=""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69470" name="Button 3582" hidden="1">
              <a:extLst>
                <a:ext uri="{63B3BB69-23CF-44E3-9099-C40C66FF867C}">
                  <a14:compatExt spid="_x0000_s169470"/>
                </a:ext>
                <a:ext uri="{FF2B5EF4-FFF2-40B4-BE49-F238E27FC236}">
                  <a16:creationId xmlns=""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69471" name="Button 3583" hidden="1">
              <a:extLst>
                <a:ext uri="{63B3BB69-23CF-44E3-9099-C40C66FF867C}">
                  <a14:compatExt spid="_x0000_s169471"/>
                </a:ext>
                <a:ext uri="{FF2B5EF4-FFF2-40B4-BE49-F238E27FC236}">
                  <a16:creationId xmlns=""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69472" name="Button 3584" hidden="1">
              <a:extLst>
                <a:ext uri="{63B3BB69-23CF-44E3-9099-C40C66FF867C}">
                  <a14:compatExt spid="_x0000_s169472"/>
                </a:ext>
                <a:ext uri="{FF2B5EF4-FFF2-40B4-BE49-F238E27FC236}">
                  <a16:creationId xmlns=""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69473" name="Button 3585" hidden="1">
              <a:extLst>
                <a:ext uri="{63B3BB69-23CF-44E3-9099-C40C66FF867C}">
                  <a14:compatExt spid="_x0000_s169473"/>
                </a:ext>
                <a:ext uri="{FF2B5EF4-FFF2-40B4-BE49-F238E27FC236}">
                  <a16:creationId xmlns=""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69474" name="Button 3586" hidden="1">
              <a:extLst>
                <a:ext uri="{63B3BB69-23CF-44E3-9099-C40C66FF867C}">
                  <a14:compatExt spid="_x0000_s169474"/>
                </a:ext>
                <a:ext uri="{FF2B5EF4-FFF2-40B4-BE49-F238E27FC236}">
                  <a16:creationId xmlns=""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69475" name="Button 3587" hidden="1">
              <a:extLst>
                <a:ext uri="{63B3BB69-23CF-44E3-9099-C40C66FF867C}">
                  <a14:compatExt spid="_x0000_s169475"/>
                </a:ext>
                <a:ext uri="{FF2B5EF4-FFF2-40B4-BE49-F238E27FC236}">
                  <a16:creationId xmlns=""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69476" name="Button 3588" hidden="1">
              <a:extLst>
                <a:ext uri="{63B3BB69-23CF-44E3-9099-C40C66FF867C}">
                  <a14:compatExt spid="_x0000_s169476"/>
                </a:ext>
                <a:ext uri="{FF2B5EF4-FFF2-40B4-BE49-F238E27FC236}">
                  <a16:creationId xmlns=""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69477" name="Button 3589" hidden="1">
              <a:extLst>
                <a:ext uri="{63B3BB69-23CF-44E3-9099-C40C66FF867C}">
                  <a14:compatExt spid="_x0000_s169477"/>
                </a:ext>
                <a:ext uri="{FF2B5EF4-FFF2-40B4-BE49-F238E27FC236}">
                  <a16:creationId xmlns=""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69478" name="Button 3590" hidden="1">
              <a:extLst>
                <a:ext uri="{63B3BB69-23CF-44E3-9099-C40C66FF867C}">
                  <a14:compatExt spid="_x0000_s169478"/>
                </a:ext>
                <a:ext uri="{FF2B5EF4-FFF2-40B4-BE49-F238E27FC236}">
                  <a16:creationId xmlns=""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69479" name="Button 3591" hidden="1">
              <a:extLst>
                <a:ext uri="{63B3BB69-23CF-44E3-9099-C40C66FF867C}">
                  <a14:compatExt spid="_x0000_s169479"/>
                </a:ext>
                <a:ext uri="{FF2B5EF4-FFF2-40B4-BE49-F238E27FC236}">
                  <a16:creationId xmlns=""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69480" name="Button 3592" hidden="1">
              <a:extLst>
                <a:ext uri="{63B3BB69-23CF-44E3-9099-C40C66FF867C}">
                  <a14:compatExt spid="_x0000_s169480"/>
                </a:ext>
                <a:ext uri="{FF2B5EF4-FFF2-40B4-BE49-F238E27FC236}">
                  <a16:creationId xmlns=""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69481" name="Button 3593" hidden="1">
              <a:extLst>
                <a:ext uri="{63B3BB69-23CF-44E3-9099-C40C66FF867C}">
                  <a14:compatExt spid="_x0000_s169481"/>
                </a:ext>
                <a:ext uri="{FF2B5EF4-FFF2-40B4-BE49-F238E27FC236}">
                  <a16:creationId xmlns=""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69482" name="Button 3594" hidden="1">
              <a:extLst>
                <a:ext uri="{63B3BB69-23CF-44E3-9099-C40C66FF867C}">
                  <a14:compatExt spid="_x0000_s169482"/>
                </a:ext>
                <a:ext uri="{FF2B5EF4-FFF2-40B4-BE49-F238E27FC236}">
                  <a16:creationId xmlns=""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69483" name="Button 3595" hidden="1">
              <a:extLst>
                <a:ext uri="{63B3BB69-23CF-44E3-9099-C40C66FF867C}">
                  <a14:compatExt spid="_x0000_s169483"/>
                </a:ext>
                <a:ext uri="{FF2B5EF4-FFF2-40B4-BE49-F238E27FC236}">
                  <a16:creationId xmlns=""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69484" name="Button 3596" hidden="1">
              <a:extLst>
                <a:ext uri="{63B3BB69-23CF-44E3-9099-C40C66FF867C}">
                  <a14:compatExt spid="_x0000_s169484"/>
                </a:ext>
                <a:ext uri="{FF2B5EF4-FFF2-40B4-BE49-F238E27FC236}">
                  <a16:creationId xmlns=""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69485" name="Button 3597" hidden="1">
              <a:extLst>
                <a:ext uri="{63B3BB69-23CF-44E3-9099-C40C66FF867C}">
                  <a14:compatExt spid="_x0000_s169485"/>
                </a:ext>
                <a:ext uri="{FF2B5EF4-FFF2-40B4-BE49-F238E27FC236}">
                  <a16:creationId xmlns=""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69486" name="Button 3598" hidden="1">
              <a:extLst>
                <a:ext uri="{63B3BB69-23CF-44E3-9099-C40C66FF867C}">
                  <a14:compatExt spid="_x0000_s169486"/>
                </a:ext>
                <a:ext uri="{FF2B5EF4-FFF2-40B4-BE49-F238E27FC236}">
                  <a16:creationId xmlns=""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69487" name="Button 3599" hidden="1">
              <a:extLst>
                <a:ext uri="{63B3BB69-23CF-44E3-9099-C40C66FF867C}">
                  <a14:compatExt spid="_x0000_s169487"/>
                </a:ext>
                <a:ext uri="{FF2B5EF4-FFF2-40B4-BE49-F238E27FC236}">
                  <a16:creationId xmlns=""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69488" name="Button 3600" hidden="1">
              <a:extLst>
                <a:ext uri="{63B3BB69-23CF-44E3-9099-C40C66FF867C}">
                  <a14:compatExt spid="_x0000_s169488"/>
                </a:ext>
                <a:ext uri="{FF2B5EF4-FFF2-40B4-BE49-F238E27FC236}">
                  <a16:creationId xmlns=""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69489" name="Button 3601" hidden="1">
              <a:extLst>
                <a:ext uri="{63B3BB69-23CF-44E3-9099-C40C66FF867C}">
                  <a14:compatExt spid="_x0000_s169489"/>
                </a:ext>
                <a:ext uri="{FF2B5EF4-FFF2-40B4-BE49-F238E27FC236}">
                  <a16:creationId xmlns=""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69490" name="Button 3602" hidden="1">
              <a:extLst>
                <a:ext uri="{63B3BB69-23CF-44E3-9099-C40C66FF867C}">
                  <a14:compatExt spid="_x0000_s169490"/>
                </a:ext>
                <a:ext uri="{FF2B5EF4-FFF2-40B4-BE49-F238E27FC236}">
                  <a16:creationId xmlns=""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69491" name="Button 3603" hidden="1">
              <a:extLst>
                <a:ext uri="{63B3BB69-23CF-44E3-9099-C40C66FF867C}">
                  <a14:compatExt spid="_x0000_s169491"/>
                </a:ext>
                <a:ext uri="{FF2B5EF4-FFF2-40B4-BE49-F238E27FC236}">
                  <a16:creationId xmlns=""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69492" name="Button 3604" hidden="1">
              <a:extLst>
                <a:ext uri="{63B3BB69-23CF-44E3-9099-C40C66FF867C}">
                  <a14:compatExt spid="_x0000_s169492"/>
                </a:ext>
                <a:ext uri="{FF2B5EF4-FFF2-40B4-BE49-F238E27FC236}">
                  <a16:creationId xmlns=""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69493" name="Button 3605" hidden="1">
              <a:extLst>
                <a:ext uri="{63B3BB69-23CF-44E3-9099-C40C66FF867C}">
                  <a14:compatExt spid="_x0000_s169493"/>
                </a:ext>
                <a:ext uri="{FF2B5EF4-FFF2-40B4-BE49-F238E27FC236}">
                  <a16:creationId xmlns=""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69494" name="Button 3606" hidden="1">
              <a:extLst>
                <a:ext uri="{63B3BB69-23CF-44E3-9099-C40C66FF867C}">
                  <a14:compatExt spid="_x0000_s169494"/>
                </a:ext>
                <a:ext uri="{FF2B5EF4-FFF2-40B4-BE49-F238E27FC236}">
                  <a16:creationId xmlns=""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69495" name="Button 3607" hidden="1">
              <a:extLst>
                <a:ext uri="{63B3BB69-23CF-44E3-9099-C40C66FF867C}">
                  <a14:compatExt spid="_x0000_s169495"/>
                </a:ext>
                <a:ext uri="{FF2B5EF4-FFF2-40B4-BE49-F238E27FC236}">
                  <a16:creationId xmlns=""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69496" name="Button 3608" hidden="1">
              <a:extLst>
                <a:ext uri="{63B3BB69-23CF-44E3-9099-C40C66FF867C}">
                  <a14:compatExt spid="_x0000_s169496"/>
                </a:ext>
                <a:ext uri="{FF2B5EF4-FFF2-40B4-BE49-F238E27FC236}">
                  <a16:creationId xmlns=""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0419" name="Button 3507" hidden="1">
              <a:extLst>
                <a:ext uri="{63B3BB69-23CF-44E3-9099-C40C66FF867C}">
                  <a14:compatExt spid="_x0000_s170419"/>
                </a:ext>
                <a:ext uri="{FF2B5EF4-FFF2-40B4-BE49-F238E27FC236}">
                  <a16:creationId xmlns=""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0420" name="Button 3508" hidden="1">
              <a:extLst>
                <a:ext uri="{63B3BB69-23CF-44E3-9099-C40C66FF867C}">
                  <a14:compatExt spid="_x0000_s170420"/>
                </a:ext>
                <a:ext uri="{FF2B5EF4-FFF2-40B4-BE49-F238E27FC236}">
                  <a16:creationId xmlns=""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0421" name="Button 3509" hidden="1">
              <a:extLst>
                <a:ext uri="{63B3BB69-23CF-44E3-9099-C40C66FF867C}">
                  <a14:compatExt spid="_x0000_s170421"/>
                </a:ext>
                <a:ext uri="{FF2B5EF4-FFF2-40B4-BE49-F238E27FC236}">
                  <a16:creationId xmlns=""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0422" name="Button 3510" hidden="1">
              <a:extLst>
                <a:ext uri="{63B3BB69-23CF-44E3-9099-C40C66FF867C}">
                  <a14:compatExt spid="_x0000_s170422"/>
                </a:ext>
                <a:ext uri="{FF2B5EF4-FFF2-40B4-BE49-F238E27FC236}">
                  <a16:creationId xmlns=""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0423" name="Button 3511" hidden="1">
              <a:extLst>
                <a:ext uri="{63B3BB69-23CF-44E3-9099-C40C66FF867C}">
                  <a14:compatExt spid="_x0000_s170423"/>
                </a:ext>
                <a:ext uri="{FF2B5EF4-FFF2-40B4-BE49-F238E27FC236}">
                  <a16:creationId xmlns=""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0424" name="Button 3512" hidden="1">
              <a:extLst>
                <a:ext uri="{63B3BB69-23CF-44E3-9099-C40C66FF867C}">
                  <a14:compatExt spid="_x0000_s170424"/>
                </a:ext>
                <a:ext uri="{FF2B5EF4-FFF2-40B4-BE49-F238E27FC236}">
                  <a16:creationId xmlns=""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0425" name="Button 3513" hidden="1">
              <a:extLst>
                <a:ext uri="{63B3BB69-23CF-44E3-9099-C40C66FF867C}">
                  <a14:compatExt spid="_x0000_s170425"/>
                </a:ext>
                <a:ext uri="{FF2B5EF4-FFF2-40B4-BE49-F238E27FC236}">
                  <a16:creationId xmlns=""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0426" name="Button 3514" hidden="1">
              <a:extLst>
                <a:ext uri="{63B3BB69-23CF-44E3-9099-C40C66FF867C}">
                  <a14:compatExt spid="_x0000_s170426"/>
                </a:ext>
                <a:ext uri="{FF2B5EF4-FFF2-40B4-BE49-F238E27FC236}">
                  <a16:creationId xmlns=""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0427" name="Button 3515" hidden="1">
              <a:extLst>
                <a:ext uri="{63B3BB69-23CF-44E3-9099-C40C66FF867C}">
                  <a14:compatExt spid="_x0000_s170427"/>
                </a:ext>
                <a:ext uri="{FF2B5EF4-FFF2-40B4-BE49-F238E27FC236}">
                  <a16:creationId xmlns=""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0428" name="Button 3516" hidden="1">
              <a:extLst>
                <a:ext uri="{63B3BB69-23CF-44E3-9099-C40C66FF867C}">
                  <a14:compatExt spid="_x0000_s170428"/>
                </a:ext>
                <a:ext uri="{FF2B5EF4-FFF2-40B4-BE49-F238E27FC236}">
                  <a16:creationId xmlns=""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0429" name="Button 3517" hidden="1">
              <a:extLst>
                <a:ext uri="{63B3BB69-23CF-44E3-9099-C40C66FF867C}">
                  <a14:compatExt spid="_x0000_s170429"/>
                </a:ext>
                <a:ext uri="{FF2B5EF4-FFF2-40B4-BE49-F238E27FC236}">
                  <a16:creationId xmlns=""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0430" name="Button 3518" hidden="1">
              <a:extLst>
                <a:ext uri="{63B3BB69-23CF-44E3-9099-C40C66FF867C}">
                  <a14:compatExt spid="_x0000_s170430"/>
                </a:ext>
                <a:ext uri="{FF2B5EF4-FFF2-40B4-BE49-F238E27FC236}">
                  <a16:creationId xmlns=""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0431" name="Button 3519" hidden="1">
              <a:extLst>
                <a:ext uri="{63B3BB69-23CF-44E3-9099-C40C66FF867C}">
                  <a14:compatExt spid="_x0000_s170431"/>
                </a:ext>
                <a:ext uri="{FF2B5EF4-FFF2-40B4-BE49-F238E27FC236}">
                  <a16:creationId xmlns=""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0432" name="Button 3520" hidden="1">
              <a:extLst>
                <a:ext uri="{63B3BB69-23CF-44E3-9099-C40C66FF867C}">
                  <a14:compatExt spid="_x0000_s170432"/>
                </a:ext>
                <a:ext uri="{FF2B5EF4-FFF2-40B4-BE49-F238E27FC236}">
                  <a16:creationId xmlns=""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0433" name="Button 3521" hidden="1">
              <a:extLst>
                <a:ext uri="{63B3BB69-23CF-44E3-9099-C40C66FF867C}">
                  <a14:compatExt spid="_x0000_s170433"/>
                </a:ext>
                <a:ext uri="{FF2B5EF4-FFF2-40B4-BE49-F238E27FC236}">
                  <a16:creationId xmlns=""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0434" name="Button 3522" hidden="1">
              <a:extLst>
                <a:ext uri="{63B3BB69-23CF-44E3-9099-C40C66FF867C}">
                  <a14:compatExt spid="_x0000_s170434"/>
                </a:ext>
                <a:ext uri="{FF2B5EF4-FFF2-40B4-BE49-F238E27FC236}">
                  <a16:creationId xmlns=""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0435" name="Button 3523" hidden="1">
              <a:extLst>
                <a:ext uri="{63B3BB69-23CF-44E3-9099-C40C66FF867C}">
                  <a14:compatExt spid="_x0000_s170435"/>
                </a:ext>
                <a:ext uri="{FF2B5EF4-FFF2-40B4-BE49-F238E27FC236}">
                  <a16:creationId xmlns=""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0436" name="Button 3524" hidden="1">
              <a:extLst>
                <a:ext uri="{63B3BB69-23CF-44E3-9099-C40C66FF867C}">
                  <a14:compatExt spid="_x0000_s170436"/>
                </a:ext>
                <a:ext uri="{FF2B5EF4-FFF2-40B4-BE49-F238E27FC236}">
                  <a16:creationId xmlns=""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0437" name="Button 3525" hidden="1">
              <a:extLst>
                <a:ext uri="{63B3BB69-23CF-44E3-9099-C40C66FF867C}">
                  <a14:compatExt spid="_x0000_s170437"/>
                </a:ext>
                <a:ext uri="{FF2B5EF4-FFF2-40B4-BE49-F238E27FC236}">
                  <a16:creationId xmlns=""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0438" name="Button 3526" hidden="1">
              <a:extLst>
                <a:ext uri="{63B3BB69-23CF-44E3-9099-C40C66FF867C}">
                  <a14:compatExt spid="_x0000_s170438"/>
                </a:ext>
                <a:ext uri="{FF2B5EF4-FFF2-40B4-BE49-F238E27FC236}">
                  <a16:creationId xmlns=""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0439" name="Button 3527" hidden="1">
              <a:extLst>
                <a:ext uri="{63B3BB69-23CF-44E3-9099-C40C66FF867C}">
                  <a14:compatExt spid="_x0000_s170439"/>
                </a:ext>
                <a:ext uri="{FF2B5EF4-FFF2-40B4-BE49-F238E27FC236}">
                  <a16:creationId xmlns=""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0440" name="Button 3528" hidden="1">
              <a:extLst>
                <a:ext uri="{63B3BB69-23CF-44E3-9099-C40C66FF867C}">
                  <a14:compatExt spid="_x0000_s170440"/>
                </a:ext>
                <a:ext uri="{FF2B5EF4-FFF2-40B4-BE49-F238E27FC236}">
                  <a16:creationId xmlns=""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0441" name="Button 3529" hidden="1">
              <a:extLst>
                <a:ext uri="{63B3BB69-23CF-44E3-9099-C40C66FF867C}">
                  <a14:compatExt spid="_x0000_s170441"/>
                </a:ext>
                <a:ext uri="{FF2B5EF4-FFF2-40B4-BE49-F238E27FC236}">
                  <a16:creationId xmlns=""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0442" name="Button 3530" hidden="1">
              <a:extLst>
                <a:ext uri="{63B3BB69-23CF-44E3-9099-C40C66FF867C}">
                  <a14:compatExt spid="_x0000_s170442"/>
                </a:ext>
                <a:ext uri="{FF2B5EF4-FFF2-40B4-BE49-F238E27FC236}">
                  <a16:creationId xmlns=""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0443" name="Button 3531" hidden="1">
              <a:extLst>
                <a:ext uri="{63B3BB69-23CF-44E3-9099-C40C66FF867C}">
                  <a14:compatExt spid="_x0000_s170443"/>
                </a:ext>
                <a:ext uri="{FF2B5EF4-FFF2-40B4-BE49-F238E27FC236}">
                  <a16:creationId xmlns=""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0444" name="Button 3532" hidden="1">
              <a:extLst>
                <a:ext uri="{63B3BB69-23CF-44E3-9099-C40C66FF867C}">
                  <a14:compatExt spid="_x0000_s170444"/>
                </a:ext>
                <a:ext uri="{FF2B5EF4-FFF2-40B4-BE49-F238E27FC236}">
                  <a16:creationId xmlns=""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0445" name="Button 3533" hidden="1">
              <a:extLst>
                <a:ext uri="{63B3BB69-23CF-44E3-9099-C40C66FF867C}">
                  <a14:compatExt spid="_x0000_s170445"/>
                </a:ext>
                <a:ext uri="{FF2B5EF4-FFF2-40B4-BE49-F238E27FC236}">
                  <a16:creationId xmlns=""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0446" name="Button 3534" hidden="1">
              <a:extLst>
                <a:ext uri="{63B3BB69-23CF-44E3-9099-C40C66FF867C}">
                  <a14:compatExt spid="_x0000_s170446"/>
                </a:ext>
                <a:ext uri="{FF2B5EF4-FFF2-40B4-BE49-F238E27FC236}">
                  <a16:creationId xmlns=""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0447" name="Button 3535" hidden="1">
              <a:extLst>
                <a:ext uri="{63B3BB69-23CF-44E3-9099-C40C66FF867C}">
                  <a14:compatExt spid="_x0000_s170447"/>
                </a:ext>
                <a:ext uri="{FF2B5EF4-FFF2-40B4-BE49-F238E27FC236}">
                  <a16:creationId xmlns=""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0448" name="Button 3536" hidden="1">
              <a:extLst>
                <a:ext uri="{63B3BB69-23CF-44E3-9099-C40C66FF867C}">
                  <a14:compatExt spid="_x0000_s170448"/>
                </a:ext>
                <a:ext uri="{FF2B5EF4-FFF2-40B4-BE49-F238E27FC236}">
                  <a16:creationId xmlns=""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0449" name="Button 3537" hidden="1">
              <a:extLst>
                <a:ext uri="{63B3BB69-23CF-44E3-9099-C40C66FF867C}">
                  <a14:compatExt spid="_x0000_s170449"/>
                </a:ext>
                <a:ext uri="{FF2B5EF4-FFF2-40B4-BE49-F238E27FC236}">
                  <a16:creationId xmlns=""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0450" name="Button 3538" hidden="1">
              <a:extLst>
                <a:ext uri="{63B3BB69-23CF-44E3-9099-C40C66FF867C}">
                  <a14:compatExt spid="_x0000_s170450"/>
                </a:ext>
                <a:ext uri="{FF2B5EF4-FFF2-40B4-BE49-F238E27FC236}">
                  <a16:creationId xmlns=""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0451" name="Button 3539" hidden="1">
              <a:extLst>
                <a:ext uri="{63B3BB69-23CF-44E3-9099-C40C66FF867C}">
                  <a14:compatExt spid="_x0000_s170451"/>
                </a:ext>
                <a:ext uri="{FF2B5EF4-FFF2-40B4-BE49-F238E27FC236}">
                  <a16:creationId xmlns=""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0452" name="Button 3540" hidden="1">
              <a:extLst>
                <a:ext uri="{63B3BB69-23CF-44E3-9099-C40C66FF867C}">
                  <a14:compatExt spid="_x0000_s170452"/>
                </a:ext>
                <a:ext uri="{FF2B5EF4-FFF2-40B4-BE49-F238E27FC236}">
                  <a16:creationId xmlns=""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0453" name="Button 3541" hidden="1">
              <a:extLst>
                <a:ext uri="{63B3BB69-23CF-44E3-9099-C40C66FF867C}">
                  <a14:compatExt spid="_x0000_s170453"/>
                </a:ext>
                <a:ext uri="{FF2B5EF4-FFF2-40B4-BE49-F238E27FC236}">
                  <a16:creationId xmlns=""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0454" name="Button 3542" hidden="1">
              <a:extLst>
                <a:ext uri="{63B3BB69-23CF-44E3-9099-C40C66FF867C}">
                  <a14:compatExt spid="_x0000_s170454"/>
                </a:ext>
                <a:ext uri="{FF2B5EF4-FFF2-40B4-BE49-F238E27FC236}">
                  <a16:creationId xmlns=""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0455" name="Button 3543" hidden="1">
              <a:extLst>
                <a:ext uri="{63B3BB69-23CF-44E3-9099-C40C66FF867C}">
                  <a14:compatExt spid="_x0000_s170455"/>
                </a:ext>
                <a:ext uri="{FF2B5EF4-FFF2-40B4-BE49-F238E27FC236}">
                  <a16:creationId xmlns=""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0456" name="Button 3544" hidden="1">
              <a:extLst>
                <a:ext uri="{63B3BB69-23CF-44E3-9099-C40C66FF867C}">
                  <a14:compatExt spid="_x0000_s170456"/>
                </a:ext>
                <a:ext uri="{FF2B5EF4-FFF2-40B4-BE49-F238E27FC236}">
                  <a16:creationId xmlns=""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0457" name="Button 3545" hidden="1">
              <a:extLst>
                <a:ext uri="{63B3BB69-23CF-44E3-9099-C40C66FF867C}">
                  <a14:compatExt spid="_x0000_s170457"/>
                </a:ext>
                <a:ext uri="{FF2B5EF4-FFF2-40B4-BE49-F238E27FC236}">
                  <a16:creationId xmlns=""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0458" name="Button 3546" hidden="1">
              <a:extLst>
                <a:ext uri="{63B3BB69-23CF-44E3-9099-C40C66FF867C}">
                  <a14:compatExt spid="_x0000_s170458"/>
                </a:ext>
                <a:ext uri="{FF2B5EF4-FFF2-40B4-BE49-F238E27FC236}">
                  <a16:creationId xmlns=""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0459" name="Button 3547" hidden="1">
              <a:extLst>
                <a:ext uri="{63B3BB69-23CF-44E3-9099-C40C66FF867C}">
                  <a14:compatExt spid="_x0000_s170459"/>
                </a:ext>
                <a:ext uri="{FF2B5EF4-FFF2-40B4-BE49-F238E27FC236}">
                  <a16:creationId xmlns=""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0460" name="Button 3548" hidden="1">
              <a:extLst>
                <a:ext uri="{63B3BB69-23CF-44E3-9099-C40C66FF867C}">
                  <a14:compatExt spid="_x0000_s170460"/>
                </a:ext>
                <a:ext uri="{FF2B5EF4-FFF2-40B4-BE49-F238E27FC236}">
                  <a16:creationId xmlns=""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0461" name="Button 3549" hidden="1">
              <a:extLst>
                <a:ext uri="{63B3BB69-23CF-44E3-9099-C40C66FF867C}">
                  <a14:compatExt spid="_x0000_s170461"/>
                </a:ext>
                <a:ext uri="{FF2B5EF4-FFF2-40B4-BE49-F238E27FC236}">
                  <a16:creationId xmlns=""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0462" name="Button 3550" hidden="1">
              <a:extLst>
                <a:ext uri="{63B3BB69-23CF-44E3-9099-C40C66FF867C}">
                  <a14:compatExt spid="_x0000_s170462"/>
                </a:ext>
                <a:ext uri="{FF2B5EF4-FFF2-40B4-BE49-F238E27FC236}">
                  <a16:creationId xmlns=""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0463" name="Button 3551" hidden="1">
              <a:extLst>
                <a:ext uri="{63B3BB69-23CF-44E3-9099-C40C66FF867C}">
                  <a14:compatExt spid="_x0000_s170463"/>
                </a:ext>
                <a:ext uri="{FF2B5EF4-FFF2-40B4-BE49-F238E27FC236}">
                  <a16:creationId xmlns=""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0464" name="Button 3552" hidden="1">
              <a:extLst>
                <a:ext uri="{63B3BB69-23CF-44E3-9099-C40C66FF867C}">
                  <a14:compatExt spid="_x0000_s170464"/>
                </a:ext>
                <a:ext uri="{FF2B5EF4-FFF2-40B4-BE49-F238E27FC236}">
                  <a16:creationId xmlns=""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0465" name="Button 3553" hidden="1">
              <a:extLst>
                <a:ext uri="{63B3BB69-23CF-44E3-9099-C40C66FF867C}">
                  <a14:compatExt spid="_x0000_s170465"/>
                </a:ext>
                <a:ext uri="{FF2B5EF4-FFF2-40B4-BE49-F238E27FC236}">
                  <a16:creationId xmlns=""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0466" name="Button 3554" hidden="1">
              <a:extLst>
                <a:ext uri="{63B3BB69-23CF-44E3-9099-C40C66FF867C}">
                  <a14:compatExt spid="_x0000_s170466"/>
                </a:ext>
                <a:ext uri="{FF2B5EF4-FFF2-40B4-BE49-F238E27FC236}">
                  <a16:creationId xmlns=""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0467" name="Button 3555" hidden="1">
              <a:extLst>
                <a:ext uri="{63B3BB69-23CF-44E3-9099-C40C66FF867C}">
                  <a14:compatExt spid="_x0000_s170467"/>
                </a:ext>
                <a:ext uri="{FF2B5EF4-FFF2-40B4-BE49-F238E27FC236}">
                  <a16:creationId xmlns=""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0468" name="Button 3556" hidden="1">
              <a:extLst>
                <a:ext uri="{63B3BB69-23CF-44E3-9099-C40C66FF867C}">
                  <a14:compatExt spid="_x0000_s170468"/>
                </a:ext>
                <a:ext uri="{FF2B5EF4-FFF2-40B4-BE49-F238E27FC236}">
                  <a16:creationId xmlns=""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0469" name="Button 3557" hidden="1">
              <a:extLst>
                <a:ext uri="{63B3BB69-23CF-44E3-9099-C40C66FF867C}">
                  <a14:compatExt spid="_x0000_s170469"/>
                </a:ext>
                <a:ext uri="{FF2B5EF4-FFF2-40B4-BE49-F238E27FC236}">
                  <a16:creationId xmlns=""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0470" name="Button 3558" hidden="1">
              <a:extLst>
                <a:ext uri="{63B3BB69-23CF-44E3-9099-C40C66FF867C}">
                  <a14:compatExt spid="_x0000_s170470"/>
                </a:ext>
                <a:ext uri="{FF2B5EF4-FFF2-40B4-BE49-F238E27FC236}">
                  <a16:creationId xmlns=""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0471" name="Button 3559" hidden="1">
              <a:extLst>
                <a:ext uri="{63B3BB69-23CF-44E3-9099-C40C66FF867C}">
                  <a14:compatExt spid="_x0000_s170471"/>
                </a:ext>
                <a:ext uri="{FF2B5EF4-FFF2-40B4-BE49-F238E27FC236}">
                  <a16:creationId xmlns=""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0472" name="Button 3560" hidden="1">
              <a:extLst>
                <a:ext uri="{63B3BB69-23CF-44E3-9099-C40C66FF867C}">
                  <a14:compatExt spid="_x0000_s170472"/>
                </a:ext>
                <a:ext uri="{FF2B5EF4-FFF2-40B4-BE49-F238E27FC236}">
                  <a16:creationId xmlns=""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0473" name="Button 3561" hidden="1">
              <a:extLst>
                <a:ext uri="{63B3BB69-23CF-44E3-9099-C40C66FF867C}">
                  <a14:compatExt spid="_x0000_s170473"/>
                </a:ext>
                <a:ext uri="{FF2B5EF4-FFF2-40B4-BE49-F238E27FC236}">
                  <a16:creationId xmlns=""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0474" name="Button 3562" hidden="1">
              <a:extLst>
                <a:ext uri="{63B3BB69-23CF-44E3-9099-C40C66FF867C}">
                  <a14:compatExt spid="_x0000_s170474"/>
                </a:ext>
                <a:ext uri="{FF2B5EF4-FFF2-40B4-BE49-F238E27FC236}">
                  <a16:creationId xmlns=""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0475" name="Button 3563" hidden="1">
              <a:extLst>
                <a:ext uri="{63B3BB69-23CF-44E3-9099-C40C66FF867C}">
                  <a14:compatExt spid="_x0000_s170475"/>
                </a:ext>
                <a:ext uri="{FF2B5EF4-FFF2-40B4-BE49-F238E27FC236}">
                  <a16:creationId xmlns=""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0476" name="Button 3564" hidden="1">
              <a:extLst>
                <a:ext uri="{63B3BB69-23CF-44E3-9099-C40C66FF867C}">
                  <a14:compatExt spid="_x0000_s170476"/>
                </a:ext>
                <a:ext uri="{FF2B5EF4-FFF2-40B4-BE49-F238E27FC236}">
                  <a16:creationId xmlns=""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0477" name="Button 3565" hidden="1">
              <a:extLst>
                <a:ext uri="{63B3BB69-23CF-44E3-9099-C40C66FF867C}">
                  <a14:compatExt spid="_x0000_s170477"/>
                </a:ext>
                <a:ext uri="{FF2B5EF4-FFF2-40B4-BE49-F238E27FC236}">
                  <a16:creationId xmlns=""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0478" name="Button 3566" hidden="1">
              <a:extLst>
                <a:ext uri="{63B3BB69-23CF-44E3-9099-C40C66FF867C}">
                  <a14:compatExt spid="_x0000_s170478"/>
                </a:ext>
                <a:ext uri="{FF2B5EF4-FFF2-40B4-BE49-F238E27FC236}">
                  <a16:creationId xmlns=""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0479" name="Button 3567" hidden="1">
              <a:extLst>
                <a:ext uri="{63B3BB69-23CF-44E3-9099-C40C66FF867C}">
                  <a14:compatExt spid="_x0000_s170479"/>
                </a:ext>
                <a:ext uri="{FF2B5EF4-FFF2-40B4-BE49-F238E27FC236}">
                  <a16:creationId xmlns=""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0480" name="Button 3568" hidden="1">
              <a:extLst>
                <a:ext uri="{63B3BB69-23CF-44E3-9099-C40C66FF867C}">
                  <a14:compatExt spid="_x0000_s170480"/>
                </a:ext>
                <a:ext uri="{FF2B5EF4-FFF2-40B4-BE49-F238E27FC236}">
                  <a16:creationId xmlns=""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0481" name="Button 3569" hidden="1">
              <a:extLst>
                <a:ext uri="{63B3BB69-23CF-44E3-9099-C40C66FF867C}">
                  <a14:compatExt spid="_x0000_s170481"/>
                </a:ext>
                <a:ext uri="{FF2B5EF4-FFF2-40B4-BE49-F238E27FC236}">
                  <a16:creationId xmlns=""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0482" name="Button 3570" hidden="1">
              <a:extLst>
                <a:ext uri="{63B3BB69-23CF-44E3-9099-C40C66FF867C}">
                  <a14:compatExt spid="_x0000_s170482"/>
                </a:ext>
                <a:ext uri="{FF2B5EF4-FFF2-40B4-BE49-F238E27FC236}">
                  <a16:creationId xmlns=""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0483" name="Button 3571" hidden="1">
              <a:extLst>
                <a:ext uri="{63B3BB69-23CF-44E3-9099-C40C66FF867C}">
                  <a14:compatExt spid="_x0000_s170483"/>
                </a:ext>
                <a:ext uri="{FF2B5EF4-FFF2-40B4-BE49-F238E27FC236}">
                  <a16:creationId xmlns=""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0484" name="Button 3572" hidden="1">
              <a:extLst>
                <a:ext uri="{63B3BB69-23CF-44E3-9099-C40C66FF867C}">
                  <a14:compatExt spid="_x0000_s170484"/>
                </a:ext>
                <a:ext uri="{FF2B5EF4-FFF2-40B4-BE49-F238E27FC236}">
                  <a16:creationId xmlns=""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0485" name="Button 3573" hidden="1">
              <a:extLst>
                <a:ext uri="{63B3BB69-23CF-44E3-9099-C40C66FF867C}">
                  <a14:compatExt spid="_x0000_s170485"/>
                </a:ext>
                <a:ext uri="{FF2B5EF4-FFF2-40B4-BE49-F238E27FC236}">
                  <a16:creationId xmlns=""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0486" name="Button 3574" hidden="1">
              <a:extLst>
                <a:ext uri="{63B3BB69-23CF-44E3-9099-C40C66FF867C}">
                  <a14:compatExt spid="_x0000_s170486"/>
                </a:ext>
                <a:ext uri="{FF2B5EF4-FFF2-40B4-BE49-F238E27FC236}">
                  <a16:creationId xmlns=""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0487" name="Button 3575" hidden="1">
              <a:extLst>
                <a:ext uri="{63B3BB69-23CF-44E3-9099-C40C66FF867C}">
                  <a14:compatExt spid="_x0000_s170487"/>
                </a:ext>
                <a:ext uri="{FF2B5EF4-FFF2-40B4-BE49-F238E27FC236}">
                  <a16:creationId xmlns=""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0488" name="Button 3576" hidden="1">
              <a:extLst>
                <a:ext uri="{63B3BB69-23CF-44E3-9099-C40C66FF867C}">
                  <a14:compatExt spid="_x0000_s170488"/>
                </a:ext>
                <a:ext uri="{FF2B5EF4-FFF2-40B4-BE49-F238E27FC236}">
                  <a16:creationId xmlns=""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0489" name="Button 3577" hidden="1">
              <a:extLst>
                <a:ext uri="{63B3BB69-23CF-44E3-9099-C40C66FF867C}">
                  <a14:compatExt spid="_x0000_s170489"/>
                </a:ext>
                <a:ext uri="{FF2B5EF4-FFF2-40B4-BE49-F238E27FC236}">
                  <a16:creationId xmlns=""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0490" name="Button 3578" hidden="1">
              <a:extLst>
                <a:ext uri="{63B3BB69-23CF-44E3-9099-C40C66FF867C}">
                  <a14:compatExt spid="_x0000_s170490"/>
                </a:ext>
                <a:ext uri="{FF2B5EF4-FFF2-40B4-BE49-F238E27FC236}">
                  <a16:creationId xmlns=""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0491" name="Button 3579" hidden="1">
              <a:extLst>
                <a:ext uri="{63B3BB69-23CF-44E3-9099-C40C66FF867C}">
                  <a14:compatExt spid="_x0000_s170491"/>
                </a:ext>
                <a:ext uri="{FF2B5EF4-FFF2-40B4-BE49-F238E27FC236}">
                  <a16:creationId xmlns=""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0492" name="Button 3580" hidden="1">
              <a:extLst>
                <a:ext uri="{63B3BB69-23CF-44E3-9099-C40C66FF867C}">
                  <a14:compatExt spid="_x0000_s170492"/>
                </a:ext>
                <a:ext uri="{FF2B5EF4-FFF2-40B4-BE49-F238E27FC236}">
                  <a16:creationId xmlns=""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0493" name="Button 3581" hidden="1">
              <a:extLst>
                <a:ext uri="{63B3BB69-23CF-44E3-9099-C40C66FF867C}">
                  <a14:compatExt spid="_x0000_s170493"/>
                </a:ext>
                <a:ext uri="{FF2B5EF4-FFF2-40B4-BE49-F238E27FC236}">
                  <a16:creationId xmlns=""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0494" name="Button 3582" hidden="1">
              <a:extLst>
                <a:ext uri="{63B3BB69-23CF-44E3-9099-C40C66FF867C}">
                  <a14:compatExt spid="_x0000_s170494"/>
                </a:ext>
                <a:ext uri="{FF2B5EF4-FFF2-40B4-BE49-F238E27FC236}">
                  <a16:creationId xmlns=""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0495" name="Button 3583" hidden="1">
              <a:extLst>
                <a:ext uri="{63B3BB69-23CF-44E3-9099-C40C66FF867C}">
                  <a14:compatExt spid="_x0000_s170495"/>
                </a:ext>
                <a:ext uri="{FF2B5EF4-FFF2-40B4-BE49-F238E27FC236}">
                  <a16:creationId xmlns=""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0496" name="Button 3584" hidden="1">
              <a:extLst>
                <a:ext uri="{63B3BB69-23CF-44E3-9099-C40C66FF867C}">
                  <a14:compatExt spid="_x0000_s170496"/>
                </a:ext>
                <a:ext uri="{FF2B5EF4-FFF2-40B4-BE49-F238E27FC236}">
                  <a16:creationId xmlns=""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0497" name="Button 3585" hidden="1">
              <a:extLst>
                <a:ext uri="{63B3BB69-23CF-44E3-9099-C40C66FF867C}">
                  <a14:compatExt spid="_x0000_s170497"/>
                </a:ext>
                <a:ext uri="{FF2B5EF4-FFF2-40B4-BE49-F238E27FC236}">
                  <a16:creationId xmlns=""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0498" name="Button 3586" hidden="1">
              <a:extLst>
                <a:ext uri="{63B3BB69-23CF-44E3-9099-C40C66FF867C}">
                  <a14:compatExt spid="_x0000_s170498"/>
                </a:ext>
                <a:ext uri="{FF2B5EF4-FFF2-40B4-BE49-F238E27FC236}">
                  <a16:creationId xmlns=""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0499" name="Button 3587" hidden="1">
              <a:extLst>
                <a:ext uri="{63B3BB69-23CF-44E3-9099-C40C66FF867C}">
                  <a14:compatExt spid="_x0000_s170499"/>
                </a:ext>
                <a:ext uri="{FF2B5EF4-FFF2-40B4-BE49-F238E27FC236}">
                  <a16:creationId xmlns=""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0500" name="Button 3588" hidden="1">
              <a:extLst>
                <a:ext uri="{63B3BB69-23CF-44E3-9099-C40C66FF867C}">
                  <a14:compatExt spid="_x0000_s170500"/>
                </a:ext>
                <a:ext uri="{FF2B5EF4-FFF2-40B4-BE49-F238E27FC236}">
                  <a16:creationId xmlns=""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0501" name="Button 3589" hidden="1">
              <a:extLst>
                <a:ext uri="{63B3BB69-23CF-44E3-9099-C40C66FF867C}">
                  <a14:compatExt spid="_x0000_s170501"/>
                </a:ext>
                <a:ext uri="{FF2B5EF4-FFF2-40B4-BE49-F238E27FC236}">
                  <a16:creationId xmlns=""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0502" name="Button 3590" hidden="1">
              <a:extLst>
                <a:ext uri="{63B3BB69-23CF-44E3-9099-C40C66FF867C}">
                  <a14:compatExt spid="_x0000_s170502"/>
                </a:ext>
                <a:ext uri="{FF2B5EF4-FFF2-40B4-BE49-F238E27FC236}">
                  <a16:creationId xmlns=""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0503" name="Button 3591" hidden="1">
              <a:extLst>
                <a:ext uri="{63B3BB69-23CF-44E3-9099-C40C66FF867C}">
                  <a14:compatExt spid="_x0000_s170503"/>
                </a:ext>
                <a:ext uri="{FF2B5EF4-FFF2-40B4-BE49-F238E27FC236}">
                  <a16:creationId xmlns=""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0504" name="Button 3592" hidden="1">
              <a:extLst>
                <a:ext uri="{63B3BB69-23CF-44E3-9099-C40C66FF867C}">
                  <a14:compatExt spid="_x0000_s170504"/>
                </a:ext>
                <a:ext uri="{FF2B5EF4-FFF2-40B4-BE49-F238E27FC236}">
                  <a16:creationId xmlns=""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0505" name="Button 3593" hidden="1">
              <a:extLst>
                <a:ext uri="{63B3BB69-23CF-44E3-9099-C40C66FF867C}">
                  <a14:compatExt spid="_x0000_s170505"/>
                </a:ext>
                <a:ext uri="{FF2B5EF4-FFF2-40B4-BE49-F238E27FC236}">
                  <a16:creationId xmlns=""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0506" name="Button 3594" hidden="1">
              <a:extLst>
                <a:ext uri="{63B3BB69-23CF-44E3-9099-C40C66FF867C}">
                  <a14:compatExt spid="_x0000_s170506"/>
                </a:ext>
                <a:ext uri="{FF2B5EF4-FFF2-40B4-BE49-F238E27FC236}">
                  <a16:creationId xmlns=""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0507" name="Button 3595" hidden="1">
              <a:extLst>
                <a:ext uri="{63B3BB69-23CF-44E3-9099-C40C66FF867C}">
                  <a14:compatExt spid="_x0000_s170507"/>
                </a:ext>
                <a:ext uri="{FF2B5EF4-FFF2-40B4-BE49-F238E27FC236}">
                  <a16:creationId xmlns=""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0508" name="Button 3596" hidden="1">
              <a:extLst>
                <a:ext uri="{63B3BB69-23CF-44E3-9099-C40C66FF867C}">
                  <a14:compatExt spid="_x0000_s170508"/>
                </a:ext>
                <a:ext uri="{FF2B5EF4-FFF2-40B4-BE49-F238E27FC236}">
                  <a16:creationId xmlns=""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0509" name="Button 3597" hidden="1">
              <a:extLst>
                <a:ext uri="{63B3BB69-23CF-44E3-9099-C40C66FF867C}">
                  <a14:compatExt spid="_x0000_s170509"/>
                </a:ext>
                <a:ext uri="{FF2B5EF4-FFF2-40B4-BE49-F238E27FC236}">
                  <a16:creationId xmlns=""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0510" name="Button 3598" hidden="1">
              <a:extLst>
                <a:ext uri="{63B3BB69-23CF-44E3-9099-C40C66FF867C}">
                  <a14:compatExt spid="_x0000_s170510"/>
                </a:ext>
                <a:ext uri="{FF2B5EF4-FFF2-40B4-BE49-F238E27FC236}">
                  <a16:creationId xmlns=""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0511" name="Button 3599" hidden="1">
              <a:extLst>
                <a:ext uri="{63B3BB69-23CF-44E3-9099-C40C66FF867C}">
                  <a14:compatExt spid="_x0000_s170511"/>
                </a:ext>
                <a:ext uri="{FF2B5EF4-FFF2-40B4-BE49-F238E27FC236}">
                  <a16:creationId xmlns=""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0512" name="Button 3600" hidden="1">
              <a:extLst>
                <a:ext uri="{63B3BB69-23CF-44E3-9099-C40C66FF867C}">
                  <a14:compatExt spid="_x0000_s170512"/>
                </a:ext>
                <a:ext uri="{FF2B5EF4-FFF2-40B4-BE49-F238E27FC236}">
                  <a16:creationId xmlns=""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0513" name="Button 3601" hidden="1">
              <a:extLst>
                <a:ext uri="{63B3BB69-23CF-44E3-9099-C40C66FF867C}">
                  <a14:compatExt spid="_x0000_s170513"/>
                </a:ext>
                <a:ext uri="{FF2B5EF4-FFF2-40B4-BE49-F238E27FC236}">
                  <a16:creationId xmlns=""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0514" name="Button 3602" hidden="1">
              <a:extLst>
                <a:ext uri="{63B3BB69-23CF-44E3-9099-C40C66FF867C}">
                  <a14:compatExt spid="_x0000_s170514"/>
                </a:ext>
                <a:ext uri="{FF2B5EF4-FFF2-40B4-BE49-F238E27FC236}">
                  <a16:creationId xmlns=""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0515" name="Button 3603" hidden="1">
              <a:extLst>
                <a:ext uri="{63B3BB69-23CF-44E3-9099-C40C66FF867C}">
                  <a14:compatExt spid="_x0000_s170515"/>
                </a:ext>
                <a:ext uri="{FF2B5EF4-FFF2-40B4-BE49-F238E27FC236}">
                  <a16:creationId xmlns=""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0516" name="Button 3604" hidden="1">
              <a:extLst>
                <a:ext uri="{63B3BB69-23CF-44E3-9099-C40C66FF867C}">
                  <a14:compatExt spid="_x0000_s170516"/>
                </a:ext>
                <a:ext uri="{FF2B5EF4-FFF2-40B4-BE49-F238E27FC236}">
                  <a16:creationId xmlns=""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0517" name="Button 3605" hidden="1">
              <a:extLst>
                <a:ext uri="{63B3BB69-23CF-44E3-9099-C40C66FF867C}">
                  <a14:compatExt spid="_x0000_s170517"/>
                </a:ext>
                <a:ext uri="{FF2B5EF4-FFF2-40B4-BE49-F238E27FC236}">
                  <a16:creationId xmlns=""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0518" name="Button 3606" hidden="1">
              <a:extLst>
                <a:ext uri="{63B3BB69-23CF-44E3-9099-C40C66FF867C}">
                  <a14:compatExt spid="_x0000_s170518"/>
                </a:ext>
                <a:ext uri="{FF2B5EF4-FFF2-40B4-BE49-F238E27FC236}">
                  <a16:creationId xmlns=""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171443" name="Button 3507" hidden="1">
              <a:extLst>
                <a:ext uri="{63B3BB69-23CF-44E3-9099-C40C66FF867C}">
                  <a14:compatExt spid="_x0000_s171443"/>
                </a:ext>
                <a:ext uri="{FF2B5EF4-FFF2-40B4-BE49-F238E27FC236}">
                  <a16:creationId xmlns=""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171444" name="Button 3508" hidden="1">
              <a:extLst>
                <a:ext uri="{63B3BB69-23CF-44E3-9099-C40C66FF867C}">
                  <a14:compatExt spid="_x0000_s171444"/>
                </a:ext>
                <a:ext uri="{FF2B5EF4-FFF2-40B4-BE49-F238E27FC236}">
                  <a16:creationId xmlns=""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171445" name="Button 3509" hidden="1">
              <a:extLst>
                <a:ext uri="{63B3BB69-23CF-44E3-9099-C40C66FF867C}">
                  <a14:compatExt spid="_x0000_s171445"/>
                </a:ext>
                <a:ext uri="{FF2B5EF4-FFF2-40B4-BE49-F238E27FC236}">
                  <a16:creationId xmlns=""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171446" name="Button 3510" hidden="1">
              <a:extLst>
                <a:ext uri="{63B3BB69-23CF-44E3-9099-C40C66FF867C}">
                  <a14:compatExt spid="_x0000_s171446"/>
                </a:ext>
                <a:ext uri="{FF2B5EF4-FFF2-40B4-BE49-F238E27FC236}">
                  <a16:creationId xmlns=""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171447" name="Button 3511" hidden="1">
              <a:extLst>
                <a:ext uri="{63B3BB69-23CF-44E3-9099-C40C66FF867C}">
                  <a14:compatExt spid="_x0000_s171447"/>
                </a:ext>
                <a:ext uri="{FF2B5EF4-FFF2-40B4-BE49-F238E27FC236}">
                  <a16:creationId xmlns=""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171448" name="Button 3512" hidden="1">
              <a:extLst>
                <a:ext uri="{63B3BB69-23CF-44E3-9099-C40C66FF867C}">
                  <a14:compatExt spid="_x0000_s171448"/>
                </a:ext>
                <a:ext uri="{FF2B5EF4-FFF2-40B4-BE49-F238E27FC236}">
                  <a16:creationId xmlns=""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171449" name="Button 3513" hidden="1">
              <a:extLst>
                <a:ext uri="{63B3BB69-23CF-44E3-9099-C40C66FF867C}">
                  <a14:compatExt spid="_x0000_s171449"/>
                </a:ext>
                <a:ext uri="{FF2B5EF4-FFF2-40B4-BE49-F238E27FC236}">
                  <a16:creationId xmlns=""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171450" name="Button 3514" hidden="1">
              <a:extLst>
                <a:ext uri="{63B3BB69-23CF-44E3-9099-C40C66FF867C}">
                  <a14:compatExt spid="_x0000_s171450"/>
                </a:ext>
                <a:ext uri="{FF2B5EF4-FFF2-40B4-BE49-F238E27FC236}">
                  <a16:creationId xmlns=""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171451" name="Button 3515" hidden="1">
              <a:extLst>
                <a:ext uri="{63B3BB69-23CF-44E3-9099-C40C66FF867C}">
                  <a14:compatExt spid="_x0000_s171451"/>
                </a:ext>
                <a:ext uri="{FF2B5EF4-FFF2-40B4-BE49-F238E27FC236}">
                  <a16:creationId xmlns=""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171452" name="Button 3516" hidden="1">
              <a:extLst>
                <a:ext uri="{63B3BB69-23CF-44E3-9099-C40C66FF867C}">
                  <a14:compatExt spid="_x0000_s171452"/>
                </a:ext>
                <a:ext uri="{FF2B5EF4-FFF2-40B4-BE49-F238E27FC236}">
                  <a16:creationId xmlns=""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171453" name="Button 3517" hidden="1">
              <a:extLst>
                <a:ext uri="{63B3BB69-23CF-44E3-9099-C40C66FF867C}">
                  <a14:compatExt spid="_x0000_s171453"/>
                </a:ext>
                <a:ext uri="{FF2B5EF4-FFF2-40B4-BE49-F238E27FC236}">
                  <a16:creationId xmlns=""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171454" name="Button 3518" hidden="1">
              <a:extLst>
                <a:ext uri="{63B3BB69-23CF-44E3-9099-C40C66FF867C}">
                  <a14:compatExt spid="_x0000_s171454"/>
                </a:ext>
                <a:ext uri="{FF2B5EF4-FFF2-40B4-BE49-F238E27FC236}">
                  <a16:creationId xmlns=""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171455" name="Button 3519" hidden="1">
              <a:extLst>
                <a:ext uri="{63B3BB69-23CF-44E3-9099-C40C66FF867C}">
                  <a14:compatExt spid="_x0000_s171455"/>
                </a:ext>
                <a:ext uri="{FF2B5EF4-FFF2-40B4-BE49-F238E27FC236}">
                  <a16:creationId xmlns=""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171456" name="Button 3520" hidden="1">
              <a:extLst>
                <a:ext uri="{63B3BB69-23CF-44E3-9099-C40C66FF867C}">
                  <a14:compatExt spid="_x0000_s171456"/>
                </a:ext>
                <a:ext uri="{FF2B5EF4-FFF2-40B4-BE49-F238E27FC236}">
                  <a16:creationId xmlns=""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171457" name="Button 3521" hidden="1">
              <a:extLst>
                <a:ext uri="{63B3BB69-23CF-44E3-9099-C40C66FF867C}">
                  <a14:compatExt spid="_x0000_s171457"/>
                </a:ext>
                <a:ext uri="{FF2B5EF4-FFF2-40B4-BE49-F238E27FC236}">
                  <a16:creationId xmlns=""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171458" name="Button 3522" hidden="1">
              <a:extLst>
                <a:ext uri="{63B3BB69-23CF-44E3-9099-C40C66FF867C}">
                  <a14:compatExt spid="_x0000_s171458"/>
                </a:ext>
                <a:ext uri="{FF2B5EF4-FFF2-40B4-BE49-F238E27FC236}">
                  <a16:creationId xmlns=""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171459" name="Button 3523" hidden="1">
              <a:extLst>
                <a:ext uri="{63B3BB69-23CF-44E3-9099-C40C66FF867C}">
                  <a14:compatExt spid="_x0000_s171459"/>
                </a:ext>
                <a:ext uri="{FF2B5EF4-FFF2-40B4-BE49-F238E27FC236}">
                  <a16:creationId xmlns=""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171460" name="Button 3524" hidden="1">
              <a:extLst>
                <a:ext uri="{63B3BB69-23CF-44E3-9099-C40C66FF867C}">
                  <a14:compatExt spid="_x0000_s171460"/>
                </a:ext>
                <a:ext uri="{FF2B5EF4-FFF2-40B4-BE49-F238E27FC236}">
                  <a16:creationId xmlns=""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171461" name="Button 3525" hidden="1">
              <a:extLst>
                <a:ext uri="{63B3BB69-23CF-44E3-9099-C40C66FF867C}">
                  <a14:compatExt spid="_x0000_s171461"/>
                </a:ext>
                <a:ext uri="{FF2B5EF4-FFF2-40B4-BE49-F238E27FC236}">
                  <a16:creationId xmlns=""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171462" name="Button 3526" hidden="1">
              <a:extLst>
                <a:ext uri="{63B3BB69-23CF-44E3-9099-C40C66FF867C}">
                  <a14:compatExt spid="_x0000_s171462"/>
                </a:ext>
                <a:ext uri="{FF2B5EF4-FFF2-40B4-BE49-F238E27FC236}">
                  <a16:creationId xmlns=""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171463" name="Button 3527" hidden="1">
              <a:extLst>
                <a:ext uri="{63B3BB69-23CF-44E3-9099-C40C66FF867C}">
                  <a14:compatExt spid="_x0000_s171463"/>
                </a:ext>
                <a:ext uri="{FF2B5EF4-FFF2-40B4-BE49-F238E27FC236}">
                  <a16:creationId xmlns=""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171464" name="Button 3528" hidden="1">
              <a:extLst>
                <a:ext uri="{63B3BB69-23CF-44E3-9099-C40C66FF867C}">
                  <a14:compatExt spid="_x0000_s171464"/>
                </a:ext>
                <a:ext uri="{FF2B5EF4-FFF2-40B4-BE49-F238E27FC236}">
                  <a16:creationId xmlns=""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171465" name="Button 3529" hidden="1">
              <a:extLst>
                <a:ext uri="{63B3BB69-23CF-44E3-9099-C40C66FF867C}">
                  <a14:compatExt spid="_x0000_s171465"/>
                </a:ext>
                <a:ext uri="{FF2B5EF4-FFF2-40B4-BE49-F238E27FC236}">
                  <a16:creationId xmlns=""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171466" name="Button 3530" hidden="1">
              <a:extLst>
                <a:ext uri="{63B3BB69-23CF-44E3-9099-C40C66FF867C}">
                  <a14:compatExt spid="_x0000_s171466"/>
                </a:ext>
                <a:ext uri="{FF2B5EF4-FFF2-40B4-BE49-F238E27FC236}">
                  <a16:creationId xmlns=""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171467" name="Button 3531" hidden="1">
              <a:extLst>
                <a:ext uri="{63B3BB69-23CF-44E3-9099-C40C66FF867C}">
                  <a14:compatExt spid="_x0000_s171467"/>
                </a:ext>
                <a:ext uri="{FF2B5EF4-FFF2-40B4-BE49-F238E27FC236}">
                  <a16:creationId xmlns=""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171468" name="Button 3532" hidden="1">
              <a:extLst>
                <a:ext uri="{63B3BB69-23CF-44E3-9099-C40C66FF867C}">
                  <a14:compatExt spid="_x0000_s171468"/>
                </a:ext>
                <a:ext uri="{FF2B5EF4-FFF2-40B4-BE49-F238E27FC236}">
                  <a16:creationId xmlns=""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171469" name="Button 3533" hidden="1">
              <a:extLst>
                <a:ext uri="{63B3BB69-23CF-44E3-9099-C40C66FF867C}">
                  <a14:compatExt spid="_x0000_s171469"/>
                </a:ext>
                <a:ext uri="{FF2B5EF4-FFF2-40B4-BE49-F238E27FC236}">
                  <a16:creationId xmlns=""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171470" name="Button 3534" hidden="1">
              <a:extLst>
                <a:ext uri="{63B3BB69-23CF-44E3-9099-C40C66FF867C}">
                  <a14:compatExt spid="_x0000_s171470"/>
                </a:ext>
                <a:ext uri="{FF2B5EF4-FFF2-40B4-BE49-F238E27FC236}">
                  <a16:creationId xmlns=""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171471" name="Button 3535" hidden="1">
              <a:extLst>
                <a:ext uri="{63B3BB69-23CF-44E3-9099-C40C66FF867C}">
                  <a14:compatExt spid="_x0000_s171471"/>
                </a:ext>
                <a:ext uri="{FF2B5EF4-FFF2-40B4-BE49-F238E27FC236}">
                  <a16:creationId xmlns=""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171472" name="Button 3536" hidden="1">
              <a:extLst>
                <a:ext uri="{63B3BB69-23CF-44E3-9099-C40C66FF867C}">
                  <a14:compatExt spid="_x0000_s171472"/>
                </a:ext>
                <a:ext uri="{FF2B5EF4-FFF2-40B4-BE49-F238E27FC236}">
                  <a16:creationId xmlns=""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171473" name="Button 3537" hidden="1">
              <a:extLst>
                <a:ext uri="{63B3BB69-23CF-44E3-9099-C40C66FF867C}">
                  <a14:compatExt spid="_x0000_s171473"/>
                </a:ext>
                <a:ext uri="{FF2B5EF4-FFF2-40B4-BE49-F238E27FC236}">
                  <a16:creationId xmlns=""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171474" name="Button 3538" hidden="1">
              <a:extLst>
                <a:ext uri="{63B3BB69-23CF-44E3-9099-C40C66FF867C}">
                  <a14:compatExt spid="_x0000_s171474"/>
                </a:ext>
                <a:ext uri="{FF2B5EF4-FFF2-40B4-BE49-F238E27FC236}">
                  <a16:creationId xmlns=""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171475" name="Button 3539" hidden="1">
              <a:extLst>
                <a:ext uri="{63B3BB69-23CF-44E3-9099-C40C66FF867C}">
                  <a14:compatExt spid="_x0000_s171475"/>
                </a:ext>
                <a:ext uri="{FF2B5EF4-FFF2-40B4-BE49-F238E27FC236}">
                  <a16:creationId xmlns=""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171476" name="Button 3540" hidden="1">
              <a:extLst>
                <a:ext uri="{63B3BB69-23CF-44E3-9099-C40C66FF867C}">
                  <a14:compatExt spid="_x0000_s171476"/>
                </a:ext>
                <a:ext uri="{FF2B5EF4-FFF2-40B4-BE49-F238E27FC236}">
                  <a16:creationId xmlns=""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171477" name="Button 3541" hidden="1">
              <a:extLst>
                <a:ext uri="{63B3BB69-23CF-44E3-9099-C40C66FF867C}">
                  <a14:compatExt spid="_x0000_s171477"/>
                </a:ext>
                <a:ext uri="{FF2B5EF4-FFF2-40B4-BE49-F238E27FC236}">
                  <a16:creationId xmlns=""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171478" name="Button 3542" hidden="1">
              <a:extLst>
                <a:ext uri="{63B3BB69-23CF-44E3-9099-C40C66FF867C}">
                  <a14:compatExt spid="_x0000_s171478"/>
                </a:ext>
                <a:ext uri="{FF2B5EF4-FFF2-40B4-BE49-F238E27FC236}">
                  <a16:creationId xmlns=""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171479" name="Button 3543" hidden="1">
              <a:extLst>
                <a:ext uri="{63B3BB69-23CF-44E3-9099-C40C66FF867C}">
                  <a14:compatExt spid="_x0000_s171479"/>
                </a:ext>
                <a:ext uri="{FF2B5EF4-FFF2-40B4-BE49-F238E27FC236}">
                  <a16:creationId xmlns=""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171480" name="Button 3544" hidden="1">
              <a:extLst>
                <a:ext uri="{63B3BB69-23CF-44E3-9099-C40C66FF867C}">
                  <a14:compatExt spid="_x0000_s171480"/>
                </a:ext>
                <a:ext uri="{FF2B5EF4-FFF2-40B4-BE49-F238E27FC236}">
                  <a16:creationId xmlns=""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171481" name="Button 3545" hidden="1">
              <a:extLst>
                <a:ext uri="{63B3BB69-23CF-44E3-9099-C40C66FF867C}">
                  <a14:compatExt spid="_x0000_s171481"/>
                </a:ext>
                <a:ext uri="{FF2B5EF4-FFF2-40B4-BE49-F238E27FC236}">
                  <a16:creationId xmlns=""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171482" name="Button 3546" hidden="1">
              <a:extLst>
                <a:ext uri="{63B3BB69-23CF-44E3-9099-C40C66FF867C}">
                  <a14:compatExt spid="_x0000_s171482"/>
                </a:ext>
                <a:ext uri="{FF2B5EF4-FFF2-40B4-BE49-F238E27FC236}">
                  <a16:creationId xmlns=""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171483" name="Button 3547" hidden="1">
              <a:extLst>
                <a:ext uri="{63B3BB69-23CF-44E3-9099-C40C66FF867C}">
                  <a14:compatExt spid="_x0000_s171483"/>
                </a:ext>
                <a:ext uri="{FF2B5EF4-FFF2-40B4-BE49-F238E27FC236}">
                  <a16:creationId xmlns=""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171484" name="Button 3548" hidden="1">
              <a:extLst>
                <a:ext uri="{63B3BB69-23CF-44E3-9099-C40C66FF867C}">
                  <a14:compatExt spid="_x0000_s171484"/>
                </a:ext>
                <a:ext uri="{FF2B5EF4-FFF2-40B4-BE49-F238E27FC236}">
                  <a16:creationId xmlns=""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171485" name="Button 3549" hidden="1">
              <a:extLst>
                <a:ext uri="{63B3BB69-23CF-44E3-9099-C40C66FF867C}">
                  <a14:compatExt spid="_x0000_s171485"/>
                </a:ext>
                <a:ext uri="{FF2B5EF4-FFF2-40B4-BE49-F238E27FC236}">
                  <a16:creationId xmlns=""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171486" name="Button 3550" hidden="1">
              <a:extLst>
                <a:ext uri="{63B3BB69-23CF-44E3-9099-C40C66FF867C}">
                  <a14:compatExt spid="_x0000_s171486"/>
                </a:ext>
                <a:ext uri="{FF2B5EF4-FFF2-40B4-BE49-F238E27FC236}">
                  <a16:creationId xmlns=""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171487" name="Button 3551" hidden="1">
              <a:extLst>
                <a:ext uri="{63B3BB69-23CF-44E3-9099-C40C66FF867C}">
                  <a14:compatExt spid="_x0000_s171487"/>
                </a:ext>
                <a:ext uri="{FF2B5EF4-FFF2-40B4-BE49-F238E27FC236}">
                  <a16:creationId xmlns=""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171488" name="Button 3552" hidden="1">
              <a:extLst>
                <a:ext uri="{63B3BB69-23CF-44E3-9099-C40C66FF867C}">
                  <a14:compatExt spid="_x0000_s171488"/>
                </a:ext>
                <a:ext uri="{FF2B5EF4-FFF2-40B4-BE49-F238E27FC236}">
                  <a16:creationId xmlns=""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171489" name="Button 3553" hidden="1">
              <a:extLst>
                <a:ext uri="{63B3BB69-23CF-44E3-9099-C40C66FF867C}">
                  <a14:compatExt spid="_x0000_s171489"/>
                </a:ext>
                <a:ext uri="{FF2B5EF4-FFF2-40B4-BE49-F238E27FC236}">
                  <a16:creationId xmlns=""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171490" name="Button 3554" hidden="1">
              <a:extLst>
                <a:ext uri="{63B3BB69-23CF-44E3-9099-C40C66FF867C}">
                  <a14:compatExt spid="_x0000_s171490"/>
                </a:ext>
                <a:ext uri="{FF2B5EF4-FFF2-40B4-BE49-F238E27FC236}">
                  <a16:creationId xmlns=""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171491" name="Button 3555" hidden="1">
              <a:extLst>
                <a:ext uri="{63B3BB69-23CF-44E3-9099-C40C66FF867C}">
                  <a14:compatExt spid="_x0000_s171491"/>
                </a:ext>
                <a:ext uri="{FF2B5EF4-FFF2-40B4-BE49-F238E27FC236}">
                  <a16:creationId xmlns=""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171492" name="Button 3556" hidden="1">
              <a:extLst>
                <a:ext uri="{63B3BB69-23CF-44E3-9099-C40C66FF867C}">
                  <a14:compatExt spid="_x0000_s171492"/>
                </a:ext>
                <a:ext uri="{FF2B5EF4-FFF2-40B4-BE49-F238E27FC236}">
                  <a16:creationId xmlns=""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171493" name="Button 3557" hidden="1">
              <a:extLst>
                <a:ext uri="{63B3BB69-23CF-44E3-9099-C40C66FF867C}">
                  <a14:compatExt spid="_x0000_s171493"/>
                </a:ext>
                <a:ext uri="{FF2B5EF4-FFF2-40B4-BE49-F238E27FC236}">
                  <a16:creationId xmlns=""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171494" name="Button 3558" hidden="1">
              <a:extLst>
                <a:ext uri="{63B3BB69-23CF-44E3-9099-C40C66FF867C}">
                  <a14:compatExt spid="_x0000_s171494"/>
                </a:ext>
                <a:ext uri="{FF2B5EF4-FFF2-40B4-BE49-F238E27FC236}">
                  <a16:creationId xmlns=""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171495" name="Button 3559" hidden="1">
              <a:extLst>
                <a:ext uri="{63B3BB69-23CF-44E3-9099-C40C66FF867C}">
                  <a14:compatExt spid="_x0000_s171495"/>
                </a:ext>
                <a:ext uri="{FF2B5EF4-FFF2-40B4-BE49-F238E27FC236}">
                  <a16:creationId xmlns=""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171496" name="Button 3560" hidden="1">
              <a:extLst>
                <a:ext uri="{63B3BB69-23CF-44E3-9099-C40C66FF867C}">
                  <a14:compatExt spid="_x0000_s171496"/>
                </a:ext>
                <a:ext uri="{FF2B5EF4-FFF2-40B4-BE49-F238E27FC236}">
                  <a16:creationId xmlns=""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171497" name="Button 3561" hidden="1">
              <a:extLst>
                <a:ext uri="{63B3BB69-23CF-44E3-9099-C40C66FF867C}">
                  <a14:compatExt spid="_x0000_s171497"/>
                </a:ext>
                <a:ext uri="{FF2B5EF4-FFF2-40B4-BE49-F238E27FC236}">
                  <a16:creationId xmlns=""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171498" name="Button 3562" hidden="1">
              <a:extLst>
                <a:ext uri="{63B3BB69-23CF-44E3-9099-C40C66FF867C}">
                  <a14:compatExt spid="_x0000_s171498"/>
                </a:ext>
                <a:ext uri="{FF2B5EF4-FFF2-40B4-BE49-F238E27FC236}">
                  <a16:creationId xmlns=""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171499" name="Button 3563" hidden="1">
              <a:extLst>
                <a:ext uri="{63B3BB69-23CF-44E3-9099-C40C66FF867C}">
                  <a14:compatExt spid="_x0000_s171499"/>
                </a:ext>
                <a:ext uri="{FF2B5EF4-FFF2-40B4-BE49-F238E27FC236}">
                  <a16:creationId xmlns=""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171500" name="Button 3564" hidden="1">
              <a:extLst>
                <a:ext uri="{63B3BB69-23CF-44E3-9099-C40C66FF867C}">
                  <a14:compatExt spid="_x0000_s171500"/>
                </a:ext>
                <a:ext uri="{FF2B5EF4-FFF2-40B4-BE49-F238E27FC236}">
                  <a16:creationId xmlns=""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171501" name="Button 3565" hidden="1">
              <a:extLst>
                <a:ext uri="{63B3BB69-23CF-44E3-9099-C40C66FF867C}">
                  <a14:compatExt spid="_x0000_s171501"/>
                </a:ext>
                <a:ext uri="{FF2B5EF4-FFF2-40B4-BE49-F238E27FC236}">
                  <a16:creationId xmlns=""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171502" name="Button 3566" hidden="1">
              <a:extLst>
                <a:ext uri="{63B3BB69-23CF-44E3-9099-C40C66FF867C}">
                  <a14:compatExt spid="_x0000_s171502"/>
                </a:ext>
                <a:ext uri="{FF2B5EF4-FFF2-40B4-BE49-F238E27FC236}">
                  <a16:creationId xmlns=""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171503" name="Button 3567" hidden="1">
              <a:extLst>
                <a:ext uri="{63B3BB69-23CF-44E3-9099-C40C66FF867C}">
                  <a14:compatExt spid="_x0000_s171503"/>
                </a:ext>
                <a:ext uri="{FF2B5EF4-FFF2-40B4-BE49-F238E27FC236}">
                  <a16:creationId xmlns=""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171504" name="Button 3568" hidden="1">
              <a:extLst>
                <a:ext uri="{63B3BB69-23CF-44E3-9099-C40C66FF867C}">
                  <a14:compatExt spid="_x0000_s171504"/>
                </a:ext>
                <a:ext uri="{FF2B5EF4-FFF2-40B4-BE49-F238E27FC236}">
                  <a16:creationId xmlns=""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171505" name="Button 3569" hidden="1">
              <a:extLst>
                <a:ext uri="{63B3BB69-23CF-44E3-9099-C40C66FF867C}">
                  <a14:compatExt spid="_x0000_s171505"/>
                </a:ext>
                <a:ext uri="{FF2B5EF4-FFF2-40B4-BE49-F238E27FC236}">
                  <a16:creationId xmlns=""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171506" name="Button 3570" hidden="1">
              <a:extLst>
                <a:ext uri="{63B3BB69-23CF-44E3-9099-C40C66FF867C}">
                  <a14:compatExt spid="_x0000_s171506"/>
                </a:ext>
                <a:ext uri="{FF2B5EF4-FFF2-40B4-BE49-F238E27FC236}">
                  <a16:creationId xmlns=""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171507" name="Button 3571" hidden="1">
              <a:extLst>
                <a:ext uri="{63B3BB69-23CF-44E3-9099-C40C66FF867C}">
                  <a14:compatExt spid="_x0000_s171507"/>
                </a:ext>
                <a:ext uri="{FF2B5EF4-FFF2-40B4-BE49-F238E27FC236}">
                  <a16:creationId xmlns=""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171508" name="Button 3572" hidden="1">
              <a:extLst>
                <a:ext uri="{63B3BB69-23CF-44E3-9099-C40C66FF867C}">
                  <a14:compatExt spid="_x0000_s171508"/>
                </a:ext>
                <a:ext uri="{FF2B5EF4-FFF2-40B4-BE49-F238E27FC236}">
                  <a16:creationId xmlns=""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171509" name="Button 3573" hidden="1">
              <a:extLst>
                <a:ext uri="{63B3BB69-23CF-44E3-9099-C40C66FF867C}">
                  <a14:compatExt spid="_x0000_s171509"/>
                </a:ext>
                <a:ext uri="{FF2B5EF4-FFF2-40B4-BE49-F238E27FC236}">
                  <a16:creationId xmlns=""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171510" name="Button 3574" hidden="1">
              <a:extLst>
                <a:ext uri="{63B3BB69-23CF-44E3-9099-C40C66FF867C}">
                  <a14:compatExt spid="_x0000_s171510"/>
                </a:ext>
                <a:ext uri="{FF2B5EF4-FFF2-40B4-BE49-F238E27FC236}">
                  <a16:creationId xmlns=""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171511" name="Button 3575" hidden="1">
              <a:extLst>
                <a:ext uri="{63B3BB69-23CF-44E3-9099-C40C66FF867C}">
                  <a14:compatExt spid="_x0000_s171511"/>
                </a:ext>
                <a:ext uri="{FF2B5EF4-FFF2-40B4-BE49-F238E27FC236}">
                  <a16:creationId xmlns=""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171512" name="Button 3576" hidden="1">
              <a:extLst>
                <a:ext uri="{63B3BB69-23CF-44E3-9099-C40C66FF867C}">
                  <a14:compatExt spid="_x0000_s171512"/>
                </a:ext>
                <a:ext uri="{FF2B5EF4-FFF2-40B4-BE49-F238E27FC236}">
                  <a16:creationId xmlns=""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171513" name="Button 3577" hidden="1">
              <a:extLst>
                <a:ext uri="{63B3BB69-23CF-44E3-9099-C40C66FF867C}">
                  <a14:compatExt spid="_x0000_s171513"/>
                </a:ext>
                <a:ext uri="{FF2B5EF4-FFF2-40B4-BE49-F238E27FC236}">
                  <a16:creationId xmlns=""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171514" name="Button 3578" hidden="1">
              <a:extLst>
                <a:ext uri="{63B3BB69-23CF-44E3-9099-C40C66FF867C}">
                  <a14:compatExt spid="_x0000_s171514"/>
                </a:ext>
                <a:ext uri="{FF2B5EF4-FFF2-40B4-BE49-F238E27FC236}">
                  <a16:creationId xmlns=""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171515" name="Button 3579" hidden="1">
              <a:extLst>
                <a:ext uri="{63B3BB69-23CF-44E3-9099-C40C66FF867C}">
                  <a14:compatExt spid="_x0000_s171515"/>
                </a:ext>
                <a:ext uri="{FF2B5EF4-FFF2-40B4-BE49-F238E27FC236}">
                  <a16:creationId xmlns=""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171516" name="Button 3580" hidden="1">
              <a:extLst>
                <a:ext uri="{63B3BB69-23CF-44E3-9099-C40C66FF867C}">
                  <a14:compatExt spid="_x0000_s171516"/>
                </a:ext>
                <a:ext uri="{FF2B5EF4-FFF2-40B4-BE49-F238E27FC236}">
                  <a16:creationId xmlns=""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171517" name="Button 3581" hidden="1">
              <a:extLst>
                <a:ext uri="{63B3BB69-23CF-44E3-9099-C40C66FF867C}">
                  <a14:compatExt spid="_x0000_s171517"/>
                </a:ext>
                <a:ext uri="{FF2B5EF4-FFF2-40B4-BE49-F238E27FC236}">
                  <a16:creationId xmlns=""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171518" name="Button 3582" hidden="1">
              <a:extLst>
                <a:ext uri="{63B3BB69-23CF-44E3-9099-C40C66FF867C}">
                  <a14:compatExt spid="_x0000_s171518"/>
                </a:ext>
                <a:ext uri="{FF2B5EF4-FFF2-40B4-BE49-F238E27FC236}">
                  <a16:creationId xmlns=""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171519" name="Button 3583" hidden="1">
              <a:extLst>
                <a:ext uri="{63B3BB69-23CF-44E3-9099-C40C66FF867C}">
                  <a14:compatExt spid="_x0000_s171519"/>
                </a:ext>
                <a:ext uri="{FF2B5EF4-FFF2-40B4-BE49-F238E27FC236}">
                  <a16:creationId xmlns=""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171520" name="Button 3584" hidden="1">
              <a:extLst>
                <a:ext uri="{63B3BB69-23CF-44E3-9099-C40C66FF867C}">
                  <a14:compatExt spid="_x0000_s171520"/>
                </a:ext>
                <a:ext uri="{FF2B5EF4-FFF2-40B4-BE49-F238E27FC236}">
                  <a16:creationId xmlns=""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171521" name="Button 3585" hidden="1">
              <a:extLst>
                <a:ext uri="{63B3BB69-23CF-44E3-9099-C40C66FF867C}">
                  <a14:compatExt spid="_x0000_s171521"/>
                </a:ext>
                <a:ext uri="{FF2B5EF4-FFF2-40B4-BE49-F238E27FC236}">
                  <a16:creationId xmlns=""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171522" name="Button 3586" hidden="1">
              <a:extLst>
                <a:ext uri="{63B3BB69-23CF-44E3-9099-C40C66FF867C}">
                  <a14:compatExt spid="_x0000_s171522"/>
                </a:ext>
                <a:ext uri="{FF2B5EF4-FFF2-40B4-BE49-F238E27FC236}">
                  <a16:creationId xmlns=""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171523" name="Button 3587" hidden="1">
              <a:extLst>
                <a:ext uri="{63B3BB69-23CF-44E3-9099-C40C66FF867C}">
                  <a14:compatExt spid="_x0000_s171523"/>
                </a:ext>
                <a:ext uri="{FF2B5EF4-FFF2-40B4-BE49-F238E27FC236}">
                  <a16:creationId xmlns=""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171524" name="Button 3588" hidden="1">
              <a:extLst>
                <a:ext uri="{63B3BB69-23CF-44E3-9099-C40C66FF867C}">
                  <a14:compatExt spid="_x0000_s171524"/>
                </a:ext>
                <a:ext uri="{FF2B5EF4-FFF2-40B4-BE49-F238E27FC236}">
                  <a16:creationId xmlns=""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171525" name="Button 3589" hidden="1">
              <a:extLst>
                <a:ext uri="{63B3BB69-23CF-44E3-9099-C40C66FF867C}">
                  <a14:compatExt spid="_x0000_s171525"/>
                </a:ext>
                <a:ext uri="{FF2B5EF4-FFF2-40B4-BE49-F238E27FC236}">
                  <a16:creationId xmlns=""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171526" name="Button 3590" hidden="1">
              <a:extLst>
                <a:ext uri="{63B3BB69-23CF-44E3-9099-C40C66FF867C}">
                  <a14:compatExt spid="_x0000_s171526"/>
                </a:ext>
                <a:ext uri="{FF2B5EF4-FFF2-40B4-BE49-F238E27FC236}">
                  <a16:creationId xmlns=""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171527" name="Button 3591" hidden="1">
              <a:extLst>
                <a:ext uri="{63B3BB69-23CF-44E3-9099-C40C66FF867C}">
                  <a14:compatExt spid="_x0000_s171527"/>
                </a:ext>
                <a:ext uri="{FF2B5EF4-FFF2-40B4-BE49-F238E27FC236}">
                  <a16:creationId xmlns=""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171528" name="Button 3592" hidden="1">
              <a:extLst>
                <a:ext uri="{63B3BB69-23CF-44E3-9099-C40C66FF867C}">
                  <a14:compatExt spid="_x0000_s171528"/>
                </a:ext>
                <a:ext uri="{FF2B5EF4-FFF2-40B4-BE49-F238E27FC236}">
                  <a16:creationId xmlns=""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171529" name="Button 3593" hidden="1">
              <a:extLst>
                <a:ext uri="{63B3BB69-23CF-44E3-9099-C40C66FF867C}">
                  <a14:compatExt spid="_x0000_s171529"/>
                </a:ext>
                <a:ext uri="{FF2B5EF4-FFF2-40B4-BE49-F238E27FC236}">
                  <a16:creationId xmlns=""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171530" name="Button 3594" hidden="1">
              <a:extLst>
                <a:ext uri="{63B3BB69-23CF-44E3-9099-C40C66FF867C}">
                  <a14:compatExt spid="_x0000_s171530"/>
                </a:ext>
                <a:ext uri="{FF2B5EF4-FFF2-40B4-BE49-F238E27FC236}">
                  <a16:creationId xmlns=""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171531" name="Button 3595" hidden="1">
              <a:extLst>
                <a:ext uri="{63B3BB69-23CF-44E3-9099-C40C66FF867C}">
                  <a14:compatExt spid="_x0000_s171531"/>
                </a:ext>
                <a:ext uri="{FF2B5EF4-FFF2-40B4-BE49-F238E27FC236}">
                  <a16:creationId xmlns=""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171532" name="Button 3596" hidden="1">
              <a:extLst>
                <a:ext uri="{63B3BB69-23CF-44E3-9099-C40C66FF867C}">
                  <a14:compatExt spid="_x0000_s171532"/>
                </a:ext>
                <a:ext uri="{FF2B5EF4-FFF2-40B4-BE49-F238E27FC236}">
                  <a16:creationId xmlns=""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171533" name="Button 3597" hidden="1">
              <a:extLst>
                <a:ext uri="{63B3BB69-23CF-44E3-9099-C40C66FF867C}">
                  <a14:compatExt spid="_x0000_s171533"/>
                </a:ext>
                <a:ext uri="{FF2B5EF4-FFF2-40B4-BE49-F238E27FC236}">
                  <a16:creationId xmlns=""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171534" name="Button 3598" hidden="1">
              <a:extLst>
                <a:ext uri="{63B3BB69-23CF-44E3-9099-C40C66FF867C}">
                  <a14:compatExt spid="_x0000_s171534"/>
                </a:ext>
                <a:ext uri="{FF2B5EF4-FFF2-40B4-BE49-F238E27FC236}">
                  <a16:creationId xmlns=""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171535" name="Button 3599" hidden="1">
              <a:extLst>
                <a:ext uri="{63B3BB69-23CF-44E3-9099-C40C66FF867C}">
                  <a14:compatExt spid="_x0000_s171535"/>
                </a:ext>
                <a:ext uri="{FF2B5EF4-FFF2-40B4-BE49-F238E27FC236}">
                  <a16:creationId xmlns=""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171536" name="Button 3600" hidden="1">
              <a:extLst>
                <a:ext uri="{63B3BB69-23CF-44E3-9099-C40C66FF867C}">
                  <a14:compatExt spid="_x0000_s171536"/>
                </a:ext>
                <a:ext uri="{FF2B5EF4-FFF2-40B4-BE49-F238E27FC236}">
                  <a16:creationId xmlns=""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171537" name="Button 3601" hidden="1">
              <a:extLst>
                <a:ext uri="{63B3BB69-23CF-44E3-9099-C40C66FF867C}">
                  <a14:compatExt spid="_x0000_s171537"/>
                </a:ext>
                <a:ext uri="{FF2B5EF4-FFF2-40B4-BE49-F238E27FC236}">
                  <a16:creationId xmlns=""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171538" name="Button 3602" hidden="1">
              <a:extLst>
                <a:ext uri="{63B3BB69-23CF-44E3-9099-C40C66FF867C}">
                  <a14:compatExt spid="_x0000_s171538"/>
                </a:ext>
                <a:ext uri="{FF2B5EF4-FFF2-40B4-BE49-F238E27FC236}">
                  <a16:creationId xmlns=""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171539" name="Button 3603" hidden="1">
              <a:extLst>
                <a:ext uri="{63B3BB69-23CF-44E3-9099-C40C66FF867C}">
                  <a14:compatExt spid="_x0000_s171539"/>
                </a:ext>
                <a:ext uri="{FF2B5EF4-FFF2-40B4-BE49-F238E27FC236}">
                  <a16:creationId xmlns=""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171540" name="Button 3604" hidden="1">
              <a:extLst>
                <a:ext uri="{63B3BB69-23CF-44E3-9099-C40C66FF867C}">
                  <a14:compatExt spid="_x0000_s171540"/>
                </a:ext>
                <a:ext uri="{FF2B5EF4-FFF2-40B4-BE49-F238E27FC236}">
                  <a16:creationId xmlns=""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171541" name="Button 3605" hidden="1">
              <a:extLst>
                <a:ext uri="{63B3BB69-23CF-44E3-9099-C40C66FF867C}">
                  <a14:compatExt spid="_x0000_s171541"/>
                </a:ext>
                <a:ext uri="{FF2B5EF4-FFF2-40B4-BE49-F238E27FC236}">
                  <a16:creationId xmlns=""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171542" name="Button 3606" hidden="1">
              <a:extLst>
                <a:ext uri="{63B3BB69-23CF-44E3-9099-C40C66FF867C}">
                  <a14:compatExt spid="_x0000_s171542"/>
                </a:ext>
                <a:ext uri="{FF2B5EF4-FFF2-40B4-BE49-F238E27FC236}">
                  <a16:creationId xmlns=""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 xmlns:a16="http://schemas.microsoft.com/office/drawing/2014/main" id="{00000000-0008-0000-20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 xmlns:a16="http://schemas.microsoft.com/office/drawing/2014/main" id="{00000000-0008-0000-20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 xmlns:a16="http://schemas.microsoft.com/office/drawing/2014/main" id="{00000000-0008-0000-20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 xmlns:a16="http://schemas.microsoft.com/office/drawing/2014/main" id="{00000000-0008-0000-20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 xmlns:a16="http://schemas.microsoft.com/office/drawing/2014/main" id="{00000000-0008-0000-20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 xmlns:a16="http://schemas.microsoft.com/office/drawing/2014/main" id="{00000000-0008-0000-20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 xmlns:a16="http://schemas.microsoft.com/office/drawing/2014/main" id="{00000000-0008-0000-20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 xmlns:a16="http://schemas.microsoft.com/office/drawing/2014/main" id="{00000000-0008-0000-20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 xmlns:a16="http://schemas.microsoft.com/office/drawing/2014/main" id="{00000000-0008-0000-20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 xmlns:a16="http://schemas.microsoft.com/office/drawing/2014/main" id="{00000000-0008-0000-20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 xmlns:a16="http://schemas.microsoft.com/office/drawing/2014/main" id="{00000000-0008-0000-20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 xmlns:a16="http://schemas.microsoft.com/office/drawing/2014/main" id="{00000000-0008-0000-20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 xmlns:a16="http://schemas.microsoft.com/office/drawing/2014/main" id="{00000000-0008-0000-20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 xmlns:a16="http://schemas.microsoft.com/office/drawing/2014/main" id="{00000000-0008-0000-20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 xmlns:a16="http://schemas.microsoft.com/office/drawing/2014/main" id="{00000000-0008-0000-20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 xmlns:a16="http://schemas.microsoft.com/office/drawing/2014/main" id="{00000000-0008-0000-20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 xmlns:a16="http://schemas.microsoft.com/office/drawing/2014/main" id="{00000000-0008-0000-20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 xmlns:a16="http://schemas.microsoft.com/office/drawing/2014/main" id="{00000000-0008-0000-20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 xmlns:a16="http://schemas.microsoft.com/office/drawing/2014/main" id="{00000000-0008-0000-20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 xmlns:a16="http://schemas.microsoft.com/office/drawing/2014/main" id="{00000000-0008-0000-20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 xmlns:a16="http://schemas.microsoft.com/office/drawing/2014/main" id="{00000000-0008-0000-20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 xmlns:a16="http://schemas.microsoft.com/office/drawing/2014/main" id="{00000000-0008-0000-20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 xmlns:a16="http://schemas.microsoft.com/office/drawing/2014/main" id="{00000000-0008-0000-20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 xmlns:a16="http://schemas.microsoft.com/office/drawing/2014/main" id="{00000000-0008-0000-20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 xmlns:a16="http://schemas.microsoft.com/office/drawing/2014/main" id="{00000000-0008-0000-20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 xmlns:a16="http://schemas.microsoft.com/office/drawing/2014/main" id="{00000000-0008-0000-20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 xmlns:a16="http://schemas.microsoft.com/office/drawing/2014/main" id="{00000000-0008-0000-20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 xmlns:a16="http://schemas.microsoft.com/office/drawing/2014/main" id="{00000000-0008-0000-20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 xmlns:a16="http://schemas.microsoft.com/office/drawing/2014/main" id="{00000000-0008-0000-20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 xmlns:a16="http://schemas.microsoft.com/office/drawing/2014/main" id="{00000000-0008-0000-20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 xmlns:a16="http://schemas.microsoft.com/office/drawing/2014/main" id="{00000000-0008-0000-23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23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Jorge.Delgad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1.xml"/><Relationship Id="rId29" Type="http://schemas.openxmlformats.org/officeDocument/2006/relationships/ctrlProp" Target="../ctrlProps/ctrlProp44.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8" Type="http://schemas.openxmlformats.org/officeDocument/2006/relationships/ctrlProp" Target="../ctrlProps/ctrlProp73.xml"/><Relationship Id="rId66" Type="http://schemas.openxmlformats.org/officeDocument/2006/relationships/ctrlProp" Target="../ctrlProps/ctrlProp81.xml"/><Relationship Id="rId74" Type="http://schemas.openxmlformats.org/officeDocument/2006/relationships/ctrlProp" Target="../ctrlProps/ctrlProp89.xml"/><Relationship Id="rId79" Type="http://schemas.openxmlformats.org/officeDocument/2006/relationships/ctrlProp" Target="../ctrlProps/ctrlProp94.xml"/><Relationship Id="rId87" Type="http://schemas.openxmlformats.org/officeDocument/2006/relationships/ctrlProp" Target="../ctrlProps/ctrlProp102.xml"/><Relationship Id="rId102" Type="http://schemas.openxmlformats.org/officeDocument/2006/relationships/ctrlProp" Target="../ctrlProps/ctrlProp117.xml"/><Relationship Id="rId5" Type="http://schemas.openxmlformats.org/officeDocument/2006/relationships/vmlDrawing" Target="../drawings/vmlDrawing2.vml"/><Relationship Id="rId61" Type="http://schemas.openxmlformats.org/officeDocument/2006/relationships/ctrlProp" Target="../ctrlProps/ctrlProp76.xml"/><Relationship Id="rId82" Type="http://schemas.openxmlformats.org/officeDocument/2006/relationships/ctrlProp" Target="../ctrlProps/ctrlProp97.xml"/><Relationship Id="rId90" Type="http://schemas.openxmlformats.org/officeDocument/2006/relationships/ctrlProp" Target="../ctrlProps/ctrlProp105.xml"/><Relationship Id="rId95" Type="http://schemas.openxmlformats.org/officeDocument/2006/relationships/ctrlProp" Target="../ctrlProps/ctrlProp110.xml"/><Relationship Id="rId19" Type="http://schemas.openxmlformats.org/officeDocument/2006/relationships/ctrlProp" Target="../ctrlProps/ctrlProp3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64" Type="http://schemas.openxmlformats.org/officeDocument/2006/relationships/ctrlProp" Target="../ctrlProps/ctrlProp79.xml"/><Relationship Id="rId69" Type="http://schemas.openxmlformats.org/officeDocument/2006/relationships/ctrlProp" Target="../ctrlProps/ctrlProp84.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80" Type="http://schemas.openxmlformats.org/officeDocument/2006/relationships/ctrlProp" Target="../ctrlProps/ctrlProp95.xml"/><Relationship Id="rId85" Type="http://schemas.openxmlformats.org/officeDocument/2006/relationships/ctrlProp" Target="../ctrlProps/ctrlProp100.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59" Type="http://schemas.openxmlformats.org/officeDocument/2006/relationships/ctrlProp" Target="../ctrlProps/ctrlProp74.xml"/><Relationship Id="rId67" Type="http://schemas.openxmlformats.org/officeDocument/2006/relationships/ctrlProp" Target="../ctrlProps/ctrlProp82.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3.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4.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5.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6.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7.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8.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9.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3.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652.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77"/>
  <sheetViews>
    <sheetView tabSelected="1" zoomScaleNormal="100" workbookViewId="0">
      <pane ySplit="2" topLeftCell="A3" activePane="bottomLeft" state="frozen"/>
      <selection pane="bottomLeft" activeCell="I7" sqref="I7"/>
    </sheetView>
  </sheetViews>
  <sheetFormatPr defaultColWidth="9.109375" defaultRowHeight="14.4" x14ac:dyDescent="0.3"/>
  <cols>
    <col min="1" max="1" width="5.88671875" style="43" customWidth="1"/>
    <col min="2" max="2" width="14" style="44" customWidth="1"/>
    <col min="3" max="3" width="30.21875"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6"/>
  </cols>
  <sheetData>
    <row r="1" spans="1:23" ht="31.5" customHeight="1" x14ac:dyDescent="0.3">
      <c r="A1" s="53" t="s">
        <v>2219</v>
      </c>
      <c r="B1" s="51"/>
      <c r="C1" s="52"/>
      <c r="D1" s="52"/>
      <c r="E1" s="52"/>
      <c r="F1" s="52"/>
      <c r="G1" s="52"/>
      <c r="H1" s="52"/>
      <c r="I1" s="52"/>
      <c r="J1" s="52"/>
      <c r="K1" s="951"/>
      <c r="L1" s="951"/>
      <c r="M1" s="951"/>
      <c r="N1" s="951"/>
      <c r="O1" s="46"/>
    </row>
    <row r="2" spans="1:23" ht="27.6" customHeight="1" x14ac:dyDescent="0.55000000000000004">
      <c r="A2" s="55"/>
      <c r="B2" s="54" t="s">
        <v>2220</v>
      </c>
      <c r="C2" s="52"/>
      <c r="D2" s="108"/>
      <c r="E2" s="46"/>
      <c r="F2" s="52"/>
      <c r="G2" s="52"/>
      <c r="H2" s="52"/>
      <c r="I2" s="52"/>
      <c r="J2" s="52"/>
      <c r="K2" s="951"/>
      <c r="L2" s="951"/>
      <c r="M2" s="951"/>
      <c r="N2" s="951"/>
      <c r="O2" s="46"/>
    </row>
    <row r="3" spans="1:23" ht="31.5" customHeight="1" x14ac:dyDescent="0.55000000000000004">
      <c r="A3" s="46"/>
      <c r="B3" s="52"/>
      <c r="C3" s="1137" t="s">
        <v>2221</v>
      </c>
      <c r="D3" s="46"/>
      <c r="E3" s="52"/>
      <c r="F3" s="54"/>
      <c r="G3" s="52"/>
      <c r="H3" s="52"/>
      <c r="I3" s="52"/>
      <c r="J3" s="951"/>
      <c r="K3" s="951"/>
      <c r="L3" s="951"/>
      <c r="M3" s="46"/>
      <c r="N3" s="951"/>
      <c r="O3" s="46"/>
    </row>
    <row r="4" spans="1:23" ht="21.75" customHeight="1" x14ac:dyDescent="0.3">
      <c r="A4" s="951"/>
      <c r="B4" s="52"/>
      <c r="C4" s="1412" t="s">
        <v>2583</v>
      </c>
      <c r="D4" s="1413"/>
      <c r="E4" s="1413"/>
      <c r="F4" s="1414"/>
      <c r="G4" s="1414" t="s">
        <v>1262</v>
      </c>
      <c r="H4" s="951"/>
      <c r="I4" s="951"/>
      <c r="J4" s="951"/>
      <c r="K4" s="951" t="s">
        <v>357</v>
      </c>
      <c r="L4" s="951"/>
      <c r="M4" s="51"/>
      <c r="N4" s="951"/>
      <c r="O4" s="46"/>
    </row>
    <row r="5" spans="1:23" s="43" customFormat="1" ht="17.25" customHeight="1" x14ac:dyDescent="0.4">
      <c r="A5" s="951"/>
      <c r="B5" s="106"/>
      <c r="C5" s="56"/>
      <c r="D5" s="951"/>
      <c r="E5" s="951"/>
      <c r="F5" s="951"/>
      <c r="G5" s="951"/>
      <c r="H5" s="951"/>
      <c r="I5" s="951"/>
      <c r="J5" s="951"/>
      <c r="K5" s="951"/>
      <c r="L5" s="951"/>
      <c r="M5" s="51"/>
      <c r="N5" s="951"/>
      <c r="O5" s="46"/>
    </row>
    <row r="6" spans="1:23" ht="17.25" customHeight="1" x14ac:dyDescent="0.3">
      <c r="A6" s="1422" t="s">
        <v>1332</v>
      </c>
      <c r="B6" s="913" t="s">
        <v>1345</v>
      </c>
      <c r="C6" s="914"/>
      <c r="D6" s="914"/>
      <c r="E6" s="914"/>
      <c r="F6" s="914"/>
      <c r="G6" s="914"/>
      <c r="H6" s="915"/>
      <c r="I6" s="916"/>
      <c r="J6" s="916"/>
      <c r="K6" s="951"/>
      <c r="L6" s="951"/>
      <c r="M6" s="951"/>
      <c r="N6" s="951"/>
      <c r="O6" s="46"/>
    </row>
    <row r="7" spans="1:23" ht="17.25" customHeight="1" x14ac:dyDescent="0.3">
      <c r="A7" s="1422"/>
      <c r="B7" s="917"/>
      <c r="C7" s="917"/>
      <c r="D7" s="917"/>
      <c r="E7" s="917"/>
      <c r="F7" s="917"/>
      <c r="G7" s="917"/>
      <c r="H7" s="917"/>
      <c r="I7" s="918"/>
      <c r="J7" s="919"/>
      <c r="K7" s="951"/>
      <c r="L7" s="951"/>
      <c r="M7" s="951"/>
      <c r="N7" s="951"/>
      <c r="O7" s="46"/>
    </row>
    <row r="8" spans="1:23" ht="17.25" customHeight="1" x14ac:dyDescent="0.3">
      <c r="A8" s="1422"/>
      <c r="B8" s="920" t="s">
        <v>1333</v>
      </c>
      <c r="C8" s="921"/>
      <c r="D8" s="921"/>
      <c r="E8" s="921"/>
      <c r="F8" s="921"/>
      <c r="G8" s="921"/>
      <c r="H8" s="922"/>
      <c r="I8" s="923"/>
      <c r="J8" s="924"/>
      <c r="K8" s="951"/>
      <c r="L8" s="951"/>
      <c r="M8" s="951"/>
      <c r="N8" s="951"/>
      <c r="O8" s="46"/>
    </row>
    <row r="9" spans="1:23" s="45" customFormat="1" ht="17.25" customHeight="1" x14ac:dyDescent="0.3">
      <c r="A9" s="1422"/>
      <c r="B9" s="925"/>
      <c r="C9" s="925"/>
      <c r="D9" s="925"/>
      <c r="E9" s="925"/>
      <c r="F9" s="925"/>
      <c r="G9" s="925"/>
      <c r="H9" s="925"/>
      <c r="I9" s="926"/>
      <c r="J9" s="927"/>
      <c r="K9" s="951"/>
      <c r="L9" s="951"/>
      <c r="M9" s="951"/>
      <c r="N9" s="951"/>
      <c r="O9" s="1011"/>
    </row>
    <row r="10" spans="1:23" ht="17.25" customHeight="1" x14ac:dyDescent="0.3">
      <c r="A10" s="1422"/>
      <c r="B10" s="928" t="s">
        <v>1334</v>
      </c>
      <c r="C10" s="929"/>
      <c r="D10" s="929"/>
      <c r="E10" s="929"/>
      <c r="F10" s="929"/>
      <c r="G10" s="929"/>
      <c r="H10" s="930"/>
      <c r="I10" s="931"/>
      <c r="J10" s="931"/>
      <c r="K10" s="951"/>
      <c r="L10" s="951"/>
      <c r="M10" s="951"/>
      <c r="N10" s="951"/>
      <c r="O10" s="46"/>
    </row>
    <row r="11" spans="1:23" s="43" customFormat="1" ht="17.25" customHeight="1" x14ac:dyDescent="0.3">
      <c r="A11" s="1422"/>
      <c r="B11" s="917"/>
      <c r="C11" s="917"/>
      <c r="D11" s="917"/>
      <c r="E11" s="917"/>
      <c r="F11" s="917"/>
      <c r="G11" s="917"/>
      <c r="H11" s="917"/>
      <c r="I11" s="918"/>
      <c r="J11" s="919"/>
      <c r="K11" s="951"/>
      <c r="L11" s="951"/>
      <c r="M11" s="951"/>
      <c r="N11" s="951"/>
      <c r="O11" s="46"/>
    </row>
    <row r="12" spans="1:23" s="43" customFormat="1" ht="17.25" customHeight="1" x14ac:dyDescent="0.3">
      <c r="A12" s="1422"/>
      <c r="B12" s="932" t="s">
        <v>1335</v>
      </c>
      <c r="C12" s="933"/>
      <c r="D12" s="933"/>
      <c r="E12" s="933"/>
      <c r="F12" s="933"/>
      <c r="G12" s="933"/>
      <c r="H12" s="934"/>
      <c r="I12" s="935"/>
      <c r="J12" s="935"/>
      <c r="K12" s="951"/>
      <c r="L12" s="951"/>
      <c r="M12" s="951"/>
      <c r="N12" s="951"/>
      <c r="O12" s="46"/>
    </row>
    <row r="13" spans="1:23" s="43" customFormat="1" ht="17.25" customHeight="1" x14ac:dyDescent="0.3">
      <c r="A13" s="1422"/>
      <c r="B13" s="951"/>
      <c r="C13" s="951"/>
      <c r="D13" s="951"/>
      <c r="E13" s="951"/>
      <c r="F13" s="951"/>
      <c r="G13" s="951"/>
      <c r="H13" s="951"/>
      <c r="I13" s="951"/>
      <c r="J13" s="951"/>
      <c r="K13" s="951"/>
      <c r="L13" s="951"/>
      <c r="M13" s="951"/>
      <c r="N13" s="951"/>
      <c r="O13" s="46"/>
    </row>
    <row r="14" spans="1:23" s="43" customFormat="1" ht="17.25" customHeight="1" x14ac:dyDescent="0.3">
      <c r="A14" s="1422"/>
      <c r="B14" s="936" t="s">
        <v>1336</v>
      </c>
      <c r="C14" s="937"/>
      <c r="D14" s="937"/>
      <c r="E14" s="937"/>
      <c r="F14" s="937"/>
      <c r="G14" s="937"/>
      <c r="H14" s="938"/>
      <c r="I14" s="939"/>
      <c r="J14" s="939"/>
      <c r="K14" s="951"/>
      <c r="L14" s="951"/>
      <c r="M14" s="951"/>
      <c r="N14" s="951"/>
      <c r="O14" s="46"/>
    </row>
    <row r="15" spans="1:23" ht="17.25" customHeight="1" x14ac:dyDescent="0.3">
      <c r="A15" s="951"/>
      <c r="B15" s="951"/>
      <c r="C15" s="951"/>
      <c r="D15" s="951"/>
      <c r="E15" s="951"/>
      <c r="F15" s="951"/>
      <c r="G15" s="951"/>
      <c r="H15" s="951"/>
      <c r="I15" s="951"/>
      <c r="J15" s="951"/>
      <c r="K15" s="951"/>
      <c r="L15" s="951"/>
      <c r="M15" s="951"/>
      <c r="N15" s="951"/>
      <c r="O15" s="46"/>
    </row>
    <row r="16" spans="1:23" ht="17.25" customHeight="1" x14ac:dyDescent="0.3">
      <c r="A16" s="951"/>
      <c r="B16" s="940" t="s">
        <v>356</v>
      </c>
      <c r="C16" s="941"/>
      <c r="D16" s="52"/>
      <c r="E16" s="951"/>
      <c r="F16" s="951"/>
      <c r="G16" s="951"/>
      <c r="H16" s="951"/>
      <c r="I16" s="951"/>
      <c r="J16" s="951"/>
      <c r="K16" s="951"/>
      <c r="L16" s="951"/>
      <c r="M16" s="951"/>
      <c r="N16" s="951"/>
      <c r="O16" s="1012"/>
      <c r="P16" s="42"/>
      <c r="Q16" s="42"/>
      <c r="R16" s="42"/>
      <c r="S16" s="42"/>
      <c r="T16" s="42"/>
      <c r="U16" s="42"/>
      <c r="V16" s="42"/>
      <c r="W16" s="42"/>
    </row>
    <row r="17" spans="1:23" ht="17.25" customHeight="1" x14ac:dyDescent="0.3">
      <c r="A17" s="951"/>
      <c r="B17" s="168" t="s">
        <v>1342</v>
      </c>
      <c r="C17" s="168"/>
      <c r="D17" s="168"/>
      <c r="E17" s="168"/>
      <c r="F17" s="168"/>
      <c r="G17" s="168"/>
      <c r="H17" s="168"/>
      <c r="I17" s="168"/>
      <c r="J17" s="168"/>
      <c r="K17" s="951"/>
      <c r="L17" s="951"/>
      <c r="M17" s="951"/>
      <c r="N17" s="951"/>
      <c r="O17" s="1012"/>
      <c r="P17" s="42"/>
      <c r="Q17" s="42"/>
      <c r="R17" s="42"/>
      <c r="S17" s="42"/>
      <c r="T17" s="42"/>
      <c r="U17" s="42"/>
      <c r="V17" s="42"/>
      <c r="W17" s="42"/>
    </row>
    <row r="18" spans="1:23" ht="17.25" customHeight="1" x14ac:dyDescent="0.3">
      <c r="A18" s="951"/>
      <c r="B18" s="168" t="s">
        <v>1337</v>
      </c>
      <c r="C18" s="168"/>
      <c r="D18" s="168"/>
      <c r="E18" s="168"/>
      <c r="F18" s="168"/>
      <c r="G18" s="168"/>
      <c r="H18" s="168"/>
      <c r="I18" s="168"/>
      <c r="J18" s="168"/>
      <c r="K18" s="951"/>
      <c r="L18" s="951"/>
      <c r="M18" s="951"/>
      <c r="N18" s="951"/>
      <c r="O18" s="1012"/>
      <c r="P18" s="42"/>
      <c r="Q18" s="42"/>
      <c r="R18" s="42"/>
      <c r="S18" s="42"/>
      <c r="T18" s="42"/>
      <c r="U18" s="42"/>
      <c r="V18" s="42"/>
      <c r="W18" s="42"/>
    </row>
    <row r="19" spans="1:23" ht="17.25" customHeight="1" x14ac:dyDescent="0.3">
      <c r="A19" s="951"/>
      <c r="B19" s="168" t="s">
        <v>1338</v>
      </c>
      <c r="C19" s="1041"/>
      <c r="D19" s="1041"/>
      <c r="E19" s="1041"/>
      <c r="F19" s="1041"/>
      <c r="G19" s="1041"/>
      <c r="H19" s="1041"/>
      <c r="I19" s="1041"/>
      <c r="J19" s="1041"/>
      <c r="K19" s="951"/>
      <c r="L19" s="951"/>
      <c r="M19" s="951"/>
      <c r="N19" s="951"/>
      <c r="O19" s="1012"/>
      <c r="P19" s="42"/>
      <c r="Q19" s="42"/>
      <c r="R19" s="42"/>
      <c r="S19" s="42"/>
      <c r="T19" s="42"/>
      <c r="U19" s="42"/>
      <c r="V19" s="42"/>
      <c r="W19" s="42"/>
    </row>
    <row r="20" spans="1:23" ht="17.25" customHeight="1" x14ac:dyDescent="0.3">
      <c r="A20" s="951"/>
      <c r="B20" s="168" t="s">
        <v>1339</v>
      </c>
      <c r="C20" s="168"/>
      <c r="D20" s="168"/>
      <c r="E20" s="168"/>
      <c r="F20" s="168"/>
      <c r="G20" s="168"/>
      <c r="H20" s="168"/>
      <c r="I20" s="168"/>
      <c r="J20" s="168"/>
      <c r="K20" s="951"/>
      <c r="L20" s="951"/>
      <c r="M20" s="951"/>
      <c r="N20" s="951"/>
      <c r="O20" s="1012"/>
      <c r="P20" s="42"/>
      <c r="Q20" s="42"/>
      <c r="R20" s="42"/>
      <c r="S20" s="42"/>
      <c r="T20" s="42"/>
      <c r="U20" s="42"/>
      <c r="V20" s="42"/>
      <c r="W20" s="42"/>
    </row>
    <row r="21" spans="1:23" ht="17.25" customHeight="1" x14ac:dyDescent="0.3">
      <c r="A21" s="951"/>
      <c r="B21" s="168" t="s">
        <v>2227</v>
      </c>
      <c r="C21" s="168"/>
      <c r="D21" s="168"/>
      <c r="E21" s="168"/>
      <c r="F21" s="168"/>
      <c r="G21" s="168"/>
      <c r="H21" s="168"/>
      <c r="I21" s="168"/>
      <c r="J21" s="168"/>
      <c r="K21" s="951"/>
      <c r="L21" s="951"/>
      <c r="M21" s="951"/>
      <c r="N21" s="951"/>
      <c r="O21" s="1012"/>
      <c r="P21" s="42"/>
      <c r="Q21" s="42"/>
      <c r="R21" s="42"/>
      <c r="S21" s="42"/>
      <c r="T21" s="42"/>
      <c r="U21" s="42"/>
      <c r="V21" s="42"/>
      <c r="W21" s="42"/>
    </row>
    <row r="22" spans="1:23" ht="17.25" customHeight="1" x14ac:dyDescent="0.3">
      <c r="A22" s="951"/>
      <c r="B22" s="168"/>
      <c r="C22" s="168"/>
      <c r="D22" s="168"/>
      <c r="E22" s="168"/>
      <c r="F22" s="168"/>
      <c r="G22" s="168"/>
      <c r="H22" s="168"/>
      <c r="I22" s="168"/>
      <c r="J22" s="168"/>
      <c r="K22" s="951"/>
      <c r="L22" s="951"/>
      <c r="M22" s="951"/>
      <c r="N22" s="951"/>
      <c r="O22" s="1012"/>
      <c r="P22" s="42"/>
      <c r="Q22" s="42"/>
      <c r="R22" s="42"/>
      <c r="S22" s="42"/>
      <c r="T22" s="42"/>
      <c r="U22" s="42"/>
      <c r="V22" s="42"/>
      <c r="W22" s="42"/>
    </row>
    <row r="23" spans="1:23" ht="17.25" customHeight="1" x14ac:dyDescent="0.3">
      <c r="A23" s="951"/>
      <c r="B23" s="942" t="s">
        <v>1340</v>
      </c>
      <c r="C23" s="952"/>
      <c r="D23" s="952"/>
      <c r="E23" s="952"/>
      <c r="F23" s="952"/>
      <c r="G23" s="952"/>
      <c r="H23" s="952"/>
      <c r="I23" s="952"/>
      <c r="J23" s="952"/>
      <c r="K23" s="951"/>
      <c r="L23" s="951"/>
      <c r="M23" s="951"/>
      <c r="N23" s="951"/>
      <c r="O23" s="1012"/>
      <c r="P23" s="42"/>
      <c r="Q23" s="42"/>
      <c r="R23" s="42"/>
      <c r="S23" s="42"/>
      <c r="T23" s="42"/>
      <c r="U23" s="42"/>
      <c r="V23" s="42"/>
      <c r="W23" s="42"/>
    </row>
    <row r="24" spans="1:23" ht="46.95" customHeight="1" x14ac:dyDescent="0.3">
      <c r="A24" s="951"/>
      <c r="B24" s="1423" t="s">
        <v>1855</v>
      </c>
      <c r="C24" s="1423"/>
      <c r="D24" s="1423"/>
      <c r="E24" s="1423"/>
      <c r="F24" s="1423"/>
      <c r="G24" s="1423"/>
      <c r="H24" s="1423"/>
      <c r="I24" s="1423"/>
      <c r="J24" s="1423"/>
      <c r="K24" s="951"/>
      <c r="L24" s="951"/>
      <c r="M24" s="951"/>
      <c r="N24" s="951"/>
      <c r="O24" s="1012"/>
      <c r="P24" s="42"/>
      <c r="Q24" s="42"/>
      <c r="R24" s="42"/>
      <c r="S24" s="42"/>
      <c r="T24" s="42"/>
      <c r="U24" s="42"/>
      <c r="V24" s="42"/>
      <c r="W24" s="42"/>
    </row>
    <row r="25" spans="1:23" ht="34.5" customHeight="1" x14ac:dyDescent="0.3">
      <c r="A25" s="951"/>
      <c r="B25" s="1423" t="s">
        <v>1354</v>
      </c>
      <c r="C25" s="1423"/>
      <c r="D25" s="1423"/>
      <c r="E25" s="1423"/>
      <c r="F25" s="1423"/>
      <c r="G25" s="1423"/>
      <c r="H25" s="1423"/>
      <c r="I25" s="1423"/>
      <c r="J25" s="1423"/>
      <c r="K25" s="951"/>
      <c r="L25" s="951"/>
      <c r="M25" s="951"/>
      <c r="N25" s="951"/>
      <c r="O25" s="1012"/>
      <c r="P25" s="42"/>
      <c r="Q25" s="42"/>
      <c r="R25" s="42"/>
      <c r="S25" s="42"/>
      <c r="T25" s="42"/>
      <c r="U25" s="42"/>
      <c r="V25" s="42"/>
      <c r="W25" s="42"/>
    </row>
    <row r="26" spans="1:23" ht="15.75" customHeight="1" x14ac:dyDescent="0.3">
      <c r="A26" s="951"/>
      <c r="B26" s="952" t="s">
        <v>1356</v>
      </c>
      <c r="C26" s="1040"/>
      <c r="D26" s="1040"/>
      <c r="E26" s="1040"/>
      <c r="F26" s="1040"/>
      <c r="G26" s="1040"/>
      <c r="H26" s="1040"/>
      <c r="I26" s="1040"/>
      <c r="J26" s="1040"/>
      <c r="K26" s="951"/>
      <c r="L26" s="951"/>
      <c r="M26" s="951"/>
      <c r="N26" s="951"/>
      <c r="O26" s="1012"/>
      <c r="P26" s="42"/>
      <c r="Q26" s="42"/>
      <c r="R26" s="42"/>
      <c r="S26" s="42"/>
      <c r="T26" s="42"/>
      <c r="U26" s="42"/>
      <c r="V26" s="42"/>
      <c r="W26" s="42"/>
    </row>
    <row r="27" spans="1:23" ht="15.6" x14ac:dyDescent="0.3">
      <c r="A27" s="951"/>
      <c r="B27" s="952" t="s">
        <v>1346</v>
      </c>
      <c r="C27" s="1040"/>
      <c r="D27" s="1040"/>
      <c r="E27" s="1040"/>
      <c r="F27" s="1040"/>
      <c r="G27" s="1040"/>
      <c r="H27" s="1040"/>
      <c r="I27" s="1008" t="s">
        <v>2228</v>
      </c>
      <c r="J27" s="1040"/>
      <c r="K27" s="951"/>
      <c r="L27" s="951"/>
      <c r="M27" s="951"/>
      <c r="N27" s="951"/>
      <c r="O27" s="46"/>
    </row>
    <row r="28" spans="1:23" x14ac:dyDescent="0.3">
      <c r="A28" s="46"/>
      <c r="B28" s="52"/>
      <c r="C28" s="52"/>
      <c r="D28" s="52"/>
      <c r="E28" s="52"/>
      <c r="F28" s="52"/>
      <c r="G28" s="52"/>
      <c r="H28" s="52"/>
      <c r="I28" s="52"/>
      <c r="J28" s="52"/>
      <c r="K28" s="46"/>
      <c r="L28" s="46"/>
      <c r="M28" s="46"/>
      <c r="N28" s="951"/>
      <c r="O28" s="46"/>
    </row>
    <row r="29" spans="1:23" ht="17.25" customHeight="1" x14ac:dyDescent="0.3">
      <c r="A29" s="951"/>
      <c r="B29" s="940" t="s">
        <v>735</v>
      </c>
      <c r="C29" s="943"/>
      <c r="D29" s="160"/>
      <c r="E29" s="160"/>
      <c r="F29" s="160"/>
      <c r="G29" s="160"/>
      <c r="H29" s="160"/>
      <c r="I29" s="160"/>
      <c r="J29" s="160"/>
      <c r="K29" s="951"/>
      <c r="L29" s="951"/>
      <c r="M29" s="951"/>
      <c r="N29" s="951"/>
      <c r="O29" s="46"/>
    </row>
    <row r="30" spans="1:23" ht="17.25" customHeight="1" x14ac:dyDescent="0.3">
      <c r="A30" s="951"/>
      <c r="B30" s="161" t="s">
        <v>738</v>
      </c>
      <c r="C30" s="160"/>
      <c r="D30" s="160"/>
      <c r="E30" s="160"/>
      <c r="F30" s="160"/>
      <c r="G30" s="160"/>
      <c r="H30" s="160"/>
      <c r="I30" s="160"/>
      <c r="J30" s="160"/>
      <c r="K30" s="951"/>
      <c r="L30" s="951"/>
      <c r="M30" s="951"/>
      <c r="N30" s="951"/>
      <c r="O30" s="46"/>
    </row>
    <row r="31" spans="1:23" ht="45" customHeight="1" x14ac:dyDescent="0.3">
      <c r="A31" s="951"/>
      <c r="B31" s="1424" t="s">
        <v>1341</v>
      </c>
      <c r="C31" s="1424"/>
      <c r="D31" s="1424"/>
      <c r="E31" s="1424"/>
      <c r="F31" s="1424"/>
      <c r="G31" s="1424"/>
      <c r="H31" s="1424"/>
      <c r="I31" s="1424"/>
      <c r="J31" s="1424"/>
      <c r="K31" s="951"/>
      <c r="L31" s="951"/>
      <c r="M31" s="951"/>
      <c r="N31" s="951"/>
      <c r="O31" s="46"/>
    </row>
    <row r="32" spans="1:23" ht="17.25" customHeight="1" x14ac:dyDescent="0.3">
      <c r="A32" s="951"/>
      <c r="B32" s="951"/>
      <c r="C32" s="58"/>
      <c r="D32" s="951"/>
      <c r="E32" s="951"/>
      <c r="F32" s="951"/>
      <c r="G32" s="951"/>
      <c r="H32" s="951"/>
      <c r="I32" s="951"/>
      <c r="J32" s="951"/>
      <c r="K32" s="951"/>
      <c r="L32" s="951"/>
      <c r="M32" s="951"/>
      <c r="N32" s="951"/>
      <c r="O32" s="46"/>
    </row>
    <row r="33" spans="1:15" ht="24.75" customHeight="1" x14ac:dyDescent="0.3">
      <c r="A33" s="951"/>
      <c r="B33" s="951"/>
      <c r="C33" s="58"/>
      <c r="D33" s="951"/>
      <c r="E33" s="951"/>
      <c r="F33" s="951"/>
      <c r="G33" s="951"/>
      <c r="H33" s="951"/>
      <c r="I33" s="951"/>
      <c r="J33" s="951"/>
      <c r="K33" s="951"/>
      <c r="L33" s="951"/>
      <c r="M33" s="951"/>
      <c r="N33" s="951"/>
      <c r="O33" s="46"/>
    </row>
    <row r="34" spans="1:15" ht="15.6" x14ac:dyDescent="0.3">
      <c r="A34" s="951"/>
      <c r="B34" s="951"/>
      <c r="C34" s="315" t="s">
        <v>736</v>
      </c>
      <c r="D34" s="315" t="s">
        <v>737</v>
      </c>
      <c r="E34" s="1042" t="s">
        <v>1854</v>
      </c>
      <c r="F34" s="1042" t="s">
        <v>1485</v>
      </c>
      <c r="G34" s="951"/>
      <c r="H34" s="951"/>
      <c r="I34" s="951"/>
      <c r="J34" s="951"/>
      <c r="K34" s="951"/>
      <c r="L34" s="951"/>
      <c r="M34" s="951"/>
      <c r="N34" s="951" t="s">
        <v>357</v>
      </c>
      <c r="O34" s="46"/>
    </row>
    <row r="35" spans="1:15" ht="15" x14ac:dyDescent="0.3">
      <c r="A35" s="951"/>
      <c r="B35" s="951"/>
      <c r="C35" s="316" t="s">
        <v>989</v>
      </c>
      <c r="D35" s="1097">
        <f>ValidationData!G1</f>
        <v>0</v>
      </c>
      <c r="E35" s="1099">
        <f ca="1">IF(ValidationData!A2 = 0, SUM(INDEX(Vad_Overview,,5)),"-")</f>
        <v>0</v>
      </c>
      <c r="F35" s="1043"/>
      <c r="G35" s="951"/>
      <c r="H35" s="951"/>
      <c r="I35" s="951"/>
      <c r="J35" s="951"/>
      <c r="K35" s="951"/>
      <c r="L35" s="951"/>
      <c r="M35" s="951"/>
      <c r="N35" s="951"/>
      <c r="O35" s="46"/>
    </row>
    <row r="36" spans="1:15" ht="15" x14ac:dyDescent="0.3">
      <c r="A36" s="951"/>
      <c r="B36" s="951"/>
      <c r="C36" s="316" t="s">
        <v>990</v>
      </c>
      <c r="D36" s="1097">
        <f>ValidationData!O1</f>
        <v>0</v>
      </c>
      <c r="E36" s="1099">
        <f ca="1">IF(ValidationData!A2 = 0, SUM(INDEX(Vad_FieldSites,,5)),"-")</f>
        <v>0</v>
      </c>
      <c r="F36" s="1043"/>
      <c r="G36" s="951"/>
      <c r="H36" s="951"/>
      <c r="I36" s="951"/>
      <c r="J36" s="951"/>
      <c r="K36" s="951"/>
      <c r="L36" s="951"/>
      <c r="M36" s="951"/>
      <c r="N36" s="951"/>
      <c r="O36" s="46"/>
    </row>
    <row r="37" spans="1:15" ht="15" x14ac:dyDescent="0.3">
      <c r="A37" s="951"/>
      <c r="B37" s="951"/>
      <c r="C37" s="316" t="s">
        <v>191</v>
      </c>
      <c r="D37" s="1097">
        <f>ValidationData!W1</f>
        <v>0</v>
      </c>
      <c r="E37" s="1099">
        <f ca="1">IF(ValidationData!A2 = 0, SUM(INDEX(Vad_Persons,,5)),"-")</f>
        <v>0</v>
      </c>
      <c r="F37" s="1043"/>
      <c r="G37" s="951"/>
      <c r="H37" s="951"/>
      <c r="I37" s="951"/>
      <c r="J37" s="951"/>
      <c r="K37" s="951"/>
      <c r="L37" s="951"/>
      <c r="M37" s="951"/>
      <c r="N37" s="951"/>
      <c r="O37" s="46"/>
    </row>
    <row r="38" spans="1:15" ht="15" x14ac:dyDescent="0.3">
      <c r="A38" s="951"/>
      <c r="B38" s="951"/>
      <c r="C38" s="316" t="s">
        <v>203</v>
      </c>
      <c r="D38" s="1097">
        <f>ValidationData!AE1</f>
        <v>0</v>
      </c>
      <c r="E38" s="1099">
        <f ca="1">IF(ValidationData!A2 = 0, SUM(INDEX(Vad_Citations,,5)),"-")</f>
        <v>0</v>
      </c>
      <c r="F38" s="1043"/>
      <c r="G38" s="951"/>
      <c r="H38" s="951"/>
      <c r="I38" s="951"/>
      <c r="J38" s="951"/>
      <c r="K38" s="951"/>
      <c r="L38" s="951"/>
      <c r="M38" s="951"/>
      <c r="N38" s="951"/>
      <c r="O38" s="46"/>
    </row>
    <row r="39" spans="1:15" ht="15" x14ac:dyDescent="0.3">
      <c r="A39" s="951"/>
      <c r="B39" s="951"/>
      <c r="C39" s="316" t="s">
        <v>205</v>
      </c>
      <c r="D39" s="1097">
        <f>ValidationData!AM1</f>
        <v>0</v>
      </c>
      <c r="E39" s="1099">
        <f ca="1">IF(ValidationData!A2 = 0, SUM(INDEX(Vad_Treatments,,5)),"-")</f>
        <v>0</v>
      </c>
      <c r="F39" s="1043"/>
      <c r="G39" s="951"/>
      <c r="H39" s="951"/>
      <c r="I39" s="951"/>
      <c r="J39" s="951"/>
      <c r="K39" s="951"/>
      <c r="L39" s="951"/>
      <c r="M39" s="951"/>
      <c r="N39" s="951"/>
      <c r="O39" s="46"/>
    </row>
    <row r="40" spans="1:15" ht="15" x14ac:dyDescent="0.3">
      <c r="A40" s="951"/>
      <c r="B40" s="951"/>
      <c r="C40" s="316" t="s">
        <v>497</v>
      </c>
      <c r="D40" s="1097">
        <f>ValidationData!AU1</f>
        <v>0</v>
      </c>
      <c r="E40" s="1099">
        <f ca="1">IF(ValidationData!A2 = 0, SUM(INDEX(Vad_ExperUnits,,5)),"-")</f>
        <v>0</v>
      </c>
      <c r="F40" s="1043"/>
      <c r="G40" s="951"/>
      <c r="H40" s="951"/>
      <c r="I40" s="951"/>
      <c r="J40" s="951"/>
      <c r="K40" s="951"/>
      <c r="L40" s="951"/>
      <c r="M40" s="951"/>
      <c r="N40" s="951"/>
      <c r="O40" s="46"/>
    </row>
    <row r="41" spans="1:15" ht="15" x14ac:dyDescent="0.3">
      <c r="A41" s="951"/>
      <c r="B41" s="951"/>
      <c r="C41" s="317" t="s">
        <v>461</v>
      </c>
      <c r="D41" s="1097">
        <f>ValidationData!BC1</f>
        <v>0</v>
      </c>
      <c r="E41" s="1099">
        <f ca="1">IF(ValidationData!A2 = 0, SUM(INDEX(Vad_WeatherStation,,5)),"-")</f>
        <v>0</v>
      </c>
      <c r="F41" s="1043"/>
      <c r="G41" s="951"/>
      <c r="H41" s="951"/>
      <c r="I41" s="951"/>
      <c r="J41" s="951"/>
      <c r="K41" s="951"/>
      <c r="L41" s="951"/>
      <c r="M41" s="951"/>
      <c r="N41" s="951"/>
      <c r="O41" s="46"/>
    </row>
    <row r="42" spans="1:15" ht="15" x14ac:dyDescent="0.3">
      <c r="A42" s="951"/>
      <c r="B42" s="951"/>
      <c r="C42" s="317" t="s">
        <v>462</v>
      </c>
      <c r="D42" s="1097">
        <f>ValidationData!BK1</f>
        <v>0</v>
      </c>
      <c r="E42" s="1099">
        <f ca="1">IF(ValidationData!A2 = 0, SUM(INDEX(Vad_WeatherDaily,,5)),"-")</f>
        <v>0</v>
      </c>
      <c r="F42" s="1043"/>
      <c r="G42" s="951"/>
      <c r="H42" s="951"/>
      <c r="I42" s="951"/>
      <c r="J42" s="951"/>
      <c r="K42" s="951"/>
      <c r="L42" s="951"/>
      <c r="M42" s="951"/>
      <c r="N42" s="951"/>
      <c r="O42" s="46"/>
    </row>
    <row r="43" spans="1:15" ht="15" x14ac:dyDescent="0.3">
      <c r="A43" s="951"/>
      <c r="B43" s="951"/>
      <c r="C43" s="1138" t="s">
        <v>2226</v>
      </c>
      <c r="D43" s="1097"/>
      <c r="E43" s="1099"/>
      <c r="F43" s="1043"/>
      <c r="G43" s="951"/>
      <c r="H43" s="951"/>
      <c r="I43" s="951"/>
      <c r="J43" s="951"/>
      <c r="K43" s="951"/>
      <c r="L43" s="951"/>
      <c r="M43" s="951"/>
      <c r="N43" s="951"/>
      <c r="O43" s="46"/>
    </row>
    <row r="44" spans="1:15" ht="15" x14ac:dyDescent="0.3">
      <c r="A44" s="951"/>
      <c r="B44" s="951"/>
      <c r="C44" s="318" t="s">
        <v>554</v>
      </c>
      <c r="D44" s="1097">
        <f>ValidationData!CA1</f>
        <v>0</v>
      </c>
      <c r="E44" s="1099">
        <f ca="1">IF(ValidationData!A2 = 0, SUM(INDEX(Vad_MgtAmendments,,5)),"-")</f>
        <v>0</v>
      </c>
      <c r="F44" s="1043" t="b">
        <v>1</v>
      </c>
      <c r="G44" s="951"/>
      <c r="H44" s="951"/>
      <c r="I44" s="951"/>
      <c r="J44" s="951"/>
      <c r="K44" s="951"/>
      <c r="L44" s="951"/>
      <c r="M44" s="951"/>
      <c r="N44" s="951"/>
      <c r="O44" s="46"/>
    </row>
    <row r="45" spans="1:15" ht="15" x14ac:dyDescent="0.3">
      <c r="A45" s="951"/>
      <c r="B45" s="951"/>
      <c r="C45" s="318" t="s">
        <v>555</v>
      </c>
      <c r="D45" s="1097">
        <f>ValidationData!CI1</f>
        <v>0</v>
      </c>
      <c r="E45" s="1099">
        <f ca="1">IF(ValidationData!A2 = 0, SUM(INDEX(Vad_MgtPlanting,,5)),"-")</f>
        <v>0</v>
      </c>
      <c r="F45" s="1043" t="b">
        <v>1</v>
      </c>
      <c r="G45" s="951"/>
      <c r="H45" s="951"/>
      <c r="I45" s="951"/>
      <c r="J45" s="951"/>
      <c r="K45" s="951"/>
      <c r="L45" s="951"/>
      <c r="M45" s="951"/>
      <c r="N45" s="951"/>
      <c r="O45" s="46"/>
    </row>
    <row r="46" spans="1:15" ht="15" x14ac:dyDescent="0.3">
      <c r="A46" s="951"/>
      <c r="B46" s="951"/>
      <c r="C46" s="318" t="s">
        <v>556</v>
      </c>
      <c r="D46" s="1097">
        <f>ValidationData!CQ1</f>
        <v>0</v>
      </c>
      <c r="E46" s="1099">
        <f ca="1">IF(ValidationData!A2 = 0, SUM(INDEX(Vad_MgtTillage,,5)),"-")</f>
        <v>0</v>
      </c>
      <c r="F46" s="1043" t="b">
        <v>1</v>
      </c>
      <c r="G46" s="951"/>
      <c r="H46" s="951"/>
      <c r="I46" s="951"/>
      <c r="J46" s="951"/>
      <c r="K46" s="951"/>
      <c r="L46" s="951"/>
      <c r="M46" s="951"/>
      <c r="N46" s="951"/>
      <c r="O46" s="46"/>
    </row>
    <row r="47" spans="1:15" ht="15" x14ac:dyDescent="0.3">
      <c r="A47" s="951"/>
      <c r="B47" s="951"/>
      <c r="C47" s="318" t="s">
        <v>557</v>
      </c>
      <c r="D47" s="1097">
        <f>ValidationData!CY1</f>
        <v>0</v>
      </c>
      <c r="E47" s="1099">
        <f ca="1">IF(ValidationData!A2 = 0, SUM(INDEX(Vad_MgtGrowthStages,,5)),"-")</f>
        <v>0</v>
      </c>
      <c r="F47" s="1043" t="b">
        <v>1</v>
      </c>
      <c r="G47" s="951"/>
      <c r="H47" s="951"/>
      <c r="I47" s="951"/>
      <c r="J47" s="951"/>
      <c r="K47" s="951"/>
      <c r="L47" s="951"/>
      <c r="M47" s="951"/>
      <c r="N47" s="951"/>
      <c r="O47" s="46"/>
    </row>
    <row r="48" spans="1:15" ht="15" x14ac:dyDescent="0.3">
      <c r="A48" s="951"/>
      <c r="B48" s="951"/>
      <c r="C48" s="318" t="s">
        <v>558</v>
      </c>
      <c r="D48" s="1097">
        <f>ValidationData!DG1</f>
        <v>0</v>
      </c>
      <c r="E48" s="1099">
        <f ca="1">IF(ValidationData!A2 = 0, SUM(INDEX(Vad_MgtResidue,,5)),"-")</f>
        <v>0</v>
      </c>
      <c r="F48" s="1043" t="b">
        <v>1</v>
      </c>
      <c r="G48" s="951"/>
      <c r="H48" s="951"/>
      <c r="I48" s="951"/>
      <c r="J48" s="951"/>
      <c r="K48" s="951"/>
      <c r="L48" s="951"/>
      <c r="M48" s="951"/>
      <c r="N48" s="951"/>
      <c r="O48" s="46"/>
    </row>
    <row r="49" spans="1:15" ht="15" x14ac:dyDescent="0.3">
      <c r="A49" s="951"/>
      <c r="B49" s="951"/>
      <c r="C49" s="318" t="s">
        <v>559</v>
      </c>
      <c r="D49" s="1100">
        <f>ValidationData!DO1</f>
        <v>0</v>
      </c>
      <c r="E49" s="1099">
        <f ca="1">IF(ValidationData!A2 = 0, SUM(INDEX(Vad_MgtGrazing,,5)),"-")</f>
        <v>0</v>
      </c>
      <c r="F49" s="1043" t="b">
        <v>1</v>
      </c>
      <c r="G49" s="951"/>
      <c r="H49" s="951"/>
      <c r="I49" s="951"/>
      <c r="J49" s="951"/>
      <c r="K49" s="951"/>
      <c r="L49" s="951"/>
      <c r="M49" s="951"/>
      <c r="N49" s="951"/>
      <c r="O49" s="46"/>
    </row>
    <row r="50" spans="1:15" ht="15" x14ac:dyDescent="0.3">
      <c r="A50" s="951"/>
      <c r="B50" s="951"/>
      <c r="C50" s="319" t="s">
        <v>560</v>
      </c>
      <c r="D50" s="1100">
        <f>ValidationData!DW1</f>
        <v>0</v>
      </c>
      <c r="E50" s="1099">
        <f ca="1">IF(ValidationData!A2 = 0, SUM(INDEX(Vad_MeasSoilPhys,,5)),"-")</f>
        <v>0</v>
      </c>
      <c r="F50" s="1043" t="b">
        <v>1</v>
      </c>
      <c r="G50" s="951"/>
      <c r="H50" s="951"/>
      <c r="I50" s="951"/>
      <c r="J50" s="951"/>
      <c r="K50" s="951"/>
      <c r="L50" s="951"/>
      <c r="M50" s="951"/>
      <c r="N50" s="951"/>
      <c r="O50" s="46"/>
    </row>
    <row r="51" spans="1:15" ht="15" x14ac:dyDescent="0.3">
      <c r="A51" s="951"/>
      <c r="B51" s="951"/>
      <c r="C51" s="319" t="s">
        <v>561</v>
      </c>
      <c r="D51" s="1097">
        <f>ValidationData!EE1</f>
        <v>0</v>
      </c>
      <c r="E51" s="1099">
        <f ca="1">IF(ValidationData!A2 = 0, SUM(INDEX(Vad_MeasSoilChem,,5)),"-")</f>
        <v>0</v>
      </c>
      <c r="F51" s="1043" t="b">
        <v>1</v>
      </c>
      <c r="G51" s="951"/>
      <c r="H51" s="951"/>
      <c r="I51" s="951"/>
      <c r="J51" s="951"/>
      <c r="K51" s="951"/>
      <c r="L51" s="951"/>
      <c r="M51" s="951"/>
      <c r="N51" s="951"/>
      <c r="O51" s="46"/>
    </row>
    <row r="52" spans="1:15" ht="15" x14ac:dyDescent="0.3">
      <c r="A52" s="951"/>
      <c r="B52" s="951"/>
      <c r="C52" s="319" t="s">
        <v>562</v>
      </c>
      <c r="D52" s="1097">
        <f>ValidationData!EM1</f>
        <v>0</v>
      </c>
      <c r="E52" s="1099">
        <f ca="1">IF(ValidationData!A2 = 0, SUM(INDEX(Vad_MeasSoilBiol,,5)),"-")</f>
        <v>0</v>
      </c>
      <c r="F52" s="1043" t="b">
        <v>1</v>
      </c>
      <c r="G52" s="951"/>
      <c r="H52" s="951"/>
      <c r="I52" s="951"/>
      <c r="J52" s="951"/>
      <c r="K52" s="951"/>
      <c r="L52" s="951"/>
      <c r="M52" s="951"/>
      <c r="N52" s="951"/>
      <c r="O52" s="46"/>
    </row>
    <row r="53" spans="1:15" ht="15" x14ac:dyDescent="0.3">
      <c r="A53" s="951"/>
      <c r="B53" s="951"/>
      <c r="C53" s="319" t="s">
        <v>563</v>
      </c>
      <c r="D53" s="1097">
        <f>ValidationData!EU1</f>
        <v>0</v>
      </c>
      <c r="E53" s="1099">
        <f ca="1">IF(ValidationData!A2 = 0, SUM(INDEX(Vad_MeasSoilCover,,5)),"-")</f>
        <v>0</v>
      </c>
      <c r="F53" s="1043" t="b">
        <v>1</v>
      </c>
      <c r="G53" s="951"/>
      <c r="H53" s="951" t="s">
        <v>357</v>
      </c>
      <c r="I53" s="951"/>
      <c r="J53" s="951"/>
      <c r="K53" s="951"/>
      <c r="L53" s="951"/>
      <c r="M53" s="951"/>
      <c r="N53" s="951"/>
      <c r="O53" s="46"/>
    </row>
    <row r="54" spans="1:15" x14ac:dyDescent="0.3">
      <c r="A54" s="951"/>
      <c r="B54" s="951"/>
      <c r="C54" s="1139" t="s">
        <v>2222</v>
      </c>
      <c r="D54" s="1097"/>
      <c r="E54" s="1099"/>
      <c r="F54" s="1043"/>
      <c r="G54" s="951"/>
      <c r="H54" s="951"/>
      <c r="I54" s="951"/>
      <c r="J54" s="951"/>
      <c r="K54" s="951"/>
      <c r="L54" s="951"/>
      <c r="M54" s="951"/>
      <c r="N54" s="951"/>
      <c r="O54" s="46"/>
    </row>
    <row r="55" spans="1:15" ht="15" x14ac:dyDescent="0.3">
      <c r="A55" s="951"/>
      <c r="B55" s="951"/>
      <c r="C55" s="319" t="s">
        <v>564</v>
      </c>
      <c r="D55" s="1097">
        <f>ValidationData!FK1</f>
        <v>0</v>
      </c>
      <c r="E55" s="1099">
        <f ca="1">IF(ValidationData!A2 = 0, SUM(INDEX(Vad_MeasGHGFlux,,5)),"-")</f>
        <v>0</v>
      </c>
      <c r="F55" s="1043" t="b">
        <v>1</v>
      </c>
      <c r="G55" s="951"/>
      <c r="H55" s="951"/>
      <c r="I55" s="951"/>
      <c r="J55" s="951"/>
      <c r="K55" s="951"/>
      <c r="L55" s="951"/>
      <c r="M55" s="951"/>
      <c r="N55" s="951"/>
      <c r="O55" s="46"/>
    </row>
    <row r="56" spans="1:15" x14ac:dyDescent="0.3">
      <c r="A56" s="951"/>
      <c r="B56" s="951"/>
      <c r="C56" s="1139" t="s">
        <v>2223</v>
      </c>
      <c r="D56" s="1097"/>
      <c r="E56" s="1099"/>
      <c r="F56" s="1043"/>
      <c r="G56" s="951"/>
      <c r="H56" s="951"/>
      <c r="I56" s="951"/>
      <c r="J56" s="951"/>
      <c r="K56" s="951"/>
      <c r="L56" s="951"/>
      <c r="M56" s="951"/>
      <c r="N56" s="951"/>
      <c r="O56" s="46"/>
    </row>
    <row r="57" spans="1:15" ht="15" x14ac:dyDescent="0.3">
      <c r="A57" s="951"/>
      <c r="B57" s="951"/>
      <c r="C57" s="319" t="s">
        <v>2224</v>
      </c>
      <c r="D57" s="1097"/>
      <c r="E57" s="1099"/>
      <c r="F57" s="1043"/>
      <c r="G57" s="951"/>
      <c r="H57" s="951"/>
      <c r="I57" s="951"/>
      <c r="J57" s="951"/>
      <c r="K57" s="951"/>
      <c r="L57" s="951"/>
      <c r="M57" s="951"/>
      <c r="N57" s="951"/>
      <c r="O57" s="46"/>
    </row>
    <row r="58" spans="1:15" ht="15" x14ac:dyDescent="0.3">
      <c r="A58" s="951"/>
      <c r="B58" s="951"/>
      <c r="C58" s="319" t="s">
        <v>2225</v>
      </c>
      <c r="D58" s="1097"/>
      <c r="E58" s="1099"/>
      <c r="F58" s="1043"/>
      <c r="G58" s="951"/>
      <c r="H58" s="951"/>
      <c r="I58" s="951"/>
      <c r="J58" s="951"/>
      <c r="K58" s="951"/>
      <c r="L58" s="951"/>
      <c r="M58" s="951"/>
      <c r="N58" s="951"/>
      <c r="O58" s="46"/>
    </row>
    <row r="59" spans="1:15" ht="15" x14ac:dyDescent="0.3">
      <c r="A59" s="951"/>
      <c r="B59" s="951"/>
      <c r="C59" s="319" t="s">
        <v>1481</v>
      </c>
      <c r="D59" s="1097">
        <f>ValidationData!GQ1</f>
        <v>0</v>
      </c>
      <c r="E59" s="1099">
        <f ca="1">IF(ValidationData!A2 = 0, SUM(INDEX(Vad_MeasHarvestFraction,,5)),"-")</f>
        <v>0</v>
      </c>
      <c r="F59" s="1043" t="b">
        <v>1</v>
      </c>
      <c r="G59" s="951"/>
      <c r="H59" s="951"/>
      <c r="I59" s="951"/>
      <c r="J59" s="951"/>
      <c r="K59" s="951"/>
      <c r="L59" s="951"/>
      <c r="M59" s="951"/>
      <c r="N59" s="951"/>
      <c r="O59" s="46"/>
    </row>
    <row r="60" spans="1:15" ht="15" x14ac:dyDescent="0.3">
      <c r="A60" s="951"/>
      <c r="B60" s="951"/>
      <c r="C60" s="319" t="s">
        <v>1505</v>
      </c>
      <c r="D60" s="1097">
        <f>ValidationData!GY1</f>
        <v>0</v>
      </c>
      <c r="E60" s="1099">
        <f ca="1">IF(ValidationData!A2 = 0, SUM(INDEX(Vad_MeasResidueMgnt,,5)),"-")</f>
        <v>0</v>
      </c>
      <c r="F60" s="1043" t="b">
        <v>1</v>
      </c>
      <c r="G60" s="951"/>
      <c r="H60" s="951"/>
      <c r="I60" s="951"/>
      <c r="J60" s="951"/>
      <c r="K60" s="951"/>
      <c r="L60" s="951"/>
      <c r="M60" s="951"/>
      <c r="N60" s="951"/>
      <c r="O60" s="46"/>
    </row>
    <row r="61" spans="1:15" ht="15" x14ac:dyDescent="0.3">
      <c r="A61" s="951"/>
      <c r="B61" s="951"/>
      <c r="C61" s="319" t="s">
        <v>565</v>
      </c>
      <c r="D61" s="1097">
        <f>ValidationData!HG1</f>
        <v>0</v>
      </c>
      <c r="E61" s="1099">
        <f ca="1">IF(ValidationData!A2 = 0, SUM(INDEX(Vad_MeasBiomassCHO,,5)),"-")</f>
        <v>0</v>
      </c>
      <c r="F61" s="1043" t="b">
        <v>1</v>
      </c>
      <c r="G61" s="951"/>
      <c r="H61" s="951"/>
      <c r="I61" s="951"/>
      <c r="J61" s="951"/>
      <c r="K61" s="951"/>
      <c r="L61" s="951"/>
      <c r="M61" s="951"/>
      <c r="N61" s="951"/>
      <c r="O61" s="46"/>
    </row>
    <row r="62" spans="1:15" ht="15" x14ac:dyDescent="0.3">
      <c r="A62" s="951"/>
      <c r="B62" s="951"/>
      <c r="C62" s="319" t="s">
        <v>566</v>
      </c>
      <c r="D62" s="1097">
        <f>ValidationData!HO1</f>
        <v>0</v>
      </c>
      <c r="E62" s="1099">
        <f ca="1">IF(ValidationData!A2 = 0, SUM(INDEX(Vad_MeasBiomassEnergy,,5)),"-")</f>
        <v>0</v>
      </c>
      <c r="F62" s="1043" t="b">
        <v>1</v>
      </c>
      <c r="G62" s="951"/>
      <c r="H62" s="951"/>
      <c r="I62" s="951"/>
      <c r="J62" s="951"/>
      <c r="K62" s="951"/>
      <c r="L62" s="951"/>
      <c r="M62" s="951"/>
      <c r="N62" s="951"/>
      <c r="O62" s="46"/>
    </row>
    <row r="63" spans="1:15" ht="15" x14ac:dyDescent="0.3">
      <c r="A63" s="951"/>
      <c r="B63" s="951"/>
      <c r="C63" s="319" t="s">
        <v>567</v>
      </c>
      <c r="D63" s="1097">
        <f>ValidationData!HW1</f>
        <v>0</v>
      </c>
      <c r="E63" s="1099">
        <f ca="1">IF(ValidationData!A2 = 0, SUM(INDEX(Vad_MeasBiomassMinAn,,5)),"-")</f>
        <v>0</v>
      </c>
      <c r="F63" s="1043" t="b">
        <v>1</v>
      </c>
      <c r="G63" s="951"/>
      <c r="H63" s="951"/>
      <c r="I63" s="951"/>
      <c r="J63" s="951"/>
      <c r="K63" s="951"/>
      <c r="L63" s="951"/>
      <c r="M63" s="951"/>
      <c r="N63" s="951"/>
      <c r="O63" s="46"/>
    </row>
    <row r="64" spans="1:15" ht="15" x14ac:dyDescent="0.3">
      <c r="A64" s="951"/>
      <c r="B64" s="951"/>
      <c r="C64" s="319" t="s">
        <v>568</v>
      </c>
      <c r="D64" s="1097">
        <f>ValidationData!IE1</f>
        <v>0</v>
      </c>
      <c r="E64" s="1099">
        <f ca="1">IF(ValidationData!A2 = 0, SUM(INDEX(Vad_MeasGrazingPlants,,5)),"-")</f>
        <v>0</v>
      </c>
      <c r="F64" s="1043" t="b">
        <v>1</v>
      </c>
      <c r="G64" s="951"/>
      <c r="H64" s="951"/>
      <c r="I64" s="951"/>
      <c r="J64" s="951"/>
      <c r="K64" s="951"/>
      <c r="L64" s="951"/>
      <c r="M64" s="951"/>
      <c r="N64" s="951"/>
      <c r="O64" s="46"/>
    </row>
    <row r="65" spans="1:15" ht="15" x14ac:dyDescent="0.3">
      <c r="A65" s="951"/>
      <c r="B65" s="951"/>
      <c r="C65" s="1044" t="s">
        <v>569</v>
      </c>
      <c r="D65" s="1098">
        <f>ValidationData!IM1</f>
        <v>0</v>
      </c>
      <c r="E65" s="1099">
        <f ca="1">IF(ValidationData!A2 = 0, SUM(INDEX(Vad_MeasSuppRes,,5)),"-")</f>
        <v>0</v>
      </c>
      <c r="F65" s="1043" t="b">
        <v>1</v>
      </c>
      <c r="G65" s="951"/>
      <c r="H65" s="951"/>
      <c r="I65" s="951"/>
      <c r="J65" s="951"/>
      <c r="K65" s="951"/>
      <c r="L65" s="951"/>
      <c r="M65" s="951"/>
      <c r="N65" s="951"/>
      <c r="O65" s="46"/>
    </row>
    <row r="66" spans="1:15" ht="15" x14ac:dyDescent="0.3">
      <c r="A66" s="951"/>
      <c r="B66" s="951"/>
      <c r="C66" s="1045" t="s">
        <v>493</v>
      </c>
      <c r="D66" s="1101">
        <f>ValidationData!IU1</f>
        <v>0</v>
      </c>
      <c r="E66" s="1099">
        <f ca="1">IF(ValidationData!A2 = 0, SUM(INDEX(Vad_AllCellComments,,5)),"-")</f>
        <v>0</v>
      </c>
      <c r="F66" s="1043"/>
      <c r="G66" s="951"/>
      <c r="H66" s="951"/>
      <c r="I66" s="951"/>
      <c r="J66" s="951"/>
      <c r="K66" s="951"/>
      <c r="L66" s="951"/>
      <c r="M66" s="951"/>
      <c r="N66" s="951"/>
      <c r="O66" s="46"/>
    </row>
    <row r="67" spans="1:15" x14ac:dyDescent="0.3">
      <c r="A67" s="951"/>
      <c r="B67" s="951"/>
      <c r="C67" s="951"/>
      <c r="D67" s="951"/>
      <c r="E67" s="951"/>
      <c r="F67" s="951"/>
      <c r="G67" s="951"/>
      <c r="H67" s="951"/>
      <c r="I67" s="951"/>
      <c r="J67" s="951"/>
      <c r="K67" s="951"/>
      <c r="L67" s="951"/>
      <c r="M67" s="951"/>
      <c r="N67" s="951"/>
      <c r="O67" s="46"/>
    </row>
    <row r="68" spans="1:15" ht="15.6" x14ac:dyDescent="0.3">
      <c r="A68" s="951"/>
      <c r="B68" s="951"/>
      <c r="C68" s="951"/>
      <c r="D68" s="951"/>
      <c r="E68" s="949"/>
      <c r="F68" s="951"/>
      <c r="G68" s="951"/>
      <c r="H68" s="951"/>
      <c r="I68" s="951"/>
      <c r="J68" s="951"/>
      <c r="K68" s="951"/>
      <c r="L68" s="951"/>
      <c r="M68" s="951"/>
      <c r="N68" s="951"/>
      <c r="O68" s="46"/>
    </row>
    <row r="69" spans="1:15" ht="15.75" customHeight="1" x14ac:dyDescent="0.3">
      <c r="A69" s="951"/>
      <c r="B69" s="46"/>
      <c r="C69" s="944"/>
      <c r="D69" s="944"/>
      <c r="E69" s="951"/>
      <c r="F69" s="944"/>
      <c r="G69" s="944"/>
      <c r="H69" s="46"/>
      <c r="I69" s="944"/>
      <c r="J69" s="944"/>
      <c r="K69" s="944"/>
      <c r="L69" s="951"/>
      <c r="M69" s="951"/>
      <c r="N69" s="951"/>
      <c r="O69" s="46"/>
    </row>
    <row r="70" spans="1:15" ht="15.75" customHeight="1" x14ac:dyDescent="0.3">
      <c r="A70" s="951"/>
      <c r="B70" s="1010"/>
      <c r="C70" s="168"/>
      <c r="D70" s="950"/>
      <c r="E70" s="1041"/>
      <c r="F70" s="1041"/>
      <c r="G70" s="951"/>
      <c r="H70" s="951"/>
      <c r="I70" s="951"/>
      <c r="J70" s="951"/>
      <c r="K70" s="951"/>
      <c r="L70" s="951"/>
      <c r="M70" s="951"/>
      <c r="N70" s="951"/>
      <c r="O70" s="46"/>
    </row>
    <row r="71" spans="1:15" ht="15.75" customHeight="1" x14ac:dyDescent="0.3">
      <c r="A71" s="951"/>
      <c r="B71" s="106"/>
      <c r="C71" s="1041"/>
      <c r="D71" s="1041"/>
      <c r="E71" s="1041"/>
      <c r="F71" s="1041"/>
      <c r="G71" s="951"/>
      <c r="H71" s="951"/>
      <c r="I71" s="951"/>
      <c r="J71" s="951"/>
      <c r="K71" s="951"/>
      <c r="L71" s="951"/>
      <c r="M71" s="951"/>
      <c r="N71" s="951"/>
      <c r="O71" s="46"/>
    </row>
    <row r="72" spans="1:15" ht="15.75" customHeight="1" x14ac:dyDescent="0.3">
      <c r="A72" s="951"/>
      <c r="B72" s="1013" t="s">
        <v>2678</v>
      </c>
      <c r="C72" s="1041"/>
      <c r="D72" s="1041"/>
      <c r="E72" s="1041"/>
      <c r="F72" s="1041"/>
      <c r="G72" s="951"/>
      <c r="H72" s="951"/>
      <c r="I72" s="951"/>
      <c r="J72" s="951"/>
      <c r="K72" s="951"/>
      <c r="L72" s="951"/>
      <c r="M72" s="951"/>
      <c r="N72" s="951"/>
      <c r="O72" s="46"/>
    </row>
    <row r="73" spans="1:15" ht="15.75" customHeight="1" x14ac:dyDescent="0.3">
      <c r="A73" s="951"/>
      <c r="B73" s="1010"/>
      <c r="C73" s="1041"/>
      <c r="D73" s="1041"/>
      <c r="E73" s="1041"/>
      <c r="F73" s="1041"/>
      <c r="G73" s="951"/>
      <c r="H73" s="951"/>
      <c r="I73" s="951"/>
      <c r="J73" s="951"/>
      <c r="K73" s="951"/>
      <c r="L73" s="951"/>
      <c r="M73" s="951"/>
      <c r="N73" s="951"/>
      <c r="O73" s="46"/>
    </row>
    <row r="74" spans="1:15" ht="15.75" customHeight="1" x14ac:dyDescent="0.3">
      <c r="A74" s="951"/>
      <c r="B74" s="1010"/>
      <c r="C74" s="1041"/>
      <c r="D74" s="1041"/>
      <c r="E74" s="1041"/>
      <c r="F74" s="1041"/>
      <c r="G74" s="951"/>
      <c r="H74" s="951"/>
      <c r="I74" s="951"/>
      <c r="J74" s="951"/>
      <c r="K74" s="951"/>
      <c r="L74" s="951"/>
      <c r="M74" s="951"/>
      <c r="N74" s="951"/>
      <c r="O74" s="46"/>
    </row>
    <row r="75" spans="1:15" ht="16.8" x14ac:dyDescent="0.3">
      <c r="B75" s="1009"/>
    </row>
    <row r="76" spans="1:15" ht="16.8" x14ac:dyDescent="0.3">
      <c r="B76" s="1009"/>
    </row>
    <row r="77" spans="1:15" ht="16.8" x14ac:dyDescent="0.3">
      <c r="B77" s="1009"/>
      <c r="C77" s="193"/>
    </row>
  </sheetData>
  <mergeCells count="4">
    <mergeCell ref="A6:A14"/>
    <mergeCell ref="B24:J24"/>
    <mergeCell ref="B25:J25"/>
    <mergeCell ref="B31:J31"/>
  </mergeCells>
  <conditionalFormatting sqref="E35:E66">
    <cfRule type="expression" dxfId="109" priority="1">
      <formula>AND(E35&gt;0,E35&lt;&gt;"-")</formula>
    </cfRule>
    <cfRule type="expression" dxfId="108" priority="2">
      <formula>AND(E35=0,E35&lt;&gt;"-")</formula>
    </cfRule>
  </conditionalFormatting>
  <hyperlinks>
    <hyperlink ref="I27" r:id="rId1"/>
  </hyperlinks>
  <pageMargins left="0.75" right="0.75" top="1" bottom="1" header="0.5" footer="0.5"/>
  <pageSetup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22860</xdr:colOff>
                    <xdr:row>66</xdr:row>
                    <xdr:rowOff>99060</xdr:rowOff>
                  </from>
                  <to>
                    <xdr:col>2</xdr:col>
                    <xdr:colOff>1127760</xdr:colOff>
                    <xdr:row>68</xdr:row>
                    <xdr:rowOff>7620</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373380</xdr:colOff>
                    <xdr:row>41</xdr:row>
                    <xdr:rowOff>182880</xdr:rowOff>
                  </from>
                  <to>
                    <xdr:col>5</xdr:col>
                    <xdr:colOff>647700</xdr:colOff>
                    <xdr:row>43</xdr:row>
                    <xdr:rowOff>182880</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373380</xdr:colOff>
                    <xdr:row>44</xdr:row>
                    <xdr:rowOff>0</xdr:rowOff>
                  </from>
                  <to>
                    <xdr:col>5</xdr:col>
                    <xdr:colOff>647700</xdr:colOff>
                    <xdr:row>45</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373380</xdr:colOff>
                    <xdr:row>45</xdr:row>
                    <xdr:rowOff>7620</xdr:rowOff>
                  </from>
                  <to>
                    <xdr:col>5</xdr:col>
                    <xdr:colOff>647700</xdr:colOff>
                    <xdr:row>46</xdr:row>
                    <xdr:rowOff>7620</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373380</xdr:colOff>
                    <xdr:row>48</xdr:row>
                    <xdr:rowOff>0</xdr:rowOff>
                  </from>
                  <to>
                    <xdr:col>5</xdr:col>
                    <xdr:colOff>647700</xdr:colOff>
                    <xdr:row>49</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373380</xdr:colOff>
                    <xdr:row>49</xdr:row>
                    <xdr:rowOff>7620</xdr:rowOff>
                  </from>
                  <to>
                    <xdr:col>5</xdr:col>
                    <xdr:colOff>647700</xdr:colOff>
                    <xdr:row>50</xdr:row>
                    <xdr:rowOff>7620</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373380</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373380</xdr:colOff>
                    <xdr:row>52</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373380</xdr:colOff>
                    <xdr:row>54</xdr:row>
                    <xdr:rowOff>7620</xdr:rowOff>
                  </from>
                  <to>
                    <xdr:col>5</xdr:col>
                    <xdr:colOff>647700</xdr:colOff>
                    <xdr:row>58</xdr:row>
                    <xdr:rowOff>7620</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373380</xdr:colOff>
                    <xdr:row>58</xdr:row>
                    <xdr:rowOff>7620</xdr:rowOff>
                  </from>
                  <to>
                    <xdr:col>5</xdr:col>
                    <xdr:colOff>647700</xdr:colOff>
                    <xdr:row>59</xdr:row>
                    <xdr:rowOff>7620</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373380</xdr:colOff>
                    <xdr:row>59</xdr:row>
                    <xdr:rowOff>7620</xdr:rowOff>
                  </from>
                  <to>
                    <xdr:col>5</xdr:col>
                    <xdr:colOff>647700</xdr:colOff>
                    <xdr:row>60</xdr:row>
                    <xdr:rowOff>7620</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373380</xdr:colOff>
                    <xdr:row>60</xdr:row>
                    <xdr:rowOff>7620</xdr:rowOff>
                  </from>
                  <to>
                    <xdr:col>5</xdr:col>
                    <xdr:colOff>647700</xdr:colOff>
                    <xdr:row>61</xdr:row>
                    <xdr:rowOff>7620</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373380</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373380</xdr:colOff>
                    <xdr:row>62</xdr:row>
                    <xdr:rowOff>0</xdr:rowOff>
                  </from>
                  <to>
                    <xdr:col>5</xdr:col>
                    <xdr:colOff>647700</xdr:colOff>
                    <xdr:row>63</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373380</xdr:colOff>
                    <xdr:row>63</xdr:row>
                    <xdr:rowOff>0</xdr:rowOff>
                  </from>
                  <to>
                    <xdr:col>5</xdr:col>
                    <xdr:colOff>647700</xdr:colOff>
                    <xdr:row>64</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373380</xdr:colOff>
                    <xdr:row>64</xdr:row>
                    <xdr:rowOff>0</xdr:rowOff>
                  </from>
                  <to>
                    <xdr:col>5</xdr:col>
                    <xdr:colOff>647700</xdr:colOff>
                    <xdr:row>65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9"/>
  <sheetViews>
    <sheetView zoomScaleNormal="100" workbookViewId="0">
      <pane ySplit="5" topLeftCell="A6" activePane="bottomLeft" state="frozen"/>
      <selection pane="bottomLeft" activeCell="A3" sqref="A3"/>
    </sheetView>
  </sheetViews>
  <sheetFormatPr defaultColWidth="9.109375" defaultRowHeight="13.2" x14ac:dyDescent="0.25"/>
  <cols>
    <col min="1" max="1" width="29.33203125" style="335" customWidth="1"/>
    <col min="2" max="2" width="102.33203125" style="335" customWidth="1"/>
    <col min="3" max="3" width="18.44140625" style="335" customWidth="1"/>
    <col min="4" max="4" width="4.6640625" style="335" customWidth="1"/>
    <col min="5" max="16384" width="9.109375" style="334"/>
  </cols>
  <sheetData>
    <row r="1" spans="1:4" x14ac:dyDescent="0.25">
      <c r="A1" s="850" t="s">
        <v>358</v>
      </c>
    </row>
    <row r="2" spans="1:4" x14ac:dyDescent="0.25">
      <c r="A2" s="850" t="s">
        <v>510</v>
      </c>
    </row>
    <row r="3" spans="1:4" x14ac:dyDescent="0.25">
      <c r="A3" s="850" t="s">
        <v>1259</v>
      </c>
    </row>
    <row r="5" spans="1:4" x14ac:dyDescent="0.25">
      <c r="A5" s="851" t="s">
        <v>359</v>
      </c>
      <c r="B5" s="852" t="s">
        <v>360</v>
      </c>
      <c r="C5" s="852" t="s">
        <v>361</v>
      </c>
      <c r="D5" s="850"/>
    </row>
    <row r="6" spans="1:4" ht="12.75" customHeight="1" x14ac:dyDescent="0.25">
      <c r="A6" s="850" t="s">
        <v>428</v>
      </c>
      <c r="B6" s="850"/>
      <c r="C6" s="850" t="s">
        <v>362</v>
      </c>
      <c r="D6" s="850"/>
    </row>
    <row r="7" spans="1:4" ht="12.75" customHeight="1" x14ac:dyDescent="0.25">
      <c r="A7" s="850" t="s">
        <v>495</v>
      </c>
      <c r="B7" s="850"/>
      <c r="C7" s="850" t="s">
        <v>362</v>
      </c>
      <c r="D7" s="850"/>
    </row>
    <row r="8" spans="1:4" ht="12.75" customHeight="1" x14ac:dyDescent="0.25">
      <c r="A8" s="850" t="s">
        <v>496</v>
      </c>
      <c r="B8" s="850" t="s">
        <v>393</v>
      </c>
      <c r="C8" s="850" t="s">
        <v>363</v>
      </c>
      <c r="D8" s="850"/>
    </row>
    <row r="9" spans="1:4" ht="12.75" customHeight="1" x14ac:dyDescent="0.25">
      <c r="A9" s="76" t="s">
        <v>989</v>
      </c>
      <c r="B9" s="850" t="s">
        <v>991</v>
      </c>
      <c r="C9" s="850" t="s">
        <v>363</v>
      </c>
      <c r="D9" s="850"/>
    </row>
    <row r="10" spans="1:4" ht="12.75" customHeight="1" x14ac:dyDescent="0.25">
      <c r="A10" s="76" t="s">
        <v>990</v>
      </c>
      <c r="B10" s="850" t="s">
        <v>992</v>
      </c>
      <c r="C10" s="850" t="s">
        <v>363</v>
      </c>
      <c r="D10" s="850"/>
    </row>
    <row r="11" spans="1:4" ht="12.75" customHeight="1" x14ac:dyDescent="0.25">
      <c r="A11" s="76" t="s">
        <v>191</v>
      </c>
      <c r="B11" s="850" t="s">
        <v>364</v>
      </c>
      <c r="C11" s="850" t="s">
        <v>363</v>
      </c>
      <c r="D11" s="850"/>
    </row>
    <row r="12" spans="1:4" ht="12.75" customHeight="1" x14ac:dyDescent="0.25">
      <c r="A12" s="76" t="s">
        <v>203</v>
      </c>
      <c r="B12" s="850" t="s">
        <v>365</v>
      </c>
      <c r="C12" s="850" t="s">
        <v>363</v>
      </c>
      <c r="D12" s="850"/>
    </row>
    <row r="13" spans="1:4" ht="12.75" customHeight="1" x14ac:dyDescent="0.25">
      <c r="A13" s="76" t="s">
        <v>205</v>
      </c>
      <c r="B13" s="850" t="s">
        <v>366</v>
      </c>
      <c r="C13" s="850" t="s">
        <v>363</v>
      </c>
      <c r="D13" s="850"/>
    </row>
    <row r="14" spans="1:4" ht="12.75" customHeight="1" x14ac:dyDescent="0.25">
      <c r="A14" s="76" t="s">
        <v>497</v>
      </c>
      <c r="B14" s="850" t="s">
        <v>367</v>
      </c>
      <c r="C14" s="850" t="s">
        <v>363</v>
      </c>
      <c r="D14" s="850"/>
    </row>
    <row r="15" spans="1:4" ht="12.75" customHeight="1" x14ac:dyDescent="0.25">
      <c r="A15" s="76" t="s">
        <v>368</v>
      </c>
      <c r="B15" s="850" t="s">
        <v>369</v>
      </c>
      <c r="C15" s="850" t="s">
        <v>363</v>
      </c>
      <c r="D15" s="850"/>
    </row>
    <row r="16" spans="1:4" ht="12.75" customHeight="1" x14ac:dyDescent="0.25">
      <c r="A16" s="76" t="s">
        <v>491</v>
      </c>
      <c r="B16" s="850" t="s">
        <v>492</v>
      </c>
      <c r="C16" s="850" t="s">
        <v>363</v>
      </c>
      <c r="D16" s="850"/>
    </row>
    <row r="17" spans="1:4" ht="12.75" customHeight="1" x14ac:dyDescent="0.25">
      <c r="A17" s="77" t="s">
        <v>461</v>
      </c>
      <c r="B17" s="850" t="s">
        <v>370</v>
      </c>
      <c r="C17" s="850" t="s">
        <v>440</v>
      </c>
      <c r="D17" s="850"/>
    </row>
    <row r="18" spans="1:4" ht="12.75" customHeight="1" x14ac:dyDescent="0.25">
      <c r="A18" s="77" t="s">
        <v>462</v>
      </c>
      <c r="B18" s="850" t="s">
        <v>371</v>
      </c>
      <c r="C18" s="850" t="s">
        <v>440</v>
      </c>
      <c r="D18" s="850"/>
    </row>
    <row r="19" spans="1:4" ht="12.75" customHeight="1" x14ac:dyDescent="0.25">
      <c r="A19" s="1140" t="s">
        <v>2226</v>
      </c>
      <c r="B19" s="850" t="s">
        <v>2229</v>
      </c>
      <c r="C19" s="850" t="s">
        <v>2230</v>
      </c>
      <c r="D19" s="850"/>
    </row>
    <row r="20" spans="1:4" ht="12.75" customHeight="1" x14ac:dyDescent="0.25">
      <c r="A20" s="102" t="s">
        <v>554</v>
      </c>
      <c r="B20" s="850" t="s">
        <v>372</v>
      </c>
      <c r="C20" s="850" t="s">
        <v>373</v>
      </c>
      <c r="D20" s="850"/>
    </row>
    <row r="21" spans="1:4" ht="12.75" customHeight="1" x14ac:dyDescent="0.25">
      <c r="A21" s="102" t="s">
        <v>555</v>
      </c>
      <c r="B21" s="850" t="s">
        <v>374</v>
      </c>
      <c r="C21" s="850" t="s">
        <v>373</v>
      </c>
      <c r="D21" s="850"/>
    </row>
    <row r="22" spans="1:4" ht="12.75" customHeight="1" x14ac:dyDescent="0.25">
      <c r="A22" s="102" t="s">
        <v>556</v>
      </c>
      <c r="B22" s="850" t="s">
        <v>375</v>
      </c>
      <c r="C22" s="850" t="s">
        <v>373</v>
      </c>
      <c r="D22" s="850"/>
    </row>
    <row r="23" spans="1:4" ht="12.75" customHeight="1" x14ac:dyDescent="0.25">
      <c r="A23" s="102" t="s">
        <v>557</v>
      </c>
      <c r="B23" s="850" t="s">
        <v>441</v>
      </c>
      <c r="C23" s="850" t="s">
        <v>373</v>
      </c>
    </row>
    <row r="24" spans="1:4" ht="12.75" customHeight="1" x14ac:dyDescent="0.25">
      <c r="A24" s="102" t="s">
        <v>558</v>
      </c>
      <c r="B24" s="850" t="s">
        <v>376</v>
      </c>
      <c r="C24" s="850" t="s">
        <v>373</v>
      </c>
      <c r="D24" s="850"/>
    </row>
    <row r="25" spans="1:4" ht="12.75" customHeight="1" x14ac:dyDescent="0.25">
      <c r="A25" s="94" t="s">
        <v>559</v>
      </c>
      <c r="B25" s="850" t="s">
        <v>442</v>
      </c>
      <c r="C25" s="850" t="s">
        <v>373</v>
      </c>
    </row>
    <row r="26" spans="1:4" ht="12.75" customHeight="1" x14ac:dyDescent="0.25">
      <c r="A26" s="165" t="s">
        <v>560</v>
      </c>
      <c r="B26" s="850" t="s">
        <v>386</v>
      </c>
      <c r="C26" s="850" t="s">
        <v>378</v>
      </c>
      <c r="D26" s="850"/>
    </row>
    <row r="27" spans="1:4" ht="12.75" customHeight="1" x14ac:dyDescent="0.25">
      <c r="A27" s="165" t="s">
        <v>561</v>
      </c>
      <c r="B27" s="850" t="s">
        <v>384</v>
      </c>
      <c r="C27" s="850" t="s">
        <v>378</v>
      </c>
      <c r="D27" s="850"/>
    </row>
    <row r="28" spans="1:4" ht="12.75" customHeight="1" x14ac:dyDescent="0.25">
      <c r="A28" s="165" t="s">
        <v>562</v>
      </c>
      <c r="B28" s="850" t="s">
        <v>385</v>
      </c>
      <c r="C28" s="850" t="s">
        <v>378</v>
      </c>
      <c r="D28" s="850"/>
    </row>
    <row r="29" spans="1:4" ht="12.75" customHeight="1" x14ac:dyDescent="0.25">
      <c r="A29" s="165" t="s">
        <v>563</v>
      </c>
      <c r="B29" s="850" t="s">
        <v>387</v>
      </c>
      <c r="C29" s="850" t="s">
        <v>378</v>
      </c>
      <c r="D29" s="850"/>
    </row>
    <row r="30" spans="1:4" ht="12.75" customHeight="1" x14ac:dyDescent="0.25">
      <c r="A30" s="165" t="s">
        <v>2222</v>
      </c>
      <c r="B30" s="850" t="s">
        <v>2611</v>
      </c>
      <c r="C30" s="850" t="s">
        <v>378</v>
      </c>
      <c r="D30" s="850"/>
    </row>
    <row r="31" spans="1:4" ht="12.75" customHeight="1" x14ac:dyDescent="0.25">
      <c r="A31" s="165" t="s">
        <v>564</v>
      </c>
      <c r="B31" s="850" t="s">
        <v>383</v>
      </c>
      <c r="C31" s="850" t="s">
        <v>378</v>
      </c>
      <c r="D31" s="850"/>
    </row>
    <row r="32" spans="1:4" ht="12.75" customHeight="1" x14ac:dyDescent="0.25">
      <c r="A32" s="165" t="s">
        <v>2223</v>
      </c>
      <c r="B32" s="850" t="s">
        <v>2613</v>
      </c>
      <c r="C32" s="850" t="s">
        <v>378</v>
      </c>
      <c r="D32" s="850"/>
    </row>
    <row r="33" spans="1:4" ht="12.75" customHeight="1" x14ac:dyDescent="0.25">
      <c r="A33" s="165" t="s">
        <v>2224</v>
      </c>
      <c r="B33" s="850" t="s">
        <v>2614</v>
      </c>
      <c r="C33" s="850" t="s">
        <v>378</v>
      </c>
      <c r="D33" s="850"/>
    </row>
    <row r="34" spans="1:4" ht="12.75" customHeight="1" x14ac:dyDescent="0.25">
      <c r="A34" s="165" t="s">
        <v>2225</v>
      </c>
      <c r="B34" s="850" t="s">
        <v>2615</v>
      </c>
      <c r="C34" s="850" t="s">
        <v>378</v>
      </c>
      <c r="D34" s="850"/>
    </row>
    <row r="35" spans="1:4" ht="12.75" customHeight="1" x14ac:dyDescent="0.25">
      <c r="A35" s="165" t="s">
        <v>1480</v>
      </c>
      <c r="B35" s="850" t="s">
        <v>382</v>
      </c>
      <c r="C35" s="850" t="s">
        <v>378</v>
      </c>
      <c r="D35" s="850"/>
    </row>
    <row r="36" spans="1:4" ht="12.75" customHeight="1" x14ac:dyDescent="0.25">
      <c r="A36" s="165" t="s">
        <v>1481</v>
      </c>
      <c r="B36" s="850" t="s">
        <v>381</v>
      </c>
      <c r="C36" s="850" t="s">
        <v>378</v>
      </c>
      <c r="D36" s="850"/>
    </row>
    <row r="37" spans="1:4" ht="12.75" customHeight="1" x14ac:dyDescent="0.25">
      <c r="A37" s="165" t="s">
        <v>565</v>
      </c>
      <c r="B37" s="850" t="s">
        <v>377</v>
      </c>
      <c r="C37" s="850" t="s">
        <v>378</v>
      </c>
      <c r="D37" s="850"/>
    </row>
    <row r="38" spans="1:4" ht="12.75" customHeight="1" x14ac:dyDescent="0.25">
      <c r="A38" s="165" t="s">
        <v>566</v>
      </c>
      <c r="B38" s="850" t="s">
        <v>379</v>
      </c>
      <c r="C38" s="850" t="s">
        <v>378</v>
      </c>
      <c r="D38" s="850"/>
    </row>
    <row r="39" spans="1:4" ht="12.75" customHeight="1" x14ac:dyDescent="0.25">
      <c r="A39" s="165" t="s">
        <v>567</v>
      </c>
      <c r="B39" s="850" t="s">
        <v>380</v>
      </c>
      <c r="C39" s="850" t="s">
        <v>378</v>
      </c>
      <c r="D39" s="850"/>
    </row>
    <row r="40" spans="1:4" ht="12.75" customHeight="1" x14ac:dyDescent="0.25">
      <c r="A40" s="165" t="s">
        <v>568</v>
      </c>
      <c r="B40" s="850" t="s">
        <v>473</v>
      </c>
      <c r="C40" s="850" t="s">
        <v>378</v>
      </c>
      <c r="D40" s="850"/>
    </row>
    <row r="41" spans="1:4" ht="12.75" customHeight="1" x14ac:dyDescent="0.25">
      <c r="A41" s="165" t="s">
        <v>569</v>
      </c>
      <c r="B41" s="850" t="s">
        <v>1355</v>
      </c>
      <c r="C41" s="850" t="s">
        <v>378</v>
      </c>
      <c r="D41" s="850"/>
    </row>
    <row r="42" spans="1:4" ht="12.75" customHeight="1" x14ac:dyDescent="0.25">
      <c r="A42" s="78" t="s">
        <v>493</v>
      </c>
      <c r="B42" s="850" t="s">
        <v>1489</v>
      </c>
      <c r="C42" s="850" t="s">
        <v>388</v>
      </c>
      <c r="D42" s="850"/>
    </row>
    <row r="43" spans="1:4" ht="12.75" customHeight="1" x14ac:dyDescent="0.25">
      <c r="A43" s="87" t="s">
        <v>389</v>
      </c>
      <c r="B43" s="850" t="s">
        <v>390</v>
      </c>
      <c r="C43" s="850" t="s">
        <v>391</v>
      </c>
      <c r="D43" s="850"/>
    </row>
    <row r="44" spans="1:4" ht="12.75" customHeight="1" x14ac:dyDescent="0.25">
      <c r="A44" s="87" t="s">
        <v>494</v>
      </c>
      <c r="B44" s="850" t="s">
        <v>392</v>
      </c>
      <c r="C44" s="850" t="s">
        <v>391</v>
      </c>
      <c r="D44" s="850"/>
    </row>
    <row r="45" spans="1:4" x14ac:dyDescent="0.25">
      <c r="A45" s="87" t="s">
        <v>739</v>
      </c>
      <c r="B45" s="850" t="s">
        <v>862</v>
      </c>
      <c r="C45" s="850" t="s">
        <v>391</v>
      </c>
    </row>
    <row r="46" spans="1:4" x14ac:dyDescent="0.25">
      <c r="A46" s="87" t="s">
        <v>1486</v>
      </c>
      <c r="B46" s="335" t="s">
        <v>1488</v>
      </c>
      <c r="C46" s="335" t="s">
        <v>1487</v>
      </c>
    </row>
    <row r="49" spans="1:1" s="340" customFormat="1" x14ac:dyDescent="0.25">
      <c r="A49" s="7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47" customWidth="1"/>
    <col min="2" max="2" width="102.33203125" style="847" customWidth="1"/>
    <col min="3" max="3" width="18.44140625" style="847" customWidth="1"/>
    <col min="4" max="4" width="4.6640625" style="847" customWidth="1"/>
    <col min="5" max="5" width="23.33203125" style="338" customWidth="1"/>
    <col min="6" max="16384" width="9.109375" style="338"/>
  </cols>
  <sheetData>
    <row r="1" spans="1:5" x14ac:dyDescent="0.25">
      <c r="A1" s="846" t="s">
        <v>2676</v>
      </c>
    </row>
    <row r="2" spans="1:5" x14ac:dyDescent="0.25">
      <c r="A2" s="846"/>
    </row>
    <row r="3" spans="1:5" x14ac:dyDescent="0.25">
      <c r="A3" s="1054" t="s">
        <v>1496</v>
      </c>
    </row>
    <row r="5" spans="1:5" x14ac:dyDescent="0.25">
      <c r="A5" s="845"/>
      <c r="B5" s="846"/>
      <c r="C5" s="846"/>
      <c r="D5" s="846"/>
      <c r="E5" s="848"/>
    </row>
    <row r="6" spans="1:5" x14ac:dyDescent="0.25">
      <c r="A6" s="846"/>
      <c r="B6" s="846"/>
      <c r="C6" s="846"/>
      <c r="D6" s="846"/>
    </row>
    <row r="7" spans="1:5" x14ac:dyDescent="0.25">
      <c r="A7" s="846"/>
      <c r="B7" s="846"/>
      <c r="C7" s="846"/>
      <c r="D7" s="846"/>
    </row>
    <row r="8" spans="1:5" x14ac:dyDescent="0.25">
      <c r="A8" s="78"/>
      <c r="B8" s="846"/>
      <c r="C8" s="846"/>
      <c r="D8" s="846"/>
    </row>
    <row r="9" spans="1:5" x14ac:dyDescent="0.25">
      <c r="A9" s="78"/>
      <c r="B9" s="846"/>
      <c r="C9" s="846"/>
      <c r="D9" s="846"/>
    </row>
    <row r="10" spans="1:5" x14ac:dyDescent="0.25">
      <c r="A10" s="78"/>
      <c r="B10" s="846"/>
      <c r="C10" s="846"/>
      <c r="D10" s="846"/>
    </row>
    <row r="11" spans="1:5" x14ac:dyDescent="0.25">
      <c r="A11" s="78"/>
      <c r="B11" s="846"/>
      <c r="C11" s="846"/>
      <c r="D11" s="846"/>
    </row>
    <row r="12" spans="1:5" x14ac:dyDescent="0.25">
      <c r="A12" s="78"/>
      <c r="B12" s="846"/>
      <c r="C12" s="846"/>
      <c r="D12" s="846"/>
    </row>
    <row r="13" spans="1:5" x14ac:dyDescent="0.25">
      <c r="A13" s="78"/>
      <c r="B13" s="846"/>
      <c r="C13" s="846"/>
      <c r="D13" s="846"/>
    </row>
    <row r="14" spans="1:5" x14ac:dyDescent="0.25">
      <c r="A14" s="78"/>
      <c r="B14" s="846"/>
      <c r="C14" s="846"/>
      <c r="D14" s="846"/>
    </row>
    <row r="15" spans="1:5" x14ac:dyDescent="0.25">
      <c r="A15" s="849"/>
      <c r="B15" s="846"/>
      <c r="C15" s="846"/>
      <c r="D15" s="846"/>
    </row>
    <row r="16" spans="1:5" x14ac:dyDescent="0.25">
      <c r="A16" s="849"/>
      <c r="B16" s="846"/>
      <c r="C16" s="846"/>
      <c r="D16" s="846"/>
    </row>
    <row r="17" spans="1:4" x14ac:dyDescent="0.25">
      <c r="A17" s="849"/>
      <c r="B17" s="846"/>
      <c r="C17" s="846"/>
      <c r="D17" s="846"/>
    </row>
    <row r="18" spans="1:4" x14ac:dyDescent="0.25">
      <c r="A18" s="849"/>
      <c r="B18" s="846"/>
      <c r="C18" s="846"/>
      <c r="D18" s="846"/>
    </row>
    <row r="19" spans="1:4" x14ac:dyDescent="0.25">
      <c r="A19" s="849"/>
      <c r="B19" s="846"/>
      <c r="C19" s="846"/>
      <c r="D19" s="846"/>
    </row>
    <row r="20" spans="1:4" x14ac:dyDescent="0.25">
      <c r="A20" s="849"/>
      <c r="B20" s="846"/>
      <c r="C20" s="846"/>
      <c r="D20" s="846"/>
    </row>
    <row r="21" spans="1:4" x14ac:dyDescent="0.25">
      <c r="A21" s="849"/>
      <c r="B21" s="846"/>
      <c r="C21" s="846"/>
      <c r="D21" s="846"/>
    </row>
    <row r="22" spans="1:4" x14ac:dyDescent="0.25">
      <c r="A22" s="849"/>
      <c r="B22" s="846"/>
      <c r="C22" s="846"/>
      <c r="D22" s="846"/>
    </row>
    <row r="23" spans="1:4" x14ac:dyDescent="0.25">
      <c r="A23" s="849"/>
      <c r="B23" s="846"/>
      <c r="C23" s="846"/>
      <c r="D23" s="846"/>
    </row>
    <row r="24" spans="1:4" x14ac:dyDescent="0.25">
      <c r="A24" s="849"/>
      <c r="B24" s="846"/>
      <c r="C24" s="846"/>
      <c r="D24" s="846"/>
    </row>
    <row r="25" spans="1:4" x14ac:dyDescent="0.25">
      <c r="A25" s="849"/>
      <c r="B25" s="846"/>
      <c r="C25" s="846"/>
      <c r="D25" s="846"/>
    </row>
    <row r="26" spans="1:4" x14ac:dyDescent="0.25">
      <c r="A26" s="849"/>
      <c r="B26" s="846"/>
      <c r="C26" s="846"/>
      <c r="D26" s="846"/>
    </row>
    <row r="27" spans="1:4" x14ac:dyDescent="0.25">
      <c r="A27" s="849"/>
      <c r="B27" s="846"/>
      <c r="C27" s="846"/>
      <c r="D27" s="846"/>
    </row>
    <row r="28" spans="1:4" x14ac:dyDescent="0.25">
      <c r="A28" s="849"/>
      <c r="B28" s="846"/>
      <c r="C28" s="846"/>
      <c r="D28" s="846"/>
    </row>
    <row r="29" spans="1:4" x14ac:dyDescent="0.25">
      <c r="A29" s="849"/>
      <c r="B29" s="846"/>
      <c r="C29" s="846"/>
      <c r="D29" s="846"/>
    </row>
    <row r="30" spans="1:4" x14ac:dyDescent="0.25">
      <c r="A30" s="849"/>
      <c r="B30" s="846"/>
      <c r="C30" s="846"/>
      <c r="D30" s="846"/>
    </row>
    <row r="31" spans="1:4" x14ac:dyDescent="0.25">
      <c r="A31" s="849"/>
      <c r="B31" s="846"/>
      <c r="C31" s="846"/>
      <c r="D31" s="846"/>
    </row>
    <row r="32" spans="1:4" x14ac:dyDescent="0.25">
      <c r="A32" s="78"/>
      <c r="B32" s="846"/>
      <c r="C32" s="846"/>
      <c r="D32" s="846"/>
    </row>
    <row r="33" spans="1:4" x14ac:dyDescent="0.25">
      <c r="A33" s="849"/>
      <c r="B33" s="846"/>
      <c r="C33" s="846"/>
      <c r="D33" s="846"/>
    </row>
    <row r="34" spans="1:4" x14ac:dyDescent="0.25">
      <c r="A34" s="849"/>
      <c r="B34" s="846"/>
      <c r="C34" s="846"/>
      <c r="D34" s="846"/>
    </row>
    <row r="39" spans="1:4" x14ac:dyDescent="0.25">
      <c r="A39" s="78"/>
      <c r="B39" s="846"/>
      <c r="C39" s="846"/>
      <c r="D39" s="84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H9" sqref="H9"/>
    </sheetView>
  </sheetViews>
  <sheetFormatPr defaultColWidth="9.109375" defaultRowHeight="13.2" zeroHeight="1" x14ac:dyDescent="0.25"/>
  <cols>
    <col min="1" max="1" width="28.5546875" style="339" customWidth="1"/>
    <col min="2" max="2" width="21.88671875" style="339" customWidth="1"/>
    <col min="3" max="3" width="23.5546875" style="339" customWidth="1"/>
    <col min="4" max="4" width="20.33203125" style="339" customWidth="1"/>
    <col min="5" max="5" width="22.5546875" style="339" bestFit="1" customWidth="1"/>
    <col min="6" max="6" width="23.5546875" style="339" customWidth="1"/>
    <col min="7" max="8" width="22.6640625" style="336" customWidth="1"/>
    <col min="9" max="9" width="18.88671875" style="946" customWidth="1"/>
    <col min="10" max="16384" width="9.109375" style="337"/>
  </cols>
  <sheetData>
    <row r="1" spans="1:10" s="343" customFormat="1" ht="14.4" customHeight="1" x14ac:dyDescent="0.3">
      <c r="A1" s="606"/>
      <c r="B1" s="607"/>
      <c r="C1" s="608"/>
      <c r="D1" s="608"/>
      <c r="E1" s="608"/>
      <c r="F1" s="608"/>
      <c r="G1" s="612"/>
      <c r="H1" s="1048"/>
      <c r="I1" s="239"/>
      <c r="J1" s="342"/>
    </row>
    <row r="2" spans="1:10" s="347" customFormat="1" ht="78.75" customHeight="1" x14ac:dyDescent="0.3">
      <c r="A2" s="1018" t="s">
        <v>1504</v>
      </c>
      <c r="B2" s="57"/>
      <c r="C2" s="57"/>
      <c r="D2" s="57"/>
      <c r="E2" s="57"/>
      <c r="F2" s="1052"/>
      <c r="G2" s="1052" t="s">
        <v>1496</v>
      </c>
      <c r="H2" s="1052" t="s">
        <v>1496</v>
      </c>
      <c r="I2" s="239"/>
      <c r="J2" s="346"/>
    </row>
    <row r="3" spans="1:10" s="347" customFormat="1" ht="14.4" x14ac:dyDescent="0.3">
      <c r="A3" s="302"/>
      <c r="B3" s="72"/>
      <c r="C3" s="72"/>
      <c r="D3" s="72"/>
      <c r="E3" s="72"/>
      <c r="F3" s="72"/>
      <c r="G3" s="66"/>
      <c r="H3" s="66"/>
      <c r="I3" s="239"/>
      <c r="J3" s="346"/>
    </row>
    <row r="4" spans="1:10" s="347" customFormat="1" ht="14.4" x14ac:dyDescent="0.3">
      <c r="A4" s="303"/>
      <c r="B4" s="72"/>
      <c r="C4" s="72"/>
      <c r="D4" s="72"/>
      <c r="E4" s="72"/>
      <c r="F4" s="72"/>
      <c r="G4" s="66"/>
      <c r="H4" s="66"/>
      <c r="I4" s="1050"/>
      <c r="J4" s="346"/>
    </row>
    <row r="5" spans="1:10" s="347" customFormat="1" ht="15.6" x14ac:dyDescent="0.3">
      <c r="A5" s="609" t="s">
        <v>988</v>
      </c>
      <c r="B5" s="610"/>
      <c r="C5" s="610"/>
      <c r="D5" s="610"/>
      <c r="E5" s="610"/>
      <c r="F5" s="610"/>
      <c r="G5" s="613"/>
      <c r="H5" s="613"/>
      <c r="I5" s="1051"/>
      <c r="J5" s="346"/>
    </row>
    <row r="6" spans="1:10" s="354" customFormat="1" x14ac:dyDescent="0.25">
      <c r="A6" s="304"/>
      <c r="B6" s="25"/>
      <c r="C6" s="25"/>
      <c r="D6" s="25"/>
      <c r="E6" s="25"/>
      <c r="F6" s="25"/>
      <c r="G6" s="262" t="s">
        <v>93</v>
      </c>
      <c r="H6" s="262" t="s">
        <v>93</v>
      </c>
      <c r="I6" s="254" t="s">
        <v>1495</v>
      </c>
    </row>
    <row r="7" spans="1:10" s="347" customFormat="1" ht="14.4" x14ac:dyDescent="0.3">
      <c r="A7" s="305"/>
      <c r="B7" s="26"/>
      <c r="C7" s="860" t="str">
        <f>HYPERLINK("#DropDownLists!Y6","Add to this list")</f>
        <v>Add to this list</v>
      </c>
      <c r="D7" s="871" t="str">
        <f>HYPERLINK("#DropDownLists!V6","Add to this list")</f>
        <v>Add to this list</v>
      </c>
      <c r="E7" s="26"/>
      <c r="F7" s="860"/>
      <c r="G7" s="263"/>
      <c r="H7" s="263"/>
      <c r="I7" s="238"/>
      <c r="J7" s="346"/>
    </row>
    <row r="8" spans="1:10" s="356" customFormat="1" ht="28.5" customHeight="1" thickBot="1" x14ac:dyDescent="0.35">
      <c r="A8" s="306" t="s">
        <v>1365</v>
      </c>
      <c r="B8" s="611" t="s">
        <v>1366</v>
      </c>
      <c r="C8" s="611" t="s">
        <v>1367</v>
      </c>
      <c r="D8" s="611" t="s">
        <v>519</v>
      </c>
      <c r="E8" s="611" t="s">
        <v>1357</v>
      </c>
      <c r="F8" s="611" t="s">
        <v>1497</v>
      </c>
      <c r="G8" s="264" t="s">
        <v>1368</v>
      </c>
      <c r="H8" s="264" t="s">
        <v>1369</v>
      </c>
      <c r="I8" s="1049" t="s">
        <v>1494</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conditionalFormatting sqref="A8:I8">
    <cfRule type="expression" dxfId="107"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09375" defaultRowHeight="13.2" x14ac:dyDescent="0.25"/>
  <cols>
    <col min="1" max="1" width="9.109375" style="339"/>
    <col min="2" max="2" width="9.109375" style="336"/>
    <col min="3" max="5" width="9.109375" style="339"/>
    <col min="6" max="6" width="14.5546875" style="339" customWidth="1"/>
    <col min="7" max="7" width="10.5546875" style="339" customWidth="1"/>
    <col min="8" max="8" width="9.109375" style="339"/>
    <col min="9" max="9" width="11.33203125" style="339" customWidth="1"/>
    <col min="10" max="10" width="13.44140625" style="337" customWidth="1"/>
    <col min="11" max="12" width="16.33203125" style="337" customWidth="1"/>
    <col min="13" max="13" width="11.44140625" style="337" customWidth="1"/>
    <col min="14" max="14" width="10.109375" style="337" customWidth="1"/>
    <col min="15" max="15" width="10.44140625" style="337" customWidth="1"/>
    <col min="16" max="16" width="11.5546875" style="339" customWidth="1"/>
    <col min="17" max="17" width="9.109375" style="339"/>
    <col min="18" max="16384" width="9.109375" style="337"/>
  </cols>
  <sheetData>
    <row r="1" spans="1:19" s="343" customFormat="1" ht="14.4" x14ac:dyDescent="0.3">
      <c r="A1" s="889"/>
      <c r="B1" s="890"/>
      <c r="C1" s="614"/>
      <c r="D1" s="614"/>
      <c r="E1" s="614"/>
      <c r="F1" s="615"/>
      <c r="G1" s="615"/>
      <c r="H1" s="615"/>
      <c r="I1" s="615"/>
      <c r="J1" s="63"/>
      <c r="K1" s="63"/>
      <c r="L1" s="1046"/>
      <c r="M1" s="63"/>
      <c r="N1" s="63"/>
      <c r="O1" s="63"/>
      <c r="P1" s="72"/>
      <c r="Q1" s="187"/>
      <c r="R1" s="341"/>
      <c r="S1" s="342"/>
    </row>
    <row r="2" spans="1:19" s="347" customFormat="1" ht="101.25" customHeight="1" x14ac:dyDescent="0.3">
      <c r="A2" s="891"/>
      <c r="B2" s="892"/>
      <c r="C2" s="57" t="s">
        <v>1327</v>
      </c>
      <c r="D2" s="57"/>
      <c r="E2" s="900" t="s">
        <v>1329</v>
      </c>
      <c r="F2" s="57"/>
      <c r="G2" s="57"/>
      <c r="H2" s="57"/>
      <c r="I2" s="57"/>
      <c r="J2" s="901" t="s">
        <v>478</v>
      </c>
      <c r="K2" s="358"/>
      <c r="L2" s="1052" t="s">
        <v>1496</v>
      </c>
      <c r="M2" s="344"/>
      <c r="N2" s="344" t="s">
        <v>395</v>
      </c>
      <c r="O2" s="344" t="s">
        <v>396</v>
      </c>
      <c r="P2" s="57"/>
      <c r="Q2" s="176"/>
      <c r="R2" s="345"/>
      <c r="S2" s="346"/>
    </row>
    <row r="3" spans="1:19" s="347" customFormat="1" ht="14.4" x14ac:dyDescent="0.3">
      <c r="A3" s="72"/>
      <c r="B3" s="66"/>
      <c r="C3" s="905" t="s">
        <v>1325</v>
      </c>
      <c r="D3" s="72"/>
      <c r="E3" s="905" t="s">
        <v>1328</v>
      </c>
      <c r="F3" s="615"/>
      <c r="G3" s="72"/>
      <c r="H3" s="72"/>
      <c r="I3" s="72"/>
      <c r="J3" s="359"/>
      <c r="K3" s="63"/>
      <c r="L3" s="1046"/>
      <c r="M3" s="63"/>
      <c r="N3" s="63"/>
      <c r="O3" s="63"/>
      <c r="P3" s="72"/>
      <c r="Q3" s="187"/>
      <c r="R3" s="341"/>
      <c r="S3" s="346"/>
    </row>
    <row r="4" spans="1:19" s="347" customFormat="1" ht="14.4" x14ac:dyDescent="0.3">
      <c r="A4" s="72"/>
      <c r="B4" s="66"/>
      <c r="C4" s="905" t="s">
        <v>1326</v>
      </c>
      <c r="D4" s="72"/>
      <c r="E4" s="72"/>
      <c r="F4" s="615"/>
      <c r="G4" s="72"/>
      <c r="H4" s="72"/>
      <c r="I4" s="72"/>
      <c r="J4" s="359"/>
      <c r="K4" s="63"/>
      <c r="L4" s="1046"/>
      <c r="M4" s="63"/>
      <c r="N4" s="63"/>
      <c r="O4" s="63"/>
      <c r="P4" s="615"/>
      <c r="Q4" s="616"/>
      <c r="R4" s="349"/>
      <c r="S4" s="346"/>
    </row>
    <row r="5" spans="1:19" s="347" customFormat="1" ht="15.6" x14ac:dyDescent="0.3">
      <c r="A5" s="609" t="s">
        <v>986</v>
      </c>
      <c r="B5" s="893"/>
      <c r="C5" s="610"/>
      <c r="D5" s="610"/>
      <c r="E5" s="610"/>
      <c r="F5" s="610"/>
      <c r="G5" s="610"/>
      <c r="H5" s="610"/>
      <c r="I5" s="610"/>
      <c r="J5" s="350"/>
      <c r="K5" s="350"/>
      <c r="L5" s="350"/>
      <c r="M5" s="350"/>
      <c r="N5" s="350"/>
      <c r="O5" s="350"/>
      <c r="P5" s="610"/>
      <c r="Q5" s="617"/>
      <c r="R5" s="351"/>
      <c r="S5" s="346"/>
    </row>
    <row r="6" spans="1:19" s="354" customFormat="1" ht="15.6" x14ac:dyDescent="0.25">
      <c r="A6" s="25"/>
      <c r="B6" s="262"/>
      <c r="C6" s="25"/>
      <c r="D6" s="25"/>
      <c r="E6" s="25"/>
      <c r="F6" s="25"/>
      <c r="G6" s="25"/>
      <c r="H6" s="25"/>
      <c r="I6" s="25"/>
      <c r="J6" s="64" t="s">
        <v>89</v>
      </c>
      <c r="K6" s="64" t="s">
        <v>89</v>
      </c>
      <c r="L6" s="64"/>
      <c r="M6" s="64" t="s">
        <v>22</v>
      </c>
      <c r="N6" s="64" t="s">
        <v>18</v>
      </c>
      <c r="O6" s="360" t="s">
        <v>80</v>
      </c>
      <c r="P6" s="618"/>
      <c r="Q6" s="619"/>
      <c r="R6" s="353"/>
    </row>
    <row r="7" spans="1:19" s="347" customFormat="1" ht="16.2" customHeight="1" x14ac:dyDescent="0.3">
      <c r="A7" s="26"/>
      <c r="B7" s="912" t="s">
        <v>93</v>
      </c>
      <c r="C7" s="26"/>
      <c r="D7" s="26"/>
      <c r="E7" s="1425" t="s">
        <v>63</v>
      </c>
      <c r="F7" s="1425"/>
      <c r="G7" s="1425"/>
      <c r="H7" s="1425"/>
      <c r="I7" s="1425"/>
      <c r="J7" s="1425"/>
      <c r="K7" s="1425"/>
      <c r="L7" s="1425"/>
      <c r="M7" s="406"/>
      <c r="N7" s="406"/>
      <c r="O7" s="62"/>
      <c r="P7" s="72"/>
      <c r="Q7" s="620"/>
      <c r="R7" s="351"/>
      <c r="S7" s="346"/>
    </row>
    <row r="8" spans="1:19" s="362" customFormat="1" ht="27.6" thickBot="1" x14ac:dyDescent="0.35">
      <c r="A8" s="306" t="s">
        <v>1365</v>
      </c>
      <c r="B8" s="888" t="s">
        <v>12</v>
      </c>
      <c r="C8" s="611" t="s">
        <v>25</v>
      </c>
      <c r="D8" s="611" t="s">
        <v>1370</v>
      </c>
      <c r="E8" s="611" t="s">
        <v>742</v>
      </c>
      <c r="F8" s="611" t="s">
        <v>334</v>
      </c>
      <c r="G8" s="611" t="s">
        <v>85</v>
      </c>
      <c r="H8" s="611" t="s">
        <v>51</v>
      </c>
      <c r="I8" s="611" t="s">
        <v>1483</v>
      </c>
      <c r="J8" s="115" t="s">
        <v>1925</v>
      </c>
      <c r="K8" s="115" t="s">
        <v>1926</v>
      </c>
      <c r="L8" s="1053" t="s">
        <v>1501</v>
      </c>
      <c r="M8" s="355" t="s">
        <v>1927</v>
      </c>
      <c r="N8" s="355" t="s">
        <v>1928</v>
      </c>
      <c r="O8" s="355" t="s">
        <v>1929</v>
      </c>
      <c r="P8" s="611" t="s">
        <v>1371</v>
      </c>
      <c r="Q8" s="621" t="s">
        <v>1372</v>
      </c>
    </row>
  </sheetData>
  <mergeCells count="1">
    <mergeCell ref="E7:L7"/>
  </mergeCells>
  <conditionalFormatting sqref="A8:Q8">
    <cfRule type="expression" dxfId="106"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1.88671875" style="339" customWidth="1"/>
    <col min="2" max="2" width="15.5546875" style="339" customWidth="1"/>
    <col min="3" max="3" width="14.88671875" style="339" customWidth="1"/>
    <col min="4" max="4" width="16.33203125" style="339" customWidth="1"/>
    <col min="5" max="5" width="7.5546875" style="339" customWidth="1"/>
    <col min="6" max="6" width="18.6640625" style="339" customWidth="1"/>
    <col min="7" max="7" width="9.6640625" style="339" customWidth="1"/>
    <col min="8" max="8" width="23.6640625" style="339" customWidth="1"/>
    <col min="9" max="9" width="15.44140625" style="339" customWidth="1"/>
    <col min="10" max="10" width="13.5546875" style="336" customWidth="1"/>
    <col min="11" max="11" width="13" style="339" customWidth="1"/>
    <col min="12" max="12" width="23.5546875" style="339" customWidth="1"/>
    <col min="13" max="13" width="17.33203125" style="339" customWidth="1"/>
    <col min="14" max="14" width="62.44140625" style="337" customWidth="1"/>
    <col min="15" max="15" width="52" style="337" customWidth="1"/>
    <col min="16" max="16384" width="9.109375" style="337"/>
  </cols>
  <sheetData>
    <row r="1" spans="1:15" s="347" customFormat="1" ht="15.6" x14ac:dyDescent="0.3">
      <c r="A1" s="632" t="s">
        <v>1324</v>
      </c>
      <c r="B1" s="266"/>
      <c r="C1" s="634"/>
      <c r="D1" s="634"/>
      <c r="E1" s="634"/>
      <c r="F1" s="896"/>
      <c r="G1" s="634"/>
      <c r="H1" s="634"/>
      <c r="I1" s="635"/>
      <c r="J1" s="897"/>
      <c r="K1" s="897"/>
      <c r="L1" s="898"/>
      <c r="M1" s="898"/>
      <c r="N1" s="898"/>
      <c r="O1" s="899"/>
    </row>
    <row r="2" spans="1:15" s="362" customFormat="1" ht="15" customHeight="1" x14ac:dyDescent="0.3">
      <c r="A2" s="624"/>
      <c r="B2" s="625"/>
      <c r="C2" s="27"/>
      <c r="D2" s="626"/>
      <c r="E2" s="626"/>
      <c r="F2" s="1426" t="s">
        <v>1347</v>
      </c>
      <c r="G2" s="626"/>
      <c r="H2" s="626"/>
      <c r="I2" s="626"/>
      <c r="J2" s="74"/>
      <c r="K2" s="626"/>
      <c r="L2" s="626"/>
      <c r="M2" s="626"/>
      <c r="N2" s="30"/>
      <c r="O2" s="365"/>
    </row>
    <row r="3" spans="1:15" s="362" customFormat="1" ht="14.4" x14ac:dyDescent="0.3">
      <c r="A3" s="72"/>
      <c r="B3" s="1428" t="s">
        <v>1496</v>
      </c>
      <c r="C3" s="1428"/>
      <c r="D3" s="1055"/>
      <c r="E3" s="623"/>
      <c r="F3" s="1427"/>
      <c r="G3" s="626"/>
      <c r="H3" s="626"/>
      <c r="I3" s="626"/>
      <c r="J3" s="73"/>
      <c r="K3" s="623"/>
      <c r="L3" s="623"/>
      <c r="M3" s="623"/>
      <c r="N3" s="364"/>
      <c r="O3" s="365"/>
    </row>
    <row r="4" spans="1:15" s="362" customFormat="1" ht="23.25" customHeight="1" x14ac:dyDescent="0.3">
      <c r="A4" s="72"/>
      <c r="B4" s="72"/>
      <c r="C4" s="27"/>
      <c r="D4" s="626"/>
      <c r="E4" s="623"/>
      <c r="F4" s="1427"/>
      <c r="G4" s="626"/>
      <c r="H4" s="626"/>
      <c r="I4" s="626"/>
      <c r="J4" s="73"/>
      <c r="K4" s="623"/>
      <c r="L4" s="623"/>
      <c r="M4" s="623"/>
      <c r="N4" s="364"/>
      <c r="O4" s="367"/>
    </row>
    <row r="5" spans="1:15" s="362" customFormat="1" ht="16.2" x14ac:dyDescent="0.3">
      <c r="A5" s="25"/>
      <c r="B5" s="25"/>
      <c r="C5" s="28"/>
      <c r="D5" s="627"/>
      <c r="E5" s="627"/>
      <c r="F5" s="627"/>
      <c r="G5" s="627"/>
      <c r="H5" s="627"/>
      <c r="I5" s="627"/>
      <c r="K5" s="627"/>
      <c r="L5" s="627"/>
      <c r="N5" s="368"/>
      <c r="O5" s="369"/>
    </row>
    <row r="6" spans="1:15" s="362" customFormat="1" ht="16.2" x14ac:dyDescent="0.3">
      <c r="A6" s="25"/>
      <c r="B6" s="25"/>
      <c r="C6" s="28"/>
      <c r="D6" s="627"/>
      <c r="E6" s="627"/>
      <c r="F6" s="627"/>
      <c r="G6" s="627"/>
      <c r="H6" s="627"/>
      <c r="I6" s="627"/>
      <c r="J6" s="89" t="s">
        <v>93</v>
      </c>
      <c r="K6" s="627"/>
      <c r="L6" s="627"/>
      <c r="M6" s="25" t="s">
        <v>144</v>
      </c>
      <c r="N6" s="368"/>
      <c r="O6" s="369"/>
    </row>
    <row r="7" spans="1:15" s="362" customFormat="1" ht="16.2" x14ac:dyDescent="0.3">
      <c r="A7" s="26"/>
      <c r="B7" s="26"/>
      <c r="C7" s="29"/>
      <c r="D7" s="628"/>
      <c r="E7" s="629"/>
      <c r="F7" s="630"/>
      <c r="G7" s="630"/>
      <c r="H7" s="630"/>
      <c r="I7" s="630"/>
      <c r="J7" s="265"/>
      <c r="K7" s="631"/>
      <c r="L7" s="631"/>
      <c r="M7" s="628"/>
      <c r="N7" s="30"/>
      <c r="O7" s="365"/>
    </row>
    <row r="8" spans="1:15" s="373" customFormat="1" ht="27.6" thickBot="1" x14ac:dyDescent="0.35">
      <c r="A8" s="163" t="s">
        <v>1365</v>
      </c>
      <c r="B8" s="172" t="s">
        <v>1376</v>
      </c>
      <c r="C8" s="172" t="s">
        <v>1375</v>
      </c>
      <c r="D8" s="172" t="s">
        <v>1374</v>
      </c>
      <c r="E8" s="164" t="s">
        <v>121</v>
      </c>
      <c r="F8" s="172" t="s">
        <v>1851</v>
      </c>
      <c r="G8" s="172" t="s">
        <v>1373</v>
      </c>
      <c r="H8" s="172" t="s">
        <v>197</v>
      </c>
      <c r="I8" s="172" t="s">
        <v>122</v>
      </c>
      <c r="J8" s="173" t="s">
        <v>1377</v>
      </c>
      <c r="K8" s="172" t="s">
        <v>123</v>
      </c>
      <c r="L8" s="172" t="s">
        <v>199</v>
      </c>
      <c r="M8" s="174" t="s">
        <v>124</v>
      </c>
      <c r="N8" s="371" t="s">
        <v>1378</v>
      </c>
      <c r="O8" s="372" t="s">
        <v>1379</v>
      </c>
    </row>
    <row r="18" spans="8:9" x14ac:dyDescent="0.25">
      <c r="H18" s="339" t="s">
        <v>357</v>
      </c>
      <c r="I18" s="339" t="s">
        <v>357</v>
      </c>
    </row>
  </sheetData>
  <dataConsolidate/>
  <mergeCells count="2">
    <mergeCell ref="F2:F4"/>
    <mergeCell ref="B3:C3"/>
  </mergeCells>
  <phoneticPr fontId="13" type="noConversion"/>
  <conditionalFormatting sqref="A8:O8">
    <cfRule type="expression" dxfId="105"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2.33203125" style="339" customWidth="1"/>
    <col min="2" max="2" width="20.88671875" style="336" customWidth="1"/>
    <col min="3" max="3" width="22.44140625" style="339" customWidth="1"/>
    <col min="4" max="4" width="12.33203125" style="339" customWidth="1"/>
    <col min="5" max="5" width="14.33203125" style="339" customWidth="1"/>
    <col min="6" max="7" width="20.33203125" style="339" customWidth="1"/>
    <col min="8" max="8" width="40.88671875" style="339" customWidth="1"/>
    <col min="9" max="9" width="20.6640625" style="339" customWidth="1"/>
    <col min="10" max="10" width="29.88671875" style="339" customWidth="1"/>
    <col min="11" max="16384" width="9.109375" style="337"/>
  </cols>
  <sheetData>
    <row r="1" spans="1:10" s="347" customFormat="1" ht="15.6" x14ac:dyDescent="0.3">
      <c r="A1" s="632" t="s">
        <v>838</v>
      </c>
      <c r="B1" s="266"/>
      <c r="C1" s="634"/>
      <c r="D1" s="634"/>
      <c r="E1" s="634"/>
      <c r="F1" s="634"/>
      <c r="G1" s="634"/>
      <c r="H1" s="634"/>
      <c r="I1" s="635"/>
      <c r="J1" s="636"/>
    </row>
    <row r="2" spans="1:10" s="347" customFormat="1" ht="12.75" customHeight="1" x14ac:dyDescent="0.3">
      <c r="A2" s="902"/>
      <c r="B2" s="1432" t="s">
        <v>920</v>
      </c>
      <c r="C2" s="902"/>
      <c r="D2" s="902"/>
      <c r="E2" s="1431" t="s">
        <v>839</v>
      </c>
      <c r="F2" s="902"/>
      <c r="G2" s="902"/>
      <c r="H2" s="902"/>
      <c r="I2" s="902"/>
      <c r="J2" s="903"/>
    </row>
    <row r="3" spans="1:10" s="347" customFormat="1" ht="15" customHeight="1" x14ac:dyDescent="0.3">
      <c r="A3" s="902"/>
      <c r="B3" s="1433"/>
      <c r="C3" s="1429" t="s">
        <v>844</v>
      </c>
      <c r="D3" s="902"/>
      <c r="E3" s="1429"/>
      <c r="F3" s="1429" t="s">
        <v>840</v>
      </c>
      <c r="G3" s="1429" t="s">
        <v>841</v>
      </c>
      <c r="H3" s="902"/>
      <c r="I3" s="1429" t="s">
        <v>842</v>
      </c>
      <c r="J3" s="903"/>
    </row>
    <row r="4" spans="1:10" s="347" customFormat="1" ht="17.25" customHeight="1" x14ac:dyDescent="0.3">
      <c r="A4" s="1429" t="s">
        <v>843</v>
      </c>
      <c r="B4" s="1433"/>
      <c r="C4" s="1429"/>
      <c r="D4" s="1429" t="s">
        <v>845</v>
      </c>
      <c r="E4" s="1429"/>
      <c r="F4" s="1429"/>
      <c r="G4" s="1429"/>
      <c r="H4" s="1429" t="s">
        <v>846</v>
      </c>
      <c r="I4" s="1429"/>
      <c r="J4" s="903"/>
    </row>
    <row r="5" spans="1:10" s="347" customFormat="1" ht="27.75" customHeight="1" x14ac:dyDescent="0.3">
      <c r="A5" s="1429"/>
      <c r="B5" s="904"/>
      <c r="C5" s="1429"/>
      <c r="D5" s="1429"/>
      <c r="E5" s="1429"/>
      <c r="F5" s="1429"/>
      <c r="G5" s="1429"/>
      <c r="H5" s="1429"/>
      <c r="I5" s="1429"/>
      <c r="J5" s="1430" t="s">
        <v>847</v>
      </c>
    </row>
    <row r="6" spans="1:10" s="354" customFormat="1" ht="15" customHeight="1" x14ac:dyDescent="0.25">
      <c r="A6" s="1429"/>
      <c r="B6" s="904" t="s">
        <v>894</v>
      </c>
      <c r="C6" s="904"/>
      <c r="D6" s="1429"/>
      <c r="E6" s="1429"/>
      <c r="F6" s="1429"/>
      <c r="G6" s="1429"/>
      <c r="H6" s="1429"/>
      <c r="I6" s="1429"/>
      <c r="J6" s="1430"/>
    </row>
    <row r="7" spans="1:10" s="347" customFormat="1" ht="14.4" x14ac:dyDescent="0.3">
      <c r="A7" s="633"/>
      <c r="B7" s="75" t="s">
        <v>1331</v>
      </c>
      <c r="C7" s="871" t="str">
        <f>HYPERLINK("#DropDownLists!X6","Add to this list")</f>
        <v>Add to this list</v>
      </c>
      <c r="D7" s="633"/>
      <c r="E7" s="633"/>
      <c r="F7" s="633"/>
      <c r="G7" s="633"/>
      <c r="H7" s="633"/>
      <c r="I7" s="633"/>
      <c r="J7" s="637"/>
    </row>
    <row r="8" spans="1:10" s="374" customFormat="1" ht="45.75" customHeight="1" thickBot="1" x14ac:dyDescent="0.3">
      <c r="A8" s="163" t="s">
        <v>1365</v>
      </c>
      <c r="B8" s="267" t="s">
        <v>1381</v>
      </c>
      <c r="C8" s="172" t="s">
        <v>1382</v>
      </c>
      <c r="D8" s="172" t="s">
        <v>848</v>
      </c>
      <c r="E8" s="172" t="s">
        <v>1380</v>
      </c>
      <c r="F8" s="172" t="s">
        <v>855</v>
      </c>
      <c r="G8" s="172" t="s">
        <v>1383</v>
      </c>
      <c r="H8" s="172" t="s">
        <v>849</v>
      </c>
      <c r="I8" s="172" t="s">
        <v>850</v>
      </c>
      <c r="J8" s="175" t="s">
        <v>1384</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104"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8.6640625" style="339" customWidth="1"/>
    <col min="2" max="2" width="11.44140625" style="336" customWidth="1"/>
    <col min="3" max="3" width="27.44140625" style="339" customWidth="1"/>
    <col min="4" max="4" width="28.6640625" style="339" customWidth="1"/>
    <col min="5" max="5" width="18.5546875" style="339" customWidth="1"/>
    <col min="6" max="6" width="30.5546875" style="339" customWidth="1"/>
    <col min="7" max="7" width="20.6640625" style="339" customWidth="1"/>
    <col min="8" max="8" width="24.44140625" style="339" customWidth="1"/>
    <col min="9" max="9" width="20" style="339" customWidth="1"/>
    <col min="10" max="10" width="17.88671875" style="339" customWidth="1"/>
    <col min="11" max="11" width="10" style="339" customWidth="1"/>
    <col min="12" max="12" width="22" style="339" customWidth="1"/>
    <col min="13" max="13" width="18" style="339" customWidth="1"/>
    <col min="14" max="14" width="8.88671875" style="337" customWidth="1"/>
    <col min="15" max="15" width="19.33203125" style="337" customWidth="1"/>
    <col min="16" max="16" width="26.44140625" style="337" customWidth="1"/>
    <col min="17" max="17" width="23.44140625" style="337" customWidth="1"/>
    <col min="18" max="18" width="12.33203125" style="337" customWidth="1"/>
    <col min="19" max="19" width="21.33203125" style="337" customWidth="1"/>
    <col min="20" max="20" width="24.44140625" style="337" customWidth="1"/>
    <col min="21" max="21" width="20" style="337" customWidth="1"/>
    <col min="22" max="22" width="18" style="337" customWidth="1"/>
    <col min="23" max="23" width="17" style="337" customWidth="1"/>
    <col min="24" max="24" width="22.88671875" style="337" customWidth="1"/>
    <col min="25" max="25" width="19.88671875" style="337" customWidth="1"/>
    <col min="26" max="16384" width="9.109375" style="337"/>
  </cols>
  <sheetData>
    <row r="1" spans="1:22" s="347" customFormat="1" ht="15.6" x14ac:dyDescent="0.3">
      <c r="A1" s="853" t="s">
        <v>142</v>
      </c>
      <c r="B1" s="854"/>
      <c r="C1" s="854"/>
      <c r="D1" s="854"/>
      <c r="E1" s="854"/>
      <c r="F1" s="854"/>
      <c r="G1" s="854"/>
      <c r="H1" s="854"/>
      <c r="I1" s="854"/>
      <c r="J1" s="854"/>
      <c r="K1" s="854"/>
      <c r="L1" s="854"/>
      <c r="M1" s="855"/>
      <c r="N1" s="375"/>
      <c r="O1" s="376"/>
      <c r="P1" s="376"/>
      <c r="Q1" s="376"/>
      <c r="R1" s="376"/>
      <c r="S1" s="376"/>
      <c r="T1" s="345"/>
      <c r="U1" s="345"/>
      <c r="V1" s="376"/>
    </row>
    <row r="2" spans="1:22" s="347" customFormat="1" ht="73.5" customHeight="1" x14ac:dyDescent="0.3">
      <c r="A2" s="638" t="s">
        <v>397</v>
      </c>
      <c r="B2" s="268"/>
      <c r="C2" s="638" t="s">
        <v>398</v>
      </c>
      <c r="D2" s="638" t="s">
        <v>394</v>
      </c>
      <c r="E2" s="638" t="s">
        <v>1238</v>
      </c>
      <c r="F2" s="638" t="s">
        <v>542</v>
      </c>
      <c r="G2" s="642" t="s">
        <v>423</v>
      </c>
      <c r="H2" s="638" t="s">
        <v>1238</v>
      </c>
      <c r="I2" s="638" t="s">
        <v>394</v>
      </c>
      <c r="J2" s="638" t="s">
        <v>571</v>
      </c>
      <c r="K2" s="638" t="s">
        <v>399</v>
      </c>
      <c r="L2" s="638" t="s">
        <v>399</v>
      </c>
      <c r="M2" s="638" t="s">
        <v>572</v>
      </c>
      <c r="N2" s="375"/>
      <c r="O2" s="376"/>
      <c r="P2" s="376"/>
      <c r="Q2" s="376"/>
      <c r="R2" s="376"/>
      <c r="S2" s="376"/>
      <c r="T2" s="345"/>
      <c r="U2" s="345"/>
      <c r="V2" s="376"/>
    </row>
    <row r="3" spans="1:22" s="347" customFormat="1" ht="50.25" customHeight="1" x14ac:dyDescent="0.3">
      <c r="A3" s="639"/>
      <c r="B3" s="59"/>
      <c r="C3" s="643"/>
      <c r="D3" s="644" t="s">
        <v>892</v>
      </c>
      <c r="E3" s="645"/>
      <c r="F3" s="643"/>
      <c r="G3" s="1434" t="s">
        <v>860</v>
      </c>
      <c r="H3" s="622"/>
      <c r="I3" s="622"/>
      <c r="J3" s="622"/>
      <c r="K3" s="622"/>
      <c r="L3" s="622"/>
      <c r="M3" s="622"/>
      <c r="N3" s="375"/>
      <c r="O3" s="376"/>
      <c r="P3" s="376"/>
      <c r="Q3" s="376"/>
      <c r="R3" s="376"/>
      <c r="S3" s="376"/>
      <c r="T3" s="345"/>
      <c r="U3" s="345"/>
      <c r="V3" s="376"/>
    </row>
    <row r="4" spans="1:22" s="347" customFormat="1" ht="15.6" x14ac:dyDescent="0.3">
      <c r="A4" s="639"/>
      <c r="B4" s="59"/>
      <c r="C4" s="643"/>
      <c r="D4" s="644" t="s">
        <v>887</v>
      </c>
      <c r="E4" s="645"/>
      <c r="F4" s="643"/>
      <c r="G4" s="1435"/>
      <c r="H4" s="622"/>
      <c r="I4" s="622"/>
      <c r="J4" s="622"/>
      <c r="K4" s="622"/>
      <c r="L4" s="622"/>
      <c r="M4" s="622"/>
      <c r="N4" s="375"/>
      <c r="O4" s="376"/>
      <c r="P4" s="376"/>
      <c r="Q4" s="376"/>
      <c r="R4" s="376"/>
      <c r="S4" s="376"/>
      <c r="T4" s="345"/>
      <c r="U4" s="345"/>
      <c r="V4" s="376"/>
    </row>
    <row r="5" spans="1:22" s="347" customFormat="1" ht="15.6" x14ac:dyDescent="0.3">
      <c r="A5" s="639"/>
      <c r="B5" s="59"/>
      <c r="C5" s="643"/>
      <c r="D5" s="643"/>
      <c r="E5" s="645"/>
      <c r="F5" s="643"/>
      <c r="G5" s="1435"/>
      <c r="H5" s="622"/>
      <c r="I5" s="622"/>
      <c r="J5" s="622"/>
      <c r="K5" s="622"/>
      <c r="L5" s="622"/>
      <c r="M5" s="622"/>
      <c r="N5" s="375"/>
      <c r="O5" s="376"/>
      <c r="P5" s="376"/>
      <c r="Q5" s="376"/>
      <c r="R5" s="376"/>
      <c r="S5" s="376"/>
      <c r="T5" s="345"/>
      <c r="U5" s="345"/>
      <c r="V5" s="376"/>
    </row>
    <row r="6" spans="1:22" s="347" customFormat="1" ht="15.6" x14ac:dyDescent="0.3">
      <c r="A6" s="639"/>
      <c r="B6" s="59"/>
      <c r="C6" s="643"/>
      <c r="D6" s="643"/>
      <c r="E6" s="645"/>
      <c r="F6" s="643"/>
      <c r="G6" s="1435"/>
      <c r="H6" s="622"/>
      <c r="I6" s="622"/>
      <c r="J6" s="622"/>
      <c r="K6" s="622"/>
      <c r="L6" s="622"/>
      <c r="M6" s="622"/>
      <c r="N6" s="375"/>
      <c r="O6" s="376"/>
      <c r="P6" s="376"/>
      <c r="Q6" s="376"/>
      <c r="R6" s="376"/>
      <c r="S6" s="376"/>
      <c r="T6" s="345"/>
      <c r="U6" s="345"/>
      <c r="V6" s="376"/>
    </row>
    <row r="7" spans="1:22" s="347" customFormat="1" ht="14.4" x14ac:dyDescent="0.3">
      <c r="A7" s="640"/>
      <c r="B7" s="21" t="s">
        <v>93</v>
      </c>
      <c r="C7" s="646"/>
      <c r="D7" s="871" t="str">
        <f>HYPERLINK("#DropDownLists!L6","Add to this list")</f>
        <v>Add to this list</v>
      </c>
      <c r="E7" s="872" t="str">
        <f>HYPERLINK("#DropDownLists!AC6","Add to this list")</f>
        <v>Add to this list</v>
      </c>
      <c r="F7" s="646"/>
      <c r="G7" s="1435"/>
      <c r="H7" s="860" t="str">
        <f>HYPERLINK("#DropDownLists!M6","Add to this list")</f>
        <v>Add to this list</v>
      </c>
      <c r="I7" s="869" t="str">
        <f>HYPERLINK("#DropDownLists!J6","Add to this list")</f>
        <v>Add to this list</v>
      </c>
      <c r="J7" s="869" t="str">
        <f>HYPERLINK("#DropDownLists!Z6","Add to this list")</f>
        <v>Add to this list</v>
      </c>
      <c r="K7" s="647"/>
      <c r="L7" s="25"/>
      <c r="M7" s="871" t="str">
        <f>HYPERLINK("#DropDownLists!N6","Add to this list")</f>
        <v>Add to this list</v>
      </c>
      <c r="N7" s="375"/>
      <c r="O7" s="376"/>
      <c r="P7" s="376"/>
      <c r="Q7" s="376"/>
      <c r="R7" s="376"/>
      <c r="S7" s="376"/>
      <c r="T7" s="345"/>
      <c r="U7" s="345"/>
      <c r="V7" s="376"/>
    </row>
    <row r="8" spans="1:22" s="347" customFormat="1" ht="27.6" thickBot="1" x14ac:dyDescent="0.35">
      <c r="A8" s="641" t="s">
        <v>1385</v>
      </c>
      <c r="B8" s="20" t="s">
        <v>1368</v>
      </c>
      <c r="C8" s="641" t="s">
        <v>1386</v>
      </c>
      <c r="D8" s="641" t="s">
        <v>1387</v>
      </c>
      <c r="E8" s="641" t="s">
        <v>1388</v>
      </c>
      <c r="F8" s="641" t="s">
        <v>1389</v>
      </c>
      <c r="G8" s="648" t="s">
        <v>1390</v>
      </c>
      <c r="H8" s="641" t="s">
        <v>1852</v>
      </c>
      <c r="I8" s="7" t="s">
        <v>1391</v>
      </c>
      <c r="J8" s="7" t="s">
        <v>937</v>
      </c>
      <c r="K8" s="7" t="s">
        <v>13</v>
      </c>
      <c r="L8" s="7" t="s">
        <v>940</v>
      </c>
      <c r="M8" s="649" t="s">
        <v>1392</v>
      </c>
      <c r="N8" s="375"/>
      <c r="O8" s="376"/>
      <c r="P8" s="376"/>
      <c r="Q8" s="376"/>
      <c r="R8" s="376"/>
      <c r="S8" s="376"/>
      <c r="T8" s="345"/>
      <c r="U8" s="345"/>
      <c r="V8" s="376"/>
    </row>
    <row r="9" spans="1:22" ht="16.5" customHeight="1" x14ac:dyDescent="0.25"/>
    <row r="11" spans="1:22" ht="15.75" customHeight="1" x14ac:dyDescent="0.25"/>
    <row r="12" spans="1:22" ht="15.75" customHeight="1" x14ac:dyDescent="0.25"/>
  </sheetData>
  <mergeCells count="1">
    <mergeCell ref="G3:G7"/>
  </mergeCells>
  <phoneticPr fontId="0" type="noConversion"/>
  <conditionalFormatting sqref="A8:M8">
    <cfRule type="expression" dxfId="103"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zoomScaleNormal="100" workbookViewId="0">
      <pane ySplit="8" topLeftCell="A9" activePane="bottomLeft" state="frozen"/>
      <selection activeCell="D8" sqref="D8"/>
      <selection pane="bottomLeft" activeCell="A8" sqref="A8"/>
    </sheetView>
  </sheetViews>
  <sheetFormatPr defaultColWidth="9.109375" defaultRowHeight="13.2" x14ac:dyDescent="0.25"/>
  <cols>
    <col min="1" max="1" width="18.5546875" style="339" customWidth="1"/>
    <col min="2" max="2" width="12.44140625" style="339" customWidth="1"/>
    <col min="3" max="3" width="16" style="339" customWidth="1"/>
    <col min="4" max="4" width="11.6640625" style="339" customWidth="1"/>
    <col min="5" max="5" width="15.6640625" style="339" customWidth="1"/>
    <col min="6" max="6" width="11.6640625" style="339" customWidth="1"/>
    <col min="7" max="7" width="13.44140625" style="339" customWidth="1"/>
    <col min="8" max="8" width="11.6640625" style="339" customWidth="1"/>
    <col min="9" max="9" width="15.44140625" style="339" customWidth="1"/>
    <col min="10" max="10" width="14.44140625" style="339" customWidth="1"/>
    <col min="11" max="11" width="23.6640625" style="339" customWidth="1"/>
    <col min="12" max="13" width="13.88671875" style="339" customWidth="1"/>
    <col min="14" max="14" width="13.33203125" style="336" customWidth="1"/>
    <col min="15" max="15" width="11.44140625" style="336" customWidth="1"/>
    <col min="16" max="16" width="62.44140625" style="339" customWidth="1"/>
    <col min="17" max="17" width="15.33203125" style="339" customWidth="1"/>
    <col min="18" max="18" width="17.88671875" style="339" customWidth="1"/>
    <col min="19" max="19" width="20" style="339" customWidth="1"/>
    <col min="20" max="21" width="20" style="337" customWidth="1"/>
    <col min="22" max="22" width="10.6640625" style="339" customWidth="1"/>
    <col min="23" max="23" width="10.88671875" style="337" customWidth="1"/>
    <col min="24" max="24" width="5.88671875" style="337" customWidth="1"/>
    <col min="25" max="25" width="19.88671875" style="337" customWidth="1"/>
    <col min="26" max="16384" width="9.109375" style="337"/>
  </cols>
  <sheetData>
    <row r="1" spans="1:24" s="347" customFormat="1" ht="15.6" x14ac:dyDescent="0.3">
      <c r="A1" s="650" t="s">
        <v>141</v>
      </c>
      <c r="B1" s="650"/>
      <c r="C1" s="650"/>
      <c r="D1" s="650"/>
      <c r="E1" s="650"/>
      <c r="F1" s="650"/>
      <c r="G1" s="650"/>
      <c r="H1" s="650"/>
      <c r="I1" s="651"/>
      <c r="J1" s="651"/>
      <c r="K1" s="652"/>
      <c r="L1" s="652"/>
      <c r="M1" s="653"/>
      <c r="N1" s="90"/>
      <c r="O1" s="90"/>
      <c r="P1" s="650"/>
      <c r="Q1" s="650"/>
      <c r="R1" s="650"/>
      <c r="S1" s="650"/>
      <c r="T1" s="377"/>
      <c r="U1" s="377"/>
      <c r="V1" s="650"/>
      <c r="W1" s="378"/>
      <c r="X1" s="379"/>
    </row>
    <row r="2" spans="1:24" s="323" customFormat="1" ht="14.4" x14ac:dyDescent="0.3">
      <c r="A2" s="654"/>
      <c r="B2" s="654"/>
      <c r="C2" s="654"/>
      <c r="D2" s="654"/>
      <c r="E2" s="654"/>
      <c r="F2" s="654"/>
      <c r="G2" s="654"/>
      <c r="H2" s="654"/>
      <c r="I2" s="654"/>
      <c r="J2" s="654"/>
      <c r="K2" s="655"/>
      <c r="L2" s="654"/>
      <c r="M2" s="654"/>
      <c r="N2" s="287"/>
      <c r="O2" s="287"/>
      <c r="P2" s="654"/>
      <c r="Q2" s="654"/>
      <c r="R2" s="654"/>
      <c r="S2" s="654"/>
      <c r="V2" s="654"/>
      <c r="W2" s="380"/>
    </row>
    <row r="3" spans="1:24" s="347" customFormat="1" ht="99" customHeight="1" x14ac:dyDescent="0.3">
      <c r="A3" s="656" t="s">
        <v>968</v>
      </c>
      <c r="B3" s="657" t="s">
        <v>969</v>
      </c>
      <c r="C3" s="656" t="s">
        <v>400</v>
      </c>
      <c r="D3" s="657" t="s">
        <v>401</v>
      </c>
      <c r="E3" s="656" t="s">
        <v>402</v>
      </c>
      <c r="F3" s="657" t="s">
        <v>403</v>
      </c>
      <c r="G3" s="656" t="s">
        <v>404</v>
      </c>
      <c r="H3" s="657" t="s">
        <v>405</v>
      </c>
      <c r="I3" s="656" t="s">
        <v>406</v>
      </c>
      <c r="J3" s="658" t="s">
        <v>407</v>
      </c>
      <c r="K3" s="659" t="s">
        <v>408</v>
      </c>
      <c r="L3" s="658" t="s">
        <v>409</v>
      </c>
      <c r="M3" s="658"/>
      <c r="N3" s="60"/>
      <c r="O3" s="60"/>
      <c r="P3" s="670"/>
      <c r="Q3" s="670"/>
      <c r="R3" s="670"/>
      <c r="S3" s="670"/>
      <c r="T3" s="958" t="s">
        <v>1258</v>
      </c>
      <c r="U3" s="40"/>
      <c r="V3" s="670"/>
      <c r="W3" s="380"/>
      <c r="X3" s="379"/>
    </row>
    <row r="4" spans="1:24" s="347" customFormat="1" ht="14.25" customHeight="1" x14ac:dyDescent="0.3">
      <c r="A4" s="658"/>
      <c r="B4" s="657"/>
      <c r="C4" s="656"/>
      <c r="D4" s="657"/>
      <c r="E4" s="656"/>
      <c r="F4" s="657"/>
      <c r="G4" s="656"/>
      <c r="H4" s="657"/>
      <c r="I4" s="658"/>
      <c r="J4" s="658"/>
      <c r="K4" s="659"/>
      <c r="L4" s="658"/>
      <c r="M4" s="658"/>
      <c r="N4" s="60"/>
      <c r="O4" s="60"/>
      <c r="P4" s="670"/>
      <c r="Q4" s="670"/>
      <c r="R4" s="670"/>
      <c r="S4" s="670"/>
      <c r="T4" s="40"/>
      <c r="U4" s="40"/>
      <c r="V4" s="670"/>
      <c r="W4" s="380"/>
      <c r="X4" s="379"/>
    </row>
    <row r="5" spans="1:24" s="347" customFormat="1" ht="14.25" customHeight="1" x14ac:dyDescent="0.3">
      <c r="A5" s="658"/>
      <c r="B5" s="660"/>
      <c r="C5" s="658"/>
      <c r="D5" s="660"/>
      <c r="E5" s="658"/>
      <c r="F5" s="660"/>
      <c r="G5" s="658"/>
      <c r="H5" s="660"/>
      <c r="I5" s="658"/>
      <c r="J5" s="658"/>
      <c r="K5" s="659"/>
      <c r="L5" s="658"/>
      <c r="M5" s="658"/>
      <c r="N5" s="60"/>
      <c r="O5" s="60"/>
      <c r="P5" s="670"/>
      <c r="Q5" s="670"/>
      <c r="R5" s="670"/>
      <c r="S5" s="670"/>
      <c r="T5" s="40"/>
      <c r="U5" s="40"/>
      <c r="V5" s="670"/>
      <c r="W5" s="380"/>
      <c r="X5" s="379"/>
    </row>
    <row r="6" spans="1:24" s="347" customFormat="1" ht="16.2" x14ac:dyDescent="0.3">
      <c r="A6" s="661"/>
      <c r="B6" s="661"/>
      <c r="C6" s="661"/>
      <c r="D6" s="661"/>
      <c r="E6" s="661"/>
      <c r="F6" s="661"/>
      <c r="G6" s="661"/>
      <c r="H6" s="661"/>
      <c r="I6" s="661"/>
      <c r="J6" s="661"/>
      <c r="K6" s="662"/>
      <c r="L6" s="663"/>
      <c r="M6" s="663"/>
      <c r="N6" s="32" t="s">
        <v>93</v>
      </c>
      <c r="O6" s="32" t="s">
        <v>93</v>
      </c>
      <c r="P6" s="646"/>
      <c r="Q6" s="886" t="s">
        <v>1261</v>
      </c>
      <c r="R6" s="646"/>
      <c r="S6" s="646"/>
      <c r="T6" s="324"/>
      <c r="U6" s="324"/>
      <c r="V6" s="646" t="s">
        <v>111</v>
      </c>
      <c r="W6" s="381" t="s">
        <v>81</v>
      </c>
      <c r="X6" s="379"/>
    </row>
    <row r="7" spans="1:24" s="347" customFormat="1" ht="14.4" x14ac:dyDescent="0.3">
      <c r="A7" s="664"/>
      <c r="B7" s="664"/>
      <c r="C7" s="665"/>
      <c r="D7" s="665"/>
      <c r="E7" s="665"/>
      <c r="F7" s="665"/>
      <c r="G7" s="665"/>
      <c r="H7" s="665"/>
      <c r="I7" s="664"/>
      <c r="J7" s="664"/>
      <c r="K7" s="666"/>
      <c r="L7" s="895"/>
      <c r="M7" s="667"/>
      <c r="N7" s="33"/>
      <c r="O7" s="33"/>
      <c r="P7" s="671"/>
      <c r="Q7" s="672"/>
      <c r="R7" s="671"/>
      <c r="S7" s="873" t="str">
        <f>HYPERLINK("#DropDownLists!R6","Add to this list")</f>
        <v>Add to this list</v>
      </c>
      <c r="T7" s="325"/>
      <c r="U7" s="325"/>
      <c r="V7" s="874" t="str">
        <f>HYPERLINK("#DropDownLists!A6","Add to this list")</f>
        <v>Add to this list</v>
      </c>
      <c r="W7" s="382"/>
      <c r="X7" s="379"/>
    </row>
    <row r="8" spans="1:24" s="347" customFormat="1" ht="27.6" thickBot="1" x14ac:dyDescent="0.35">
      <c r="A8" s="641" t="s">
        <v>524</v>
      </c>
      <c r="B8" s="641" t="s">
        <v>1442</v>
      </c>
      <c r="C8" s="641" t="s">
        <v>525</v>
      </c>
      <c r="D8" s="641" t="s">
        <v>1444</v>
      </c>
      <c r="E8" s="641" t="s">
        <v>526</v>
      </c>
      <c r="F8" s="641" t="s">
        <v>1445</v>
      </c>
      <c r="G8" s="641" t="s">
        <v>527</v>
      </c>
      <c r="H8" s="641" t="s">
        <v>1446</v>
      </c>
      <c r="I8" s="641" t="s">
        <v>528</v>
      </c>
      <c r="J8" s="641" t="s">
        <v>1447</v>
      </c>
      <c r="K8" s="668" t="s">
        <v>1402</v>
      </c>
      <c r="L8" s="641" t="s">
        <v>1385</v>
      </c>
      <c r="M8" s="669" t="s">
        <v>1370</v>
      </c>
      <c r="N8" s="34" t="s">
        <v>1368</v>
      </c>
      <c r="O8" s="34" t="s">
        <v>1369</v>
      </c>
      <c r="P8" s="641" t="s">
        <v>1393</v>
      </c>
      <c r="Q8" s="673" t="s">
        <v>1394</v>
      </c>
      <c r="R8" s="673" t="s">
        <v>1395</v>
      </c>
      <c r="S8" s="641" t="s">
        <v>1396</v>
      </c>
      <c r="T8" s="312" t="s">
        <v>44</v>
      </c>
      <c r="U8" s="312" t="s">
        <v>45</v>
      </c>
      <c r="V8" s="641" t="s">
        <v>1930</v>
      </c>
      <c r="W8" s="383" t="s">
        <v>1931</v>
      </c>
      <c r="X8" s="379"/>
    </row>
    <row r="9" spans="1:24" ht="15.75" customHeight="1" x14ac:dyDescent="0.25">
      <c r="K9" s="339" t="str">
        <f>A9&amp;C9&amp;E9&amp;G9&amp;I9</f>
        <v/>
      </c>
    </row>
    <row r="10" spans="1:24" ht="15" customHeight="1" x14ac:dyDescent="0.25">
      <c r="K10" s="339" t="str">
        <f t="shared" ref="K10:K73" si="0">A10&amp;C10&amp;E10&amp;G10&amp;I10</f>
        <v/>
      </c>
    </row>
    <row r="11" spans="1:24" ht="15.6" customHeight="1" x14ac:dyDescent="0.25">
      <c r="K11" s="339" t="str">
        <f t="shared" si="0"/>
        <v/>
      </c>
    </row>
    <row r="12" spans="1:24" x14ac:dyDescent="0.25">
      <c r="K12" s="339" t="str">
        <f t="shared" si="0"/>
        <v/>
      </c>
    </row>
    <row r="13" spans="1:24" x14ac:dyDescent="0.25">
      <c r="K13" s="339" t="str">
        <f t="shared" si="0"/>
        <v/>
      </c>
    </row>
    <row r="14" spans="1:24" x14ac:dyDescent="0.25">
      <c r="K14" s="339" t="str">
        <f t="shared" si="0"/>
        <v/>
      </c>
    </row>
    <row r="15" spans="1:24" x14ac:dyDescent="0.25">
      <c r="K15" s="339" t="str">
        <f t="shared" si="0"/>
        <v/>
      </c>
    </row>
    <row r="16" spans="1:24" x14ac:dyDescent="0.25">
      <c r="K16" s="339" t="str">
        <f t="shared" si="0"/>
        <v/>
      </c>
    </row>
    <row r="17" spans="11:11" x14ac:dyDescent="0.25">
      <c r="K17" s="339" t="str">
        <f t="shared" si="0"/>
        <v/>
      </c>
    </row>
    <row r="18" spans="11:11" x14ac:dyDescent="0.25">
      <c r="K18" s="339" t="str">
        <f t="shared" si="0"/>
        <v/>
      </c>
    </row>
    <row r="19" spans="11:11" x14ac:dyDescent="0.25">
      <c r="K19" s="339" t="str">
        <f t="shared" si="0"/>
        <v/>
      </c>
    </row>
    <row r="20" spans="11:11" x14ac:dyDescent="0.25">
      <c r="K20" s="339" t="str">
        <f t="shared" si="0"/>
        <v/>
      </c>
    </row>
    <row r="21" spans="11:11" x14ac:dyDescent="0.25">
      <c r="K21" s="339" t="str">
        <f t="shared" si="0"/>
        <v/>
      </c>
    </row>
    <row r="22" spans="11:11" x14ac:dyDescent="0.25">
      <c r="K22" s="339" t="str">
        <f t="shared" si="0"/>
        <v/>
      </c>
    </row>
    <row r="23" spans="11:11" x14ac:dyDescent="0.25">
      <c r="K23" s="339" t="str">
        <f t="shared" si="0"/>
        <v/>
      </c>
    </row>
    <row r="24" spans="11:11" x14ac:dyDescent="0.25">
      <c r="K24" s="339" t="str">
        <f t="shared" si="0"/>
        <v/>
      </c>
    </row>
    <row r="25" spans="11:11" x14ac:dyDescent="0.25">
      <c r="K25" s="339" t="str">
        <f t="shared" si="0"/>
        <v/>
      </c>
    </row>
    <row r="26" spans="11:11" x14ac:dyDescent="0.25">
      <c r="K26" s="339" t="str">
        <f t="shared" si="0"/>
        <v/>
      </c>
    </row>
    <row r="27" spans="11:11" x14ac:dyDescent="0.25">
      <c r="K27" s="339" t="str">
        <f t="shared" si="0"/>
        <v/>
      </c>
    </row>
    <row r="28" spans="11:11" x14ac:dyDescent="0.25">
      <c r="K28" s="339" t="str">
        <f t="shared" si="0"/>
        <v/>
      </c>
    </row>
    <row r="29" spans="11:11" x14ac:dyDescent="0.25">
      <c r="K29" s="339" t="str">
        <f t="shared" si="0"/>
        <v/>
      </c>
    </row>
    <row r="30" spans="11:11" x14ac:dyDescent="0.25">
      <c r="K30" s="339" t="str">
        <f t="shared" si="0"/>
        <v/>
      </c>
    </row>
    <row r="31" spans="11:11" x14ac:dyDescent="0.25">
      <c r="K31" s="339" t="str">
        <f t="shared" si="0"/>
        <v/>
      </c>
    </row>
    <row r="32" spans="11:11" x14ac:dyDescent="0.25">
      <c r="K32" s="339" t="str">
        <f t="shared" si="0"/>
        <v/>
      </c>
    </row>
    <row r="33" spans="11:11" x14ac:dyDescent="0.25">
      <c r="K33" s="339" t="str">
        <f t="shared" si="0"/>
        <v/>
      </c>
    </row>
    <row r="34" spans="11:11" x14ac:dyDescent="0.25">
      <c r="K34" s="339" t="str">
        <f t="shared" si="0"/>
        <v/>
      </c>
    </row>
    <row r="35" spans="11:11" x14ac:dyDescent="0.25">
      <c r="K35" s="339" t="str">
        <f t="shared" si="0"/>
        <v/>
      </c>
    </row>
    <row r="36" spans="11:11" x14ac:dyDescent="0.25">
      <c r="K36" s="339" t="str">
        <f t="shared" si="0"/>
        <v/>
      </c>
    </row>
    <row r="37" spans="11:11" x14ac:dyDescent="0.25">
      <c r="K37" s="339" t="str">
        <f t="shared" si="0"/>
        <v/>
      </c>
    </row>
    <row r="38" spans="11:11" x14ac:dyDescent="0.25">
      <c r="K38" s="339" t="str">
        <f t="shared" si="0"/>
        <v/>
      </c>
    </row>
    <row r="39" spans="11:11" x14ac:dyDescent="0.25">
      <c r="K39" s="339" t="str">
        <f t="shared" si="0"/>
        <v/>
      </c>
    </row>
    <row r="40" spans="11:11" x14ac:dyDescent="0.25">
      <c r="K40" s="339" t="str">
        <f t="shared" si="0"/>
        <v/>
      </c>
    </row>
    <row r="41" spans="11:11" x14ac:dyDescent="0.25">
      <c r="K41" s="339" t="str">
        <f t="shared" si="0"/>
        <v/>
      </c>
    </row>
    <row r="42" spans="11:11" x14ac:dyDescent="0.25">
      <c r="K42" s="339" t="str">
        <f t="shared" si="0"/>
        <v/>
      </c>
    </row>
    <row r="43" spans="11:11" x14ac:dyDescent="0.25">
      <c r="K43" s="339" t="str">
        <f t="shared" si="0"/>
        <v/>
      </c>
    </row>
    <row r="44" spans="11:11" x14ac:dyDescent="0.25">
      <c r="K44" s="339" t="str">
        <f t="shared" si="0"/>
        <v/>
      </c>
    </row>
    <row r="45" spans="11:11" x14ac:dyDescent="0.25">
      <c r="K45" s="339" t="str">
        <f t="shared" si="0"/>
        <v/>
      </c>
    </row>
    <row r="46" spans="11:11" x14ac:dyDescent="0.25">
      <c r="K46" s="339" t="str">
        <f t="shared" si="0"/>
        <v/>
      </c>
    </row>
    <row r="47" spans="11:11" x14ac:dyDescent="0.25">
      <c r="K47" s="339" t="str">
        <f t="shared" si="0"/>
        <v/>
      </c>
    </row>
    <row r="48" spans="11:11" x14ac:dyDescent="0.25">
      <c r="K48" s="339" t="str">
        <f t="shared" si="0"/>
        <v/>
      </c>
    </row>
    <row r="49" spans="11:11" x14ac:dyDescent="0.25">
      <c r="K49" s="339" t="str">
        <f t="shared" si="0"/>
        <v/>
      </c>
    </row>
    <row r="50" spans="11:11" x14ac:dyDescent="0.25">
      <c r="K50" s="339" t="str">
        <f t="shared" si="0"/>
        <v/>
      </c>
    </row>
    <row r="51" spans="11:11" x14ac:dyDescent="0.25">
      <c r="K51" s="339" t="str">
        <f t="shared" si="0"/>
        <v/>
      </c>
    </row>
    <row r="52" spans="11:11" x14ac:dyDescent="0.25">
      <c r="K52" s="339" t="str">
        <f t="shared" si="0"/>
        <v/>
      </c>
    </row>
    <row r="53" spans="11:11" x14ac:dyDescent="0.25">
      <c r="K53" s="339" t="str">
        <f t="shared" si="0"/>
        <v/>
      </c>
    </row>
    <row r="54" spans="11:11" x14ac:dyDescent="0.25">
      <c r="K54" s="339" t="str">
        <f t="shared" si="0"/>
        <v/>
      </c>
    </row>
    <row r="55" spans="11:11" x14ac:dyDescent="0.25">
      <c r="K55" s="339" t="str">
        <f t="shared" si="0"/>
        <v/>
      </c>
    </row>
    <row r="56" spans="11:11" x14ac:dyDescent="0.25">
      <c r="K56" s="339" t="str">
        <f t="shared" si="0"/>
        <v/>
      </c>
    </row>
    <row r="57" spans="11:11" x14ac:dyDescent="0.25">
      <c r="K57" s="339" t="str">
        <f t="shared" si="0"/>
        <v/>
      </c>
    </row>
    <row r="58" spans="11:11" x14ac:dyDescent="0.25">
      <c r="K58" s="339" t="str">
        <f t="shared" si="0"/>
        <v/>
      </c>
    </row>
    <row r="59" spans="11:11" x14ac:dyDescent="0.25">
      <c r="K59" s="339" t="str">
        <f t="shared" si="0"/>
        <v/>
      </c>
    </row>
    <row r="60" spans="11:11" x14ac:dyDescent="0.25">
      <c r="K60" s="339" t="str">
        <f t="shared" si="0"/>
        <v/>
      </c>
    </row>
    <row r="61" spans="11:11" x14ac:dyDescent="0.25">
      <c r="K61" s="339" t="str">
        <f t="shared" si="0"/>
        <v/>
      </c>
    </row>
    <row r="62" spans="11:11" x14ac:dyDescent="0.25">
      <c r="K62" s="339" t="str">
        <f t="shared" si="0"/>
        <v/>
      </c>
    </row>
    <row r="63" spans="11:11" x14ac:dyDescent="0.25">
      <c r="K63" s="339" t="str">
        <f t="shared" si="0"/>
        <v/>
      </c>
    </row>
    <row r="64" spans="11:11" x14ac:dyDescent="0.25">
      <c r="K64" s="339" t="str">
        <f t="shared" si="0"/>
        <v/>
      </c>
    </row>
    <row r="65" spans="11:11" x14ac:dyDescent="0.25">
      <c r="K65" s="339" t="str">
        <f t="shared" si="0"/>
        <v/>
      </c>
    </row>
    <row r="66" spans="11:11" x14ac:dyDescent="0.25">
      <c r="K66" s="339" t="str">
        <f t="shared" si="0"/>
        <v/>
      </c>
    </row>
    <row r="67" spans="11:11" x14ac:dyDescent="0.25">
      <c r="K67" s="339" t="str">
        <f t="shared" si="0"/>
        <v/>
      </c>
    </row>
    <row r="68" spans="11:11" x14ac:dyDescent="0.25">
      <c r="K68" s="339" t="str">
        <f t="shared" si="0"/>
        <v/>
      </c>
    </row>
    <row r="69" spans="11:11" x14ac:dyDescent="0.25">
      <c r="K69" s="339" t="str">
        <f t="shared" si="0"/>
        <v/>
      </c>
    </row>
    <row r="70" spans="11:11" x14ac:dyDescent="0.25">
      <c r="K70" s="339" t="str">
        <f t="shared" si="0"/>
        <v/>
      </c>
    </row>
    <row r="71" spans="11:11" x14ac:dyDescent="0.25">
      <c r="K71" s="339" t="str">
        <f t="shared" si="0"/>
        <v/>
      </c>
    </row>
    <row r="72" spans="11:11" x14ac:dyDescent="0.25">
      <c r="K72" s="339" t="str">
        <f t="shared" si="0"/>
        <v/>
      </c>
    </row>
    <row r="73" spans="11:11" x14ac:dyDescent="0.25">
      <c r="K73" s="339" t="str">
        <f t="shared" si="0"/>
        <v/>
      </c>
    </row>
    <row r="74" spans="11:11" x14ac:dyDescent="0.25">
      <c r="K74" s="339" t="str">
        <f t="shared" ref="K74:K137" si="1">A74&amp;C74&amp;E74&amp;G74&amp;I74</f>
        <v/>
      </c>
    </row>
    <row r="75" spans="11:11" x14ac:dyDescent="0.25">
      <c r="K75" s="339" t="str">
        <f t="shared" si="1"/>
        <v/>
      </c>
    </row>
    <row r="76" spans="11:11" x14ac:dyDescent="0.25">
      <c r="K76" s="339" t="str">
        <f t="shared" si="1"/>
        <v/>
      </c>
    </row>
    <row r="77" spans="11:11" x14ac:dyDescent="0.25">
      <c r="K77" s="339" t="str">
        <f t="shared" si="1"/>
        <v/>
      </c>
    </row>
    <row r="78" spans="11:11" x14ac:dyDescent="0.25">
      <c r="K78" s="339" t="str">
        <f t="shared" si="1"/>
        <v/>
      </c>
    </row>
    <row r="79" spans="11:11" x14ac:dyDescent="0.25">
      <c r="K79" s="339" t="str">
        <f t="shared" si="1"/>
        <v/>
      </c>
    </row>
    <row r="80" spans="11:11" x14ac:dyDescent="0.25">
      <c r="K80" s="339" t="str">
        <f t="shared" si="1"/>
        <v/>
      </c>
    </row>
    <row r="81" spans="11:11" x14ac:dyDescent="0.25">
      <c r="K81" s="339" t="str">
        <f t="shared" si="1"/>
        <v/>
      </c>
    </row>
    <row r="82" spans="11:11" x14ac:dyDescent="0.25">
      <c r="K82" s="339" t="str">
        <f t="shared" si="1"/>
        <v/>
      </c>
    </row>
    <row r="83" spans="11:11" x14ac:dyDescent="0.25">
      <c r="K83" s="339" t="str">
        <f t="shared" si="1"/>
        <v/>
      </c>
    </row>
    <row r="84" spans="11:11" x14ac:dyDescent="0.25">
      <c r="K84" s="339" t="str">
        <f t="shared" si="1"/>
        <v/>
      </c>
    </row>
    <row r="85" spans="11:11" x14ac:dyDescent="0.25">
      <c r="K85" s="339" t="str">
        <f t="shared" si="1"/>
        <v/>
      </c>
    </row>
    <row r="86" spans="11:11" x14ac:dyDescent="0.25">
      <c r="K86" s="339" t="str">
        <f t="shared" si="1"/>
        <v/>
      </c>
    </row>
    <row r="87" spans="11:11" x14ac:dyDescent="0.25">
      <c r="K87" s="339" t="str">
        <f t="shared" si="1"/>
        <v/>
      </c>
    </row>
    <row r="88" spans="11:11" x14ac:dyDescent="0.25">
      <c r="K88" s="339" t="str">
        <f t="shared" si="1"/>
        <v/>
      </c>
    </row>
    <row r="89" spans="11:11" x14ac:dyDescent="0.25">
      <c r="K89" s="339" t="str">
        <f t="shared" si="1"/>
        <v/>
      </c>
    </row>
    <row r="90" spans="11:11" x14ac:dyDescent="0.25">
      <c r="K90" s="339" t="str">
        <f t="shared" si="1"/>
        <v/>
      </c>
    </row>
    <row r="91" spans="11:11" x14ac:dyDescent="0.25">
      <c r="K91" s="339" t="str">
        <f t="shared" si="1"/>
        <v/>
      </c>
    </row>
    <row r="92" spans="11:11" x14ac:dyDescent="0.25">
      <c r="K92" s="339" t="str">
        <f t="shared" si="1"/>
        <v/>
      </c>
    </row>
    <row r="93" spans="11:11" x14ac:dyDescent="0.25">
      <c r="K93" s="339" t="str">
        <f t="shared" si="1"/>
        <v/>
      </c>
    </row>
    <row r="94" spans="11:11" x14ac:dyDescent="0.25">
      <c r="K94" s="339" t="str">
        <f t="shared" si="1"/>
        <v/>
      </c>
    </row>
    <row r="95" spans="11:11" x14ac:dyDescent="0.25">
      <c r="K95" s="339" t="str">
        <f t="shared" si="1"/>
        <v/>
      </c>
    </row>
    <row r="96" spans="11:11" x14ac:dyDescent="0.25">
      <c r="K96" s="339" t="str">
        <f t="shared" si="1"/>
        <v/>
      </c>
    </row>
    <row r="97" spans="11:11" x14ac:dyDescent="0.25">
      <c r="K97" s="339" t="str">
        <f t="shared" si="1"/>
        <v/>
      </c>
    </row>
    <row r="98" spans="11:11" x14ac:dyDescent="0.25">
      <c r="K98" s="339" t="str">
        <f t="shared" si="1"/>
        <v/>
      </c>
    </row>
    <row r="99" spans="11:11" x14ac:dyDescent="0.25">
      <c r="K99" s="339" t="str">
        <f t="shared" si="1"/>
        <v/>
      </c>
    </row>
    <row r="100" spans="11:11" x14ac:dyDescent="0.25">
      <c r="K100" s="339" t="str">
        <f t="shared" si="1"/>
        <v/>
      </c>
    </row>
    <row r="101" spans="11:11" x14ac:dyDescent="0.25">
      <c r="K101" s="339" t="str">
        <f t="shared" si="1"/>
        <v/>
      </c>
    </row>
    <row r="102" spans="11:11" x14ac:dyDescent="0.25">
      <c r="K102" s="339" t="str">
        <f t="shared" si="1"/>
        <v/>
      </c>
    </row>
    <row r="103" spans="11:11" x14ac:dyDescent="0.25">
      <c r="K103" s="339" t="str">
        <f t="shared" si="1"/>
        <v/>
      </c>
    </row>
    <row r="104" spans="11:11" x14ac:dyDescent="0.25">
      <c r="K104" s="339" t="str">
        <f t="shared" si="1"/>
        <v/>
      </c>
    </row>
    <row r="105" spans="11:11" x14ac:dyDescent="0.25">
      <c r="K105" s="339" t="str">
        <f t="shared" si="1"/>
        <v/>
      </c>
    </row>
    <row r="106" spans="11:11" x14ac:dyDescent="0.25">
      <c r="K106" s="339" t="str">
        <f t="shared" si="1"/>
        <v/>
      </c>
    </row>
    <row r="107" spans="11:11" x14ac:dyDescent="0.25">
      <c r="K107" s="339" t="str">
        <f t="shared" si="1"/>
        <v/>
      </c>
    </row>
    <row r="108" spans="11:11" x14ac:dyDescent="0.25">
      <c r="K108" s="339" t="str">
        <f t="shared" si="1"/>
        <v/>
      </c>
    </row>
    <row r="109" spans="11:11" x14ac:dyDescent="0.25">
      <c r="K109" s="339" t="str">
        <f t="shared" si="1"/>
        <v/>
      </c>
    </row>
    <row r="110" spans="11:11" x14ac:dyDescent="0.25">
      <c r="K110" s="339" t="str">
        <f t="shared" si="1"/>
        <v/>
      </c>
    </row>
    <row r="111" spans="11:11" x14ac:dyDescent="0.25">
      <c r="K111" s="339" t="str">
        <f t="shared" si="1"/>
        <v/>
      </c>
    </row>
    <row r="112" spans="11:11" x14ac:dyDescent="0.25">
      <c r="K112" s="339" t="str">
        <f t="shared" si="1"/>
        <v/>
      </c>
    </row>
    <row r="113" spans="11:11" x14ac:dyDescent="0.25">
      <c r="K113" s="339" t="str">
        <f t="shared" si="1"/>
        <v/>
      </c>
    </row>
    <row r="114" spans="11:11" x14ac:dyDescent="0.25">
      <c r="K114" s="339" t="str">
        <f t="shared" si="1"/>
        <v/>
      </c>
    </row>
    <row r="115" spans="11:11" x14ac:dyDescent="0.25">
      <c r="K115" s="339" t="str">
        <f t="shared" si="1"/>
        <v/>
      </c>
    </row>
    <row r="116" spans="11:11" x14ac:dyDescent="0.25">
      <c r="K116" s="339" t="str">
        <f t="shared" si="1"/>
        <v/>
      </c>
    </row>
    <row r="117" spans="11:11" x14ac:dyDescent="0.25">
      <c r="K117" s="339" t="str">
        <f t="shared" si="1"/>
        <v/>
      </c>
    </row>
    <row r="118" spans="11:11" x14ac:dyDescent="0.25">
      <c r="K118" s="339" t="str">
        <f t="shared" si="1"/>
        <v/>
      </c>
    </row>
    <row r="119" spans="11:11" x14ac:dyDescent="0.25">
      <c r="K119" s="339" t="str">
        <f t="shared" si="1"/>
        <v/>
      </c>
    </row>
    <row r="120" spans="11:11" x14ac:dyDescent="0.25">
      <c r="K120" s="339" t="str">
        <f t="shared" si="1"/>
        <v/>
      </c>
    </row>
    <row r="121" spans="11:11" x14ac:dyDescent="0.25">
      <c r="K121" s="339" t="str">
        <f t="shared" si="1"/>
        <v/>
      </c>
    </row>
    <row r="122" spans="11:11" x14ac:dyDescent="0.25">
      <c r="K122" s="339" t="str">
        <f t="shared" si="1"/>
        <v/>
      </c>
    </row>
    <row r="123" spans="11:11" x14ac:dyDescent="0.25">
      <c r="K123" s="339" t="str">
        <f t="shared" si="1"/>
        <v/>
      </c>
    </row>
    <row r="124" spans="11:11" x14ac:dyDescent="0.25">
      <c r="K124" s="339" t="str">
        <f t="shared" si="1"/>
        <v/>
      </c>
    </row>
    <row r="125" spans="11:11" x14ac:dyDescent="0.25">
      <c r="K125" s="339" t="str">
        <f t="shared" si="1"/>
        <v/>
      </c>
    </row>
    <row r="126" spans="11:11" x14ac:dyDescent="0.25">
      <c r="K126" s="339" t="str">
        <f t="shared" si="1"/>
        <v/>
      </c>
    </row>
    <row r="127" spans="11:11" x14ac:dyDescent="0.25">
      <c r="K127" s="339" t="str">
        <f t="shared" si="1"/>
        <v/>
      </c>
    </row>
    <row r="128" spans="11:11" x14ac:dyDescent="0.25">
      <c r="K128" s="339" t="str">
        <f t="shared" si="1"/>
        <v/>
      </c>
    </row>
    <row r="129" spans="11:11" x14ac:dyDescent="0.25">
      <c r="K129" s="339" t="str">
        <f t="shared" si="1"/>
        <v/>
      </c>
    </row>
    <row r="130" spans="11:11" x14ac:dyDescent="0.25">
      <c r="K130" s="339" t="str">
        <f t="shared" si="1"/>
        <v/>
      </c>
    </row>
    <row r="131" spans="11:11" x14ac:dyDescent="0.25">
      <c r="K131" s="339" t="str">
        <f t="shared" si="1"/>
        <v/>
      </c>
    </row>
    <row r="132" spans="11:11" x14ac:dyDescent="0.25">
      <c r="K132" s="339" t="str">
        <f t="shared" si="1"/>
        <v/>
      </c>
    </row>
    <row r="133" spans="11:11" x14ac:dyDescent="0.25">
      <c r="K133" s="339" t="str">
        <f t="shared" si="1"/>
        <v/>
      </c>
    </row>
    <row r="134" spans="11:11" x14ac:dyDescent="0.25">
      <c r="K134" s="339" t="str">
        <f t="shared" si="1"/>
        <v/>
      </c>
    </row>
    <row r="135" spans="11:11" x14ac:dyDescent="0.25">
      <c r="K135" s="339" t="str">
        <f t="shared" si="1"/>
        <v/>
      </c>
    </row>
    <row r="136" spans="11:11" x14ac:dyDescent="0.25">
      <c r="K136" s="339" t="str">
        <f t="shared" si="1"/>
        <v/>
      </c>
    </row>
    <row r="137" spans="11:11" x14ac:dyDescent="0.25">
      <c r="K137" s="339" t="str">
        <f t="shared" si="1"/>
        <v/>
      </c>
    </row>
    <row r="138" spans="11:11" x14ac:dyDescent="0.25">
      <c r="K138" s="339" t="str">
        <f t="shared" ref="K138:K201" si="2">A138&amp;C138&amp;E138&amp;G138&amp;I138</f>
        <v/>
      </c>
    </row>
    <row r="139" spans="11:11" x14ac:dyDescent="0.25">
      <c r="K139" s="339" t="str">
        <f t="shared" si="2"/>
        <v/>
      </c>
    </row>
    <row r="140" spans="11:11" x14ac:dyDescent="0.25">
      <c r="K140" s="339" t="str">
        <f t="shared" si="2"/>
        <v/>
      </c>
    </row>
    <row r="141" spans="11:11" x14ac:dyDescent="0.25">
      <c r="K141" s="339" t="str">
        <f t="shared" si="2"/>
        <v/>
      </c>
    </row>
    <row r="142" spans="11:11" x14ac:dyDescent="0.25">
      <c r="K142" s="339" t="str">
        <f t="shared" si="2"/>
        <v/>
      </c>
    </row>
    <row r="143" spans="11:11" x14ac:dyDescent="0.25">
      <c r="K143" s="339" t="str">
        <f t="shared" si="2"/>
        <v/>
      </c>
    </row>
    <row r="144" spans="11:11" x14ac:dyDescent="0.25">
      <c r="K144" s="339" t="str">
        <f t="shared" si="2"/>
        <v/>
      </c>
    </row>
    <row r="145" spans="11:11" x14ac:dyDescent="0.25">
      <c r="K145" s="339" t="str">
        <f t="shared" si="2"/>
        <v/>
      </c>
    </row>
    <row r="146" spans="11:11" x14ac:dyDescent="0.25">
      <c r="K146" s="339" t="str">
        <f t="shared" si="2"/>
        <v/>
      </c>
    </row>
    <row r="147" spans="11:11" x14ac:dyDescent="0.25">
      <c r="K147" s="339" t="str">
        <f t="shared" si="2"/>
        <v/>
      </c>
    </row>
    <row r="148" spans="11:11" x14ac:dyDescent="0.25">
      <c r="K148" s="339" t="str">
        <f t="shared" si="2"/>
        <v/>
      </c>
    </row>
    <row r="149" spans="11:11" x14ac:dyDescent="0.25">
      <c r="K149" s="339" t="str">
        <f t="shared" si="2"/>
        <v/>
      </c>
    </row>
    <row r="150" spans="11:11" x14ac:dyDescent="0.25">
      <c r="K150" s="339" t="str">
        <f t="shared" si="2"/>
        <v/>
      </c>
    </row>
    <row r="151" spans="11:11" x14ac:dyDescent="0.25">
      <c r="K151" s="339" t="str">
        <f t="shared" si="2"/>
        <v/>
      </c>
    </row>
    <row r="152" spans="11:11" x14ac:dyDescent="0.25">
      <c r="K152" s="339" t="str">
        <f t="shared" si="2"/>
        <v/>
      </c>
    </row>
    <row r="153" spans="11:11" x14ac:dyDescent="0.25">
      <c r="K153" s="339" t="str">
        <f t="shared" si="2"/>
        <v/>
      </c>
    </row>
    <row r="154" spans="11:11" x14ac:dyDescent="0.25">
      <c r="K154" s="339" t="str">
        <f t="shared" si="2"/>
        <v/>
      </c>
    </row>
    <row r="155" spans="11:11" x14ac:dyDescent="0.25">
      <c r="K155" s="339" t="str">
        <f t="shared" si="2"/>
        <v/>
      </c>
    </row>
    <row r="156" spans="11:11" x14ac:dyDescent="0.25">
      <c r="K156" s="339" t="str">
        <f t="shared" si="2"/>
        <v/>
      </c>
    </row>
    <row r="157" spans="11:11" x14ac:dyDescent="0.25">
      <c r="K157" s="339" t="str">
        <f t="shared" si="2"/>
        <v/>
      </c>
    </row>
    <row r="158" spans="11:11" x14ac:dyDescent="0.25">
      <c r="K158" s="339" t="str">
        <f t="shared" si="2"/>
        <v/>
      </c>
    </row>
    <row r="159" spans="11:11" x14ac:dyDescent="0.25">
      <c r="K159" s="339" t="str">
        <f t="shared" si="2"/>
        <v/>
      </c>
    </row>
    <row r="160" spans="11:11" x14ac:dyDescent="0.25">
      <c r="K160" s="339" t="str">
        <f t="shared" si="2"/>
        <v/>
      </c>
    </row>
    <row r="161" spans="11:11" x14ac:dyDescent="0.25">
      <c r="K161" s="339" t="str">
        <f t="shared" si="2"/>
        <v/>
      </c>
    </row>
    <row r="162" spans="11:11" x14ac:dyDescent="0.25">
      <c r="K162" s="339" t="str">
        <f t="shared" si="2"/>
        <v/>
      </c>
    </row>
    <row r="163" spans="11:11" x14ac:dyDescent="0.25">
      <c r="K163" s="339" t="str">
        <f t="shared" si="2"/>
        <v/>
      </c>
    </row>
    <row r="164" spans="11:11" x14ac:dyDescent="0.25">
      <c r="K164" s="339" t="str">
        <f t="shared" si="2"/>
        <v/>
      </c>
    </row>
    <row r="165" spans="11:11" x14ac:dyDescent="0.25">
      <c r="K165" s="339" t="str">
        <f t="shared" si="2"/>
        <v/>
      </c>
    </row>
    <row r="166" spans="11:11" x14ac:dyDescent="0.25">
      <c r="K166" s="339" t="str">
        <f t="shared" si="2"/>
        <v/>
      </c>
    </row>
    <row r="167" spans="11:11" x14ac:dyDescent="0.25">
      <c r="K167" s="339" t="str">
        <f t="shared" si="2"/>
        <v/>
      </c>
    </row>
    <row r="168" spans="11:11" x14ac:dyDescent="0.25">
      <c r="K168" s="339" t="str">
        <f t="shared" si="2"/>
        <v/>
      </c>
    </row>
    <row r="169" spans="11:11" x14ac:dyDescent="0.25">
      <c r="K169" s="339" t="str">
        <f t="shared" si="2"/>
        <v/>
      </c>
    </row>
    <row r="170" spans="11:11" x14ac:dyDescent="0.25">
      <c r="K170" s="339" t="str">
        <f t="shared" si="2"/>
        <v/>
      </c>
    </row>
    <row r="171" spans="11:11" x14ac:dyDescent="0.25">
      <c r="K171" s="339" t="str">
        <f t="shared" si="2"/>
        <v/>
      </c>
    </row>
    <row r="172" spans="11:11" x14ac:dyDescent="0.25">
      <c r="K172" s="339" t="str">
        <f t="shared" si="2"/>
        <v/>
      </c>
    </row>
    <row r="173" spans="11:11" x14ac:dyDescent="0.25">
      <c r="K173" s="339" t="str">
        <f t="shared" si="2"/>
        <v/>
      </c>
    </row>
    <row r="174" spans="11:11" x14ac:dyDescent="0.25">
      <c r="K174" s="339" t="str">
        <f t="shared" si="2"/>
        <v/>
      </c>
    </row>
    <row r="175" spans="11:11" x14ac:dyDescent="0.25">
      <c r="K175" s="339" t="str">
        <f t="shared" si="2"/>
        <v/>
      </c>
    </row>
    <row r="176" spans="11:11" x14ac:dyDescent="0.25">
      <c r="K176" s="339" t="str">
        <f t="shared" si="2"/>
        <v/>
      </c>
    </row>
    <row r="177" spans="11:11" x14ac:dyDescent="0.25">
      <c r="K177" s="339" t="str">
        <f t="shared" si="2"/>
        <v/>
      </c>
    </row>
    <row r="178" spans="11:11" x14ac:dyDescent="0.25">
      <c r="K178" s="339" t="str">
        <f t="shared" si="2"/>
        <v/>
      </c>
    </row>
    <row r="179" spans="11:11" x14ac:dyDescent="0.25">
      <c r="K179" s="339" t="str">
        <f t="shared" si="2"/>
        <v/>
      </c>
    </row>
    <row r="180" spans="11:11" x14ac:dyDescent="0.25">
      <c r="K180" s="339" t="str">
        <f t="shared" si="2"/>
        <v/>
      </c>
    </row>
    <row r="181" spans="11:11" x14ac:dyDescent="0.25">
      <c r="K181" s="339" t="str">
        <f t="shared" si="2"/>
        <v/>
      </c>
    </row>
    <row r="182" spans="11:11" x14ac:dyDescent="0.25">
      <c r="K182" s="339" t="str">
        <f t="shared" si="2"/>
        <v/>
      </c>
    </row>
    <row r="183" spans="11:11" x14ac:dyDescent="0.25">
      <c r="K183" s="339" t="str">
        <f t="shared" si="2"/>
        <v/>
      </c>
    </row>
    <row r="184" spans="11:11" x14ac:dyDescent="0.25">
      <c r="K184" s="339" t="str">
        <f t="shared" si="2"/>
        <v/>
      </c>
    </row>
    <row r="185" spans="11:11" x14ac:dyDescent="0.25">
      <c r="K185" s="339" t="str">
        <f t="shared" si="2"/>
        <v/>
      </c>
    </row>
    <row r="186" spans="11:11" x14ac:dyDescent="0.25">
      <c r="K186" s="339" t="str">
        <f t="shared" si="2"/>
        <v/>
      </c>
    </row>
    <row r="187" spans="11:11" x14ac:dyDescent="0.25">
      <c r="K187" s="339" t="str">
        <f t="shared" si="2"/>
        <v/>
      </c>
    </row>
    <row r="188" spans="11:11" x14ac:dyDescent="0.25">
      <c r="K188" s="339" t="str">
        <f t="shared" si="2"/>
        <v/>
      </c>
    </row>
    <row r="189" spans="11:11" x14ac:dyDescent="0.25">
      <c r="K189" s="339" t="str">
        <f t="shared" si="2"/>
        <v/>
      </c>
    </row>
    <row r="190" spans="11:11" x14ac:dyDescent="0.25">
      <c r="K190" s="339" t="str">
        <f t="shared" si="2"/>
        <v/>
      </c>
    </row>
    <row r="191" spans="11:11" x14ac:dyDescent="0.25">
      <c r="K191" s="339" t="str">
        <f t="shared" si="2"/>
        <v/>
      </c>
    </row>
    <row r="192" spans="11:11" x14ac:dyDescent="0.25">
      <c r="K192" s="339" t="str">
        <f t="shared" si="2"/>
        <v/>
      </c>
    </row>
    <row r="193" spans="11:11" x14ac:dyDescent="0.25">
      <c r="K193" s="339" t="str">
        <f t="shared" si="2"/>
        <v/>
      </c>
    </row>
    <row r="194" spans="11:11" x14ac:dyDescent="0.25">
      <c r="K194" s="339" t="str">
        <f t="shared" si="2"/>
        <v/>
      </c>
    </row>
    <row r="195" spans="11:11" x14ac:dyDescent="0.25">
      <c r="K195" s="339" t="str">
        <f t="shared" si="2"/>
        <v/>
      </c>
    </row>
    <row r="196" spans="11:11" x14ac:dyDescent="0.25">
      <c r="K196" s="339" t="str">
        <f t="shared" si="2"/>
        <v/>
      </c>
    </row>
    <row r="197" spans="11:11" x14ac:dyDescent="0.25">
      <c r="K197" s="339" t="str">
        <f t="shared" si="2"/>
        <v/>
      </c>
    </row>
    <row r="198" spans="11:11" x14ac:dyDescent="0.25">
      <c r="K198" s="339" t="str">
        <f t="shared" si="2"/>
        <v/>
      </c>
    </row>
    <row r="199" spans="11:11" x14ac:dyDescent="0.25">
      <c r="K199" s="339" t="str">
        <f t="shared" si="2"/>
        <v/>
      </c>
    </row>
    <row r="200" spans="11:11" x14ac:dyDescent="0.25">
      <c r="K200" s="339" t="str">
        <f t="shared" si="2"/>
        <v/>
      </c>
    </row>
    <row r="201" spans="11:11" x14ac:dyDescent="0.25">
      <c r="K201" s="339" t="str">
        <f t="shared" si="2"/>
        <v/>
      </c>
    </row>
    <row r="202" spans="11:11" x14ac:dyDescent="0.25">
      <c r="K202" s="339" t="str">
        <f t="shared" ref="K202:K265" si="3">A202&amp;C202&amp;E202&amp;G202&amp;I202</f>
        <v/>
      </c>
    </row>
    <row r="203" spans="11:11" x14ac:dyDescent="0.25">
      <c r="K203" s="339" t="str">
        <f t="shared" si="3"/>
        <v/>
      </c>
    </row>
    <row r="204" spans="11:11" x14ac:dyDescent="0.25">
      <c r="K204" s="339" t="str">
        <f t="shared" si="3"/>
        <v/>
      </c>
    </row>
    <row r="205" spans="11:11" x14ac:dyDescent="0.25">
      <c r="K205" s="339" t="str">
        <f t="shared" si="3"/>
        <v/>
      </c>
    </row>
    <row r="206" spans="11:11" x14ac:dyDescent="0.25">
      <c r="K206" s="339" t="str">
        <f t="shared" si="3"/>
        <v/>
      </c>
    </row>
    <row r="207" spans="11:11" x14ac:dyDescent="0.25">
      <c r="K207" s="339" t="str">
        <f t="shared" si="3"/>
        <v/>
      </c>
    </row>
    <row r="208" spans="11:11" x14ac:dyDescent="0.25">
      <c r="K208" s="339" t="str">
        <f t="shared" si="3"/>
        <v/>
      </c>
    </row>
    <row r="209" spans="11:11" x14ac:dyDescent="0.25">
      <c r="K209" s="339" t="str">
        <f t="shared" si="3"/>
        <v/>
      </c>
    </row>
    <row r="210" spans="11:11" x14ac:dyDescent="0.25">
      <c r="K210" s="339" t="str">
        <f t="shared" si="3"/>
        <v/>
      </c>
    </row>
    <row r="211" spans="11:11" x14ac:dyDescent="0.25">
      <c r="K211" s="339" t="str">
        <f t="shared" si="3"/>
        <v/>
      </c>
    </row>
    <row r="212" spans="11:11" x14ac:dyDescent="0.25">
      <c r="K212" s="339" t="str">
        <f t="shared" si="3"/>
        <v/>
      </c>
    </row>
    <row r="213" spans="11:11" x14ac:dyDescent="0.25">
      <c r="K213" s="339" t="str">
        <f t="shared" si="3"/>
        <v/>
      </c>
    </row>
    <row r="214" spans="11:11" x14ac:dyDescent="0.25">
      <c r="K214" s="339" t="str">
        <f t="shared" si="3"/>
        <v/>
      </c>
    </row>
    <row r="215" spans="11:11" x14ac:dyDescent="0.25">
      <c r="K215" s="339" t="str">
        <f t="shared" si="3"/>
        <v/>
      </c>
    </row>
    <row r="216" spans="11:11" x14ac:dyDescent="0.25">
      <c r="K216" s="339" t="str">
        <f t="shared" si="3"/>
        <v/>
      </c>
    </row>
    <row r="217" spans="11:11" x14ac:dyDescent="0.25">
      <c r="K217" s="339" t="str">
        <f t="shared" si="3"/>
        <v/>
      </c>
    </row>
    <row r="218" spans="11:11" x14ac:dyDescent="0.25">
      <c r="K218" s="339" t="str">
        <f t="shared" si="3"/>
        <v/>
      </c>
    </row>
    <row r="219" spans="11:11" x14ac:dyDescent="0.25">
      <c r="K219" s="339" t="str">
        <f t="shared" si="3"/>
        <v/>
      </c>
    </row>
    <row r="220" spans="11:11" x14ac:dyDescent="0.25">
      <c r="K220" s="339" t="str">
        <f t="shared" si="3"/>
        <v/>
      </c>
    </row>
    <row r="221" spans="11:11" x14ac:dyDescent="0.25">
      <c r="K221" s="339" t="str">
        <f t="shared" si="3"/>
        <v/>
      </c>
    </row>
    <row r="222" spans="11:11" x14ac:dyDescent="0.25">
      <c r="K222" s="339" t="str">
        <f t="shared" si="3"/>
        <v/>
      </c>
    </row>
    <row r="223" spans="11:11" x14ac:dyDescent="0.25">
      <c r="K223" s="339" t="str">
        <f t="shared" si="3"/>
        <v/>
      </c>
    </row>
    <row r="224" spans="11:11" x14ac:dyDescent="0.25">
      <c r="K224" s="339" t="str">
        <f t="shared" si="3"/>
        <v/>
      </c>
    </row>
    <row r="225" spans="11:11" x14ac:dyDescent="0.25">
      <c r="K225" s="339" t="str">
        <f t="shared" si="3"/>
        <v/>
      </c>
    </row>
    <row r="226" spans="11:11" x14ac:dyDescent="0.25">
      <c r="K226" s="339" t="str">
        <f t="shared" si="3"/>
        <v/>
      </c>
    </row>
    <row r="227" spans="11:11" x14ac:dyDescent="0.25">
      <c r="K227" s="339" t="str">
        <f t="shared" si="3"/>
        <v/>
      </c>
    </row>
    <row r="228" spans="11:11" x14ac:dyDescent="0.25">
      <c r="K228" s="339" t="str">
        <f t="shared" si="3"/>
        <v/>
      </c>
    </row>
    <row r="229" spans="11:11" x14ac:dyDescent="0.25">
      <c r="K229" s="339" t="str">
        <f t="shared" si="3"/>
        <v/>
      </c>
    </row>
    <row r="230" spans="11:11" x14ac:dyDescent="0.25">
      <c r="K230" s="339" t="str">
        <f t="shared" si="3"/>
        <v/>
      </c>
    </row>
    <row r="231" spans="11:11" x14ac:dyDescent="0.25">
      <c r="K231" s="339" t="str">
        <f t="shared" si="3"/>
        <v/>
      </c>
    </row>
    <row r="232" spans="11:11" x14ac:dyDescent="0.25">
      <c r="K232" s="339" t="str">
        <f t="shared" si="3"/>
        <v/>
      </c>
    </row>
    <row r="233" spans="11:11" x14ac:dyDescent="0.25">
      <c r="K233" s="339" t="str">
        <f t="shared" si="3"/>
        <v/>
      </c>
    </row>
    <row r="234" spans="11:11" x14ac:dyDescent="0.25">
      <c r="K234" s="339" t="str">
        <f t="shared" si="3"/>
        <v/>
      </c>
    </row>
    <row r="235" spans="11:11" x14ac:dyDescent="0.25">
      <c r="K235" s="339" t="str">
        <f t="shared" si="3"/>
        <v/>
      </c>
    </row>
    <row r="236" spans="11:11" x14ac:dyDescent="0.25">
      <c r="K236" s="339" t="str">
        <f t="shared" si="3"/>
        <v/>
      </c>
    </row>
    <row r="237" spans="11:11" x14ac:dyDescent="0.25">
      <c r="K237" s="339" t="str">
        <f t="shared" si="3"/>
        <v/>
      </c>
    </row>
    <row r="238" spans="11:11" x14ac:dyDescent="0.25">
      <c r="K238" s="339" t="str">
        <f t="shared" si="3"/>
        <v/>
      </c>
    </row>
    <row r="239" spans="11:11" x14ac:dyDescent="0.25">
      <c r="K239" s="339" t="str">
        <f t="shared" si="3"/>
        <v/>
      </c>
    </row>
    <row r="240" spans="11:11" x14ac:dyDescent="0.25">
      <c r="K240" s="339" t="str">
        <f t="shared" si="3"/>
        <v/>
      </c>
    </row>
    <row r="241" spans="11:11" x14ac:dyDescent="0.25">
      <c r="K241" s="339" t="str">
        <f t="shared" si="3"/>
        <v/>
      </c>
    </row>
    <row r="242" spans="11:11" x14ac:dyDescent="0.25">
      <c r="K242" s="339" t="str">
        <f t="shared" si="3"/>
        <v/>
      </c>
    </row>
    <row r="243" spans="11:11" x14ac:dyDescent="0.25">
      <c r="K243" s="339" t="str">
        <f t="shared" si="3"/>
        <v/>
      </c>
    </row>
    <row r="244" spans="11:11" x14ac:dyDescent="0.25">
      <c r="K244" s="339" t="str">
        <f t="shared" si="3"/>
        <v/>
      </c>
    </row>
    <row r="245" spans="11:11" x14ac:dyDescent="0.25">
      <c r="K245" s="339" t="str">
        <f t="shared" si="3"/>
        <v/>
      </c>
    </row>
    <row r="246" spans="11:11" x14ac:dyDescent="0.25">
      <c r="K246" s="339" t="str">
        <f t="shared" si="3"/>
        <v/>
      </c>
    </row>
    <row r="247" spans="11:11" x14ac:dyDescent="0.25">
      <c r="K247" s="339" t="str">
        <f t="shared" si="3"/>
        <v/>
      </c>
    </row>
    <row r="248" spans="11:11" x14ac:dyDescent="0.25">
      <c r="K248" s="339" t="str">
        <f t="shared" si="3"/>
        <v/>
      </c>
    </row>
    <row r="249" spans="11:11" x14ac:dyDescent="0.25">
      <c r="K249" s="339" t="str">
        <f t="shared" si="3"/>
        <v/>
      </c>
    </row>
    <row r="250" spans="11:11" x14ac:dyDescent="0.25">
      <c r="K250" s="339" t="str">
        <f t="shared" si="3"/>
        <v/>
      </c>
    </row>
    <row r="251" spans="11:11" x14ac:dyDescent="0.25">
      <c r="K251" s="339" t="str">
        <f t="shared" si="3"/>
        <v/>
      </c>
    </row>
    <row r="252" spans="11:11" x14ac:dyDescent="0.25">
      <c r="K252" s="339" t="str">
        <f t="shared" si="3"/>
        <v/>
      </c>
    </row>
    <row r="253" spans="11:11" x14ac:dyDescent="0.25">
      <c r="K253" s="339" t="str">
        <f t="shared" si="3"/>
        <v/>
      </c>
    </row>
    <row r="254" spans="11:11" x14ac:dyDescent="0.25">
      <c r="K254" s="339" t="str">
        <f t="shared" si="3"/>
        <v/>
      </c>
    </row>
    <row r="255" spans="11:11" x14ac:dyDescent="0.25">
      <c r="K255" s="339" t="str">
        <f t="shared" si="3"/>
        <v/>
      </c>
    </row>
    <row r="256" spans="11:11" x14ac:dyDescent="0.25">
      <c r="K256" s="339" t="str">
        <f t="shared" si="3"/>
        <v/>
      </c>
    </row>
    <row r="257" spans="11:11" x14ac:dyDescent="0.25">
      <c r="K257" s="339" t="str">
        <f t="shared" si="3"/>
        <v/>
      </c>
    </row>
    <row r="258" spans="11:11" x14ac:dyDescent="0.25">
      <c r="K258" s="339" t="str">
        <f t="shared" si="3"/>
        <v/>
      </c>
    </row>
    <row r="259" spans="11:11" x14ac:dyDescent="0.25">
      <c r="K259" s="339" t="str">
        <f t="shared" si="3"/>
        <v/>
      </c>
    </row>
    <row r="260" spans="11:11" x14ac:dyDescent="0.25">
      <c r="K260" s="339" t="str">
        <f t="shared" si="3"/>
        <v/>
      </c>
    </row>
    <row r="261" spans="11:11" x14ac:dyDescent="0.25">
      <c r="K261" s="339" t="str">
        <f t="shared" si="3"/>
        <v/>
      </c>
    </row>
    <row r="262" spans="11:11" x14ac:dyDescent="0.25">
      <c r="K262" s="339" t="str">
        <f t="shared" si="3"/>
        <v/>
      </c>
    </row>
    <row r="263" spans="11:11" x14ac:dyDescent="0.25">
      <c r="K263" s="339" t="str">
        <f t="shared" si="3"/>
        <v/>
      </c>
    </row>
    <row r="264" spans="11:11" x14ac:dyDescent="0.25">
      <c r="K264" s="339" t="str">
        <f t="shared" si="3"/>
        <v/>
      </c>
    </row>
    <row r="265" spans="11:11" x14ac:dyDescent="0.25">
      <c r="K265" s="339" t="str">
        <f t="shared" si="3"/>
        <v/>
      </c>
    </row>
    <row r="266" spans="11:11" x14ac:dyDescent="0.25">
      <c r="K266" s="339" t="str">
        <f t="shared" ref="K266:K329" si="4">A266&amp;C266&amp;E266&amp;G266&amp;I266</f>
        <v/>
      </c>
    </row>
    <row r="267" spans="11:11" x14ac:dyDescent="0.25">
      <c r="K267" s="339" t="str">
        <f t="shared" si="4"/>
        <v/>
      </c>
    </row>
    <row r="268" spans="11:11" x14ac:dyDescent="0.25">
      <c r="K268" s="339" t="str">
        <f t="shared" si="4"/>
        <v/>
      </c>
    </row>
    <row r="269" spans="11:11" x14ac:dyDescent="0.25">
      <c r="K269" s="339" t="str">
        <f t="shared" si="4"/>
        <v/>
      </c>
    </row>
    <row r="270" spans="11:11" x14ac:dyDescent="0.25">
      <c r="K270" s="339" t="str">
        <f t="shared" si="4"/>
        <v/>
      </c>
    </row>
    <row r="271" spans="11:11" x14ac:dyDescent="0.25">
      <c r="K271" s="339" t="str">
        <f t="shared" si="4"/>
        <v/>
      </c>
    </row>
    <row r="272" spans="11:11" x14ac:dyDescent="0.25">
      <c r="K272" s="339" t="str">
        <f t="shared" si="4"/>
        <v/>
      </c>
    </row>
    <row r="273" spans="11:11" x14ac:dyDescent="0.25">
      <c r="K273" s="339" t="str">
        <f t="shared" si="4"/>
        <v/>
      </c>
    </row>
    <row r="274" spans="11:11" x14ac:dyDescent="0.25">
      <c r="K274" s="339" t="str">
        <f t="shared" si="4"/>
        <v/>
      </c>
    </row>
    <row r="275" spans="11:11" x14ac:dyDescent="0.25">
      <c r="K275" s="339" t="str">
        <f t="shared" si="4"/>
        <v/>
      </c>
    </row>
    <row r="276" spans="11:11" x14ac:dyDescent="0.25">
      <c r="K276" s="339" t="str">
        <f t="shared" si="4"/>
        <v/>
      </c>
    </row>
    <row r="277" spans="11:11" x14ac:dyDescent="0.25">
      <c r="K277" s="339" t="str">
        <f t="shared" si="4"/>
        <v/>
      </c>
    </row>
    <row r="278" spans="11:11" x14ac:dyDescent="0.25">
      <c r="K278" s="339" t="str">
        <f t="shared" si="4"/>
        <v/>
      </c>
    </row>
    <row r="279" spans="11:11" x14ac:dyDescent="0.25">
      <c r="K279" s="339" t="str">
        <f t="shared" si="4"/>
        <v/>
      </c>
    </row>
    <row r="280" spans="11:11" x14ac:dyDescent="0.25">
      <c r="K280" s="339" t="str">
        <f t="shared" si="4"/>
        <v/>
      </c>
    </row>
    <row r="281" spans="11:11" x14ac:dyDescent="0.25">
      <c r="K281" s="339" t="str">
        <f t="shared" si="4"/>
        <v/>
      </c>
    </row>
    <row r="282" spans="11:11" x14ac:dyDescent="0.25">
      <c r="K282" s="339" t="str">
        <f t="shared" si="4"/>
        <v/>
      </c>
    </row>
    <row r="283" spans="11:11" x14ac:dyDescent="0.25">
      <c r="K283" s="339" t="str">
        <f t="shared" si="4"/>
        <v/>
      </c>
    </row>
    <row r="284" spans="11:11" x14ac:dyDescent="0.25">
      <c r="K284" s="339" t="str">
        <f t="shared" si="4"/>
        <v/>
      </c>
    </row>
    <row r="285" spans="11:11" x14ac:dyDescent="0.25">
      <c r="K285" s="339" t="str">
        <f t="shared" si="4"/>
        <v/>
      </c>
    </row>
    <row r="286" spans="11:11" x14ac:dyDescent="0.25">
      <c r="K286" s="339" t="str">
        <f t="shared" si="4"/>
        <v/>
      </c>
    </row>
    <row r="287" spans="11:11" x14ac:dyDescent="0.25">
      <c r="K287" s="339" t="str">
        <f t="shared" si="4"/>
        <v/>
      </c>
    </row>
    <row r="288" spans="11:11" x14ac:dyDescent="0.25">
      <c r="K288" s="339" t="str">
        <f t="shared" si="4"/>
        <v/>
      </c>
    </row>
    <row r="289" spans="11:11" x14ac:dyDescent="0.25">
      <c r="K289" s="339" t="str">
        <f t="shared" si="4"/>
        <v/>
      </c>
    </row>
    <row r="290" spans="11:11" x14ac:dyDescent="0.25">
      <c r="K290" s="339" t="str">
        <f t="shared" si="4"/>
        <v/>
      </c>
    </row>
    <row r="291" spans="11:11" x14ac:dyDescent="0.25">
      <c r="K291" s="339" t="str">
        <f t="shared" si="4"/>
        <v/>
      </c>
    </row>
    <row r="292" spans="11:11" x14ac:dyDescent="0.25">
      <c r="K292" s="339" t="str">
        <f t="shared" si="4"/>
        <v/>
      </c>
    </row>
    <row r="293" spans="11:11" x14ac:dyDescent="0.25">
      <c r="K293" s="339" t="str">
        <f t="shared" si="4"/>
        <v/>
      </c>
    </row>
    <row r="294" spans="11:11" x14ac:dyDescent="0.25">
      <c r="K294" s="339" t="str">
        <f t="shared" si="4"/>
        <v/>
      </c>
    </row>
    <row r="295" spans="11:11" x14ac:dyDescent="0.25">
      <c r="K295" s="339" t="str">
        <f t="shared" si="4"/>
        <v/>
      </c>
    </row>
    <row r="296" spans="11:11" x14ac:dyDescent="0.25">
      <c r="K296" s="339" t="str">
        <f t="shared" si="4"/>
        <v/>
      </c>
    </row>
    <row r="297" spans="11:11" x14ac:dyDescent="0.25">
      <c r="K297" s="339" t="str">
        <f t="shared" si="4"/>
        <v/>
      </c>
    </row>
    <row r="298" spans="11:11" x14ac:dyDescent="0.25">
      <c r="K298" s="339" t="str">
        <f t="shared" si="4"/>
        <v/>
      </c>
    </row>
    <row r="299" spans="11:11" x14ac:dyDescent="0.25">
      <c r="K299" s="339" t="str">
        <f t="shared" si="4"/>
        <v/>
      </c>
    </row>
    <row r="300" spans="11:11" x14ac:dyDescent="0.25">
      <c r="K300" s="339" t="str">
        <f t="shared" si="4"/>
        <v/>
      </c>
    </row>
    <row r="301" spans="11:11" x14ac:dyDescent="0.25">
      <c r="K301" s="339" t="str">
        <f t="shared" si="4"/>
        <v/>
      </c>
    </row>
    <row r="302" spans="11:11" x14ac:dyDescent="0.25">
      <c r="K302" s="339" t="str">
        <f t="shared" si="4"/>
        <v/>
      </c>
    </row>
    <row r="303" spans="11:11" x14ac:dyDescent="0.25">
      <c r="K303" s="339" t="str">
        <f t="shared" si="4"/>
        <v/>
      </c>
    </row>
    <row r="304" spans="11:11" x14ac:dyDescent="0.25">
      <c r="K304" s="339" t="str">
        <f t="shared" si="4"/>
        <v/>
      </c>
    </row>
    <row r="305" spans="11:11" x14ac:dyDescent="0.25">
      <c r="K305" s="339" t="str">
        <f t="shared" si="4"/>
        <v/>
      </c>
    </row>
    <row r="306" spans="11:11" x14ac:dyDescent="0.25">
      <c r="K306" s="339" t="str">
        <f t="shared" si="4"/>
        <v/>
      </c>
    </row>
    <row r="307" spans="11:11" x14ac:dyDescent="0.25">
      <c r="K307" s="339" t="str">
        <f t="shared" si="4"/>
        <v/>
      </c>
    </row>
    <row r="308" spans="11:11" x14ac:dyDescent="0.25">
      <c r="K308" s="339" t="str">
        <f t="shared" si="4"/>
        <v/>
      </c>
    </row>
    <row r="309" spans="11:11" x14ac:dyDescent="0.25">
      <c r="K309" s="339" t="str">
        <f t="shared" si="4"/>
        <v/>
      </c>
    </row>
    <row r="310" spans="11:11" x14ac:dyDescent="0.25">
      <c r="K310" s="339" t="str">
        <f t="shared" si="4"/>
        <v/>
      </c>
    </row>
    <row r="311" spans="11:11" x14ac:dyDescent="0.25">
      <c r="K311" s="339" t="str">
        <f t="shared" si="4"/>
        <v/>
      </c>
    </row>
    <row r="312" spans="11:11" x14ac:dyDescent="0.25">
      <c r="K312" s="339" t="str">
        <f t="shared" si="4"/>
        <v/>
      </c>
    </row>
    <row r="313" spans="11:11" x14ac:dyDescent="0.25">
      <c r="K313" s="339" t="str">
        <f t="shared" si="4"/>
        <v/>
      </c>
    </row>
    <row r="314" spans="11:11" x14ac:dyDescent="0.25">
      <c r="K314" s="339" t="str">
        <f t="shared" si="4"/>
        <v/>
      </c>
    </row>
    <row r="315" spans="11:11" x14ac:dyDescent="0.25">
      <c r="K315" s="339" t="str">
        <f t="shared" si="4"/>
        <v/>
      </c>
    </row>
    <row r="316" spans="11:11" x14ac:dyDescent="0.25">
      <c r="K316" s="339" t="str">
        <f t="shared" si="4"/>
        <v/>
      </c>
    </row>
    <row r="317" spans="11:11" x14ac:dyDescent="0.25">
      <c r="K317" s="339" t="str">
        <f t="shared" si="4"/>
        <v/>
      </c>
    </row>
    <row r="318" spans="11:11" x14ac:dyDescent="0.25">
      <c r="K318" s="339" t="str">
        <f t="shared" si="4"/>
        <v/>
      </c>
    </row>
    <row r="319" spans="11:11" x14ac:dyDescent="0.25">
      <c r="K319" s="339" t="str">
        <f t="shared" si="4"/>
        <v/>
      </c>
    </row>
    <row r="320" spans="11:11" x14ac:dyDescent="0.25">
      <c r="K320" s="339" t="str">
        <f t="shared" si="4"/>
        <v/>
      </c>
    </row>
    <row r="321" spans="11:11" x14ac:dyDescent="0.25">
      <c r="K321" s="339" t="str">
        <f t="shared" si="4"/>
        <v/>
      </c>
    </row>
    <row r="322" spans="11:11" x14ac:dyDescent="0.25">
      <c r="K322" s="339" t="str">
        <f t="shared" si="4"/>
        <v/>
      </c>
    </row>
    <row r="323" spans="11:11" x14ac:dyDescent="0.25">
      <c r="K323" s="339" t="str">
        <f t="shared" si="4"/>
        <v/>
      </c>
    </row>
    <row r="324" spans="11:11" x14ac:dyDescent="0.25">
      <c r="K324" s="339" t="str">
        <f t="shared" si="4"/>
        <v/>
      </c>
    </row>
    <row r="325" spans="11:11" x14ac:dyDescent="0.25">
      <c r="K325" s="339" t="str">
        <f t="shared" si="4"/>
        <v/>
      </c>
    </row>
    <row r="326" spans="11:11" x14ac:dyDescent="0.25">
      <c r="K326" s="339" t="str">
        <f t="shared" si="4"/>
        <v/>
      </c>
    </row>
    <row r="327" spans="11:11" x14ac:dyDescent="0.25">
      <c r="K327" s="339" t="str">
        <f t="shared" si="4"/>
        <v/>
      </c>
    </row>
    <row r="328" spans="11:11" x14ac:dyDescent="0.25">
      <c r="K328" s="339" t="str">
        <f t="shared" si="4"/>
        <v/>
      </c>
    </row>
    <row r="329" spans="11:11" x14ac:dyDescent="0.25">
      <c r="K329" s="339" t="str">
        <f t="shared" si="4"/>
        <v/>
      </c>
    </row>
    <row r="330" spans="11:11" x14ac:dyDescent="0.25">
      <c r="K330" s="339" t="str">
        <f t="shared" ref="K330:K393" si="5">A330&amp;C330&amp;E330&amp;G330&amp;I330</f>
        <v/>
      </c>
    </row>
    <row r="331" spans="11:11" x14ac:dyDescent="0.25">
      <c r="K331" s="339" t="str">
        <f t="shared" si="5"/>
        <v/>
      </c>
    </row>
    <row r="332" spans="11:11" x14ac:dyDescent="0.25">
      <c r="K332" s="339" t="str">
        <f t="shared" si="5"/>
        <v/>
      </c>
    </row>
    <row r="333" spans="11:11" x14ac:dyDescent="0.25">
      <c r="K333" s="339" t="str">
        <f t="shared" si="5"/>
        <v/>
      </c>
    </row>
    <row r="334" spans="11:11" x14ac:dyDescent="0.25">
      <c r="K334" s="339" t="str">
        <f t="shared" si="5"/>
        <v/>
      </c>
    </row>
    <row r="335" spans="11:11" x14ac:dyDescent="0.25">
      <c r="K335" s="339" t="str">
        <f t="shared" si="5"/>
        <v/>
      </c>
    </row>
    <row r="336" spans="11:11" x14ac:dyDescent="0.25">
      <c r="K336" s="339" t="str">
        <f t="shared" si="5"/>
        <v/>
      </c>
    </row>
    <row r="337" spans="11:11" x14ac:dyDescent="0.25">
      <c r="K337" s="339" t="str">
        <f t="shared" si="5"/>
        <v/>
      </c>
    </row>
    <row r="338" spans="11:11" x14ac:dyDescent="0.25">
      <c r="K338" s="339" t="str">
        <f t="shared" si="5"/>
        <v/>
      </c>
    </row>
    <row r="339" spans="11:11" x14ac:dyDescent="0.25">
      <c r="K339" s="339" t="str">
        <f t="shared" si="5"/>
        <v/>
      </c>
    </row>
    <row r="340" spans="11:11" x14ac:dyDescent="0.25">
      <c r="K340" s="339" t="str">
        <f t="shared" si="5"/>
        <v/>
      </c>
    </row>
    <row r="341" spans="11:11" x14ac:dyDescent="0.25">
      <c r="K341" s="339" t="str">
        <f t="shared" si="5"/>
        <v/>
      </c>
    </row>
    <row r="342" spans="11:11" x14ac:dyDescent="0.25">
      <c r="K342" s="339" t="str">
        <f t="shared" si="5"/>
        <v/>
      </c>
    </row>
    <row r="343" spans="11:11" x14ac:dyDescent="0.25">
      <c r="K343" s="339" t="str">
        <f t="shared" si="5"/>
        <v/>
      </c>
    </row>
    <row r="344" spans="11:11" x14ac:dyDescent="0.25">
      <c r="K344" s="339" t="str">
        <f t="shared" si="5"/>
        <v/>
      </c>
    </row>
    <row r="345" spans="11:11" x14ac:dyDescent="0.25">
      <c r="K345" s="339" t="str">
        <f t="shared" si="5"/>
        <v/>
      </c>
    </row>
    <row r="346" spans="11:11" x14ac:dyDescent="0.25">
      <c r="K346" s="339" t="str">
        <f t="shared" si="5"/>
        <v/>
      </c>
    </row>
    <row r="347" spans="11:11" x14ac:dyDescent="0.25">
      <c r="K347" s="339" t="str">
        <f t="shared" si="5"/>
        <v/>
      </c>
    </row>
    <row r="348" spans="11:11" x14ac:dyDescent="0.25">
      <c r="K348" s="339" t="str">
        <f t="shared" si="5"/>
        <v/>
      </c>
    </row>
    <row r="349" spans="11:11" x14ac:dyDescent="0.25">
      <c r="K349" s="339" t="str">
        <f t="shared" si="5"/>
        <v/>
      </c>
    </row>
    <row r="350" spans="11:11" x14ac:dyDescent="0.25">
      <c r="K350" s="339" t="str">
        <f t="shared" si="5"/>
        <v/>
      </c>
    </row>
    <row r="351" spans="11:11" x14ac:dyDescent="0.25">
      <c r="K351" s="339" t="str">
        <f t="shared" si="5"/>
        <v/>
      </c>
    </row>
    <row r="352" spans="11:11" x14ac:dyDescent="0.25">
      <c r="K352" s="339" t="str">
        <f t="shared" si="5"/>
        <v/>
      </c>
    </row>
    <row r="353" spans="11:11" x14ac:dyDescent="0.25">
      <c r="K353" s="339" t="str">
        <f t="shared" si="5"/>
        <v/>
      </c>
    </row>
    <row r="354" spans="11:11" x14ac:dyDescent="0.25">
      <c r="K354" s="339" t="str">
        <f t="shared" si="5"/>
        <v/>
      </c>
    </row>
    <row r="355" spans="11:11" x14ac:dyDescent="0.25">
      <c r="K355" s="339" t="str">
        <f t="shared" si="5"/>
        <v/>
      </c>
    </row>
    <row r="356" spans="11:11" x14ac:dyDescent="0.25">
      <c r="K356" s="339" t="str">
        <f t="shared" si="5"/>
        <v/>
      </c>
    </row>
    <row r="357" spans="11:11" x14ac:dyDescent="0.25">
      <c r="K357" s="339" t="str">
        <f t="shared" si="5"/>
        <v/>
      </c>
    </row>
    <row r="358" spans="11:11" x14ac:dyDescent="0.25">
      <c r="K358" s="339" t="str">
        <f t="shared" si="5"/>
        <v/>
      </c>
    </row>
    <row r="359" spans="11:11" x14ac:dyDescent="0.25">
      <c r="K359" s="339" t="str">
        <f t="shared" si="5"/>
        <v/>
      </c>
    </row>
    <row r="360" spans="11:11" x14ac:dyDescent="0.25">
      <c r="K360" s="339" t="str">
        <f t="shared" si="5"/>
        <v/>
      </c>
    </row>
    <row r="361" spans="11:11" x14ac:dyDescent="0.25">
      <c r="K361" s="339" t="str">
        <f t="shared" si="5"/>
        <v/>
      </c>
    </row>
    <row r="362" spans="11:11" x14ac:dyDescent="0.25">
      <c r="K362" s="339" t="str">
        <f t="shared" si="5"/>
        <v/>
      </c>
    </row>
    <row r="363" spans="11:11" x14ac:dyDescent="0.25">
      <c r="K363" s="339" t="str">
        <f t="shared" si="5"/>
        <v/>
      </c>
    </row>
    <row r="364" spans="11:11" x14ac:dyDescent="0.25">
      <c r="K364" s="339" t="str">
        <f t="shared" si="5"/>
        <v/>
      </c>
    </row>
    <row r="365" spans="11:11" x14ac:dyDescent="0.25">
      <c r="K365" s="339" t="str">
        <f t="shared" si="5"/>
        <v/>
      </c>
    </row>
    <row r="366" spans="11:11" x14ac:dyDescent="0.25">
      <c r="K366" s="339" t="str">
        <f t="shared" si="5"/>
        <v/>
      </c>
    </row>
    <row r="367" spans="11:11" x14ac:dyDescent="0.25">
      <c r="K367" s="339" t="str">
        <f t="shared" si="5"/>
        <v/>
      </c>
    </row>
    <row r="368" spans="11:11" x14ac:dyDescent="0.25">
      <c r="K368" s="339" t="str">
        <f t="shared" si="5"/>
        <v/>
      </c>
    </row>
    <row r="369" spans="11:11" x14ac:dyDescent="0.25">
      <c r="K369" s="339" t="str">
        <f t="shared" si="5"/>
        <v/>
      </c>
    </row>
    <row r="370" spans="11:11" x14ac:dyDescent="0.25">
      <c r="K370" s="339" t="str">
        <f t="shared" si="5"/>
        <v/>
      </c>
    </row>
    <row r="371" spans="11:11" x14ac:dyDescent="0.25">
      <c r="K371" s="339" t="str">
        <f t="shared" si="5"/>
        <v/>
      </c>
    </row>
    <row r="372" spans="11:11" x14ac:dyDescent="0.25">
      <c r="K372" s="339" t="str">
        <f t="shared" si="5"/>
        <v/>
      </c>
    </row>
    <row r="373" spans="11:11" x14ac:dyDescent="0.25">
      <c r="K373" s="339" t="str">
        <f t="shared" si="5"/>
        <v/>
      </c>
    </row>
    <row r="374" spans="11:11" x14ac:dyDescent="0.25">
      <c r="K374" s="339" t="str">
        <f t="shared" si="5"/>
        <v/>
      </c>
    </row>
    <row r="375" spans="11:11" x14ac:dyDescent="0.25">
      <c r="K375" s="339" t="str">
        <f t="shared" si="5"/>
        <v/>
      </c>
    </row>
    <row r="376" spans="11:11" x14ac:dyDescent="0.25">
      <c r="K376" s="339" t="str">
        <f t="shared" si="5"/>
        <v/>
      </c>
    </row>
    <row r="377" spans="11:11" x14ac:dyDescent="0.25">
      <c r="K377" s="339" t="str">
        <f t="shared" si="5"/>
        <v/>
      </c>
    </row>
    <row r="378" spans="11:11" x14ac:dyDescent="0.25">
      <c r="K378" s="339" t="str">
        <f t="shared" si="5"/>
        <v/>
      </c>
    </row>
    <row r="379" spans="11:11" x14ac:dyDescent="0.25">
      <c r="K379" s="339" t="str">
        <f t="shared" si="5"/>
        <v/>
      </c>
    </row>
    <row r="380" spans="11:11" x14ac:dyDescent="0.25">
      <c r="K380" s="339" t="str">
        <f t="shared" si="5"/>
        <v/>
      </c>
    </row>
    <row r="381" spans="11:11" x14ac:dyDescent="0.25">
      <c r="K381" s="339" t="str">
        <f t="shared" si="5"/>
        <v/>
      </c>
    </row>
    <row r="382" spans="11:11" x14ac:dyDescent="0.25">
      <c r="K382" s="339" t="str">
        <f t="shared" si="5"/>
        <v/>
      </c>
    </row>
    <row r="383" spans="11:11" x14ac:dyDescent="0.25">
      <c r="K383" s="339" t="str">
        <f t="shared" si="5"/>
        <v/>
      </c>
    </row>
    <row r="384" spans="11:11" x14ac:dyDescent="0.25">
      <c r="K384" s="339" t="str">
        <f t="shared" si="5"/>
        <v/>
      </c>
    </row>
    <row r="385" spans="11:11" x14ac:dyDescent="0.25">
      <c r="K385" s="339" t="str">
        <f t="shared" si="5"/>
        <v/>
      </c>
    </row>
    <row r="386" spans="11:11" x14ac:dyDescent="0.25">
      <c r="K386" s="339" t="str">
        <f t="shared" si="5"/>
        <v/>
      </c>
    </row>
    <row r="387" spans="11:11" x14ac:dyDescent="0.25">
      <c r="K387" s="339" t="str">
        <f t="shared" si="5"/>
        <v/>
      </c>
    </row>
    <row r="388" spans="11:11" x14ac:dyDescent="0.25">
      <c r="K388" s="339" t="str">
        <f t="shared" si="5"/>
        <v/>
      </c>
    </row>
    <row r="389" spans="11:11" x14ac:dyDescent="0.25">
      <c r="K389" s="339" t="str">
        <f t="shared" si="5"/>
        <v/>
      </c>
    </row>
    <row r="390" spans="11:11" x14ac:dyDescent="0.25">
      <c r="K390" s="339" t="str">
        <f t="shared" si="5"/>
        <v/>
      </c>
    </row>
    <row r="391" spans="11:11" x14ac:dyDescent="0.25">
      <c r="K391" s="339" t="str">
        <f t="shared" si="5"/>
        <v/>
      </c>
    </row>
    <row r="392" spans="11:11" x14ac:dyDescent="0.25">
      <c r="K392" s="339" t="str">
        <f t="shared" si="5"/>
        <v/>
      </c>
    </row>
    <row r="393" spans="11:11" x14ac:dyDescent="0.25">
      <c r="K393" s="339" t="str">
        <f t="shared" si="5"/>
        <v/>
      </c>
    </row>
    <row r="394" spans="11:11" x14ac:dyDescent="0.25">
      <c r="K394" s="339" t="str">
        <f t="shared" ref="K394:K457" si="6">A394&amp;C394&amp;E394&amp;G394&amp;I394</f>
        <v/>
      </c>
    </row>
    <row r="395" spans="11:11" x14ac:dyDescent="0.25">
      <c r="K395" s="339" t="str">
        <f t="shared" si="6"/>
        <v/>
      </c>
    </row>
    <row r="396" spans="11:11" x14ac:dyDescent="0.25">
      <c r="K396" s="339" t="str">
        <f t="shared" si="6"/>
        <v/>
      </c>
    </row>
    <row r="397" spans="11:11" x14ac:dyDescent="0.25">
      <c r="K397" s="339" t="str">
        <f t="shared" si="6"/>
        <v/>
      </c>
    </row>
    <row r="398" spans="11:11" x14ac:dyDescent="0.25">
      <c r="K398" s="339" t="str">
        <f t="shared" si="6"/>
        <v/>
      </c>
    </row>
    <row r="399" spans="11:11" x14ac:dyDescent="0.25">
      <c r="K399" s="339" t="str">
        <f t="shared" si="6"/>
        <v/>
      </c>
    </row>
    <row r="400" spans="11:11" x14ac:dyDescent="0.25">
      <c r="K400" s="339" t="str">
        <f t="shared" si="6"/>
        <v/>
      </c>
    </row>
    <row r="401" spans="11:11" x14ac:dyDescent="0.25">
      <c r="K401" s="339" t="str">
        <f t="shared" si="6"/>
        <v/>
      </c>
    </row>
    <row r="402" spans="11:11" x14ac:dyDescent="0.25">
      <c r="K402" s="339" t="str">
        <f t="shared" si="6"/>
        <v/>
      </c>
    </row>
    <row r="403" spans="11:11" x14ac:dyDescent="0.25">
      <c r="K403" s="339" t="str">
        <f t="shared" si="6"/>
        <v/>
      </c>
    </row>
    <row r="404" spans="11:11" x14ac:dyDescent="0.25">
      <c r="K404" s="339" t="str">
        <f t="shared" si="6"/>
        <v/>
      </c>
    </row>
    <row r="405" spans="11:11" x14ac:dyDescent="0.25">
      <c r="K405" s="339" t="str">
        <f t="shared" si="6"/>
        <v/>
      </c>
    </row>
    <row r="406" spans="11:11" x14ac:dyDescent="0.25">
      <c r="K406" s="339" t="str">
        <f t="shared" si="6"/>
        <v/>
      </c>
    </row>
    <row r="407" spans="11:11" x14ac:dyDescent="0.25">
      <c r="K407" s="339" t="str">
        <f t="shared" si="6"/>
        <v/>
      </c>
    </row>
    <row r="408" spans="11:11" x14ac:dyDescent="0.25">
      <c r="K408" s="339" t="str">
        <f t="shared" si="6"/>
        <v/>
      </c>
    </row>
    <row r="409" spans="11:11" x14ac:dyDescent="0.25">
      <c r="K409" s="339" t="str">
        <f t="shared" si="6"/>
        <v/>
      </c>
    </row>
    <row r="410" spans="11:11" x14ac:dyDescent="0.25">
      <c r="K410" s="339" t="str">
        <f t="shared" si="6"/>
        <v/>
      </c>
    </row>
    <row r="411" spans="11:11" x14ac:dyDescent="0.25">
      <c r="K411" s="339" t="str">
        <f t="shared" si="6"/>
        <v/>
      </c>
    </row>
    <row r="412" spans="11:11" x14ac:dyDescent="0.25">
      <c r="K412" s="339" t="str">
        <f t="shared" si="6"/>
        <v/>
      </c>
    </row>
    <row r="413" spans="11:11" x14ac:dyDescent="0.25">
      <c r="K413" s="339" t="str">
        <f t="shared" si="6"/>
        <v/>
      </c>
    </row>
    <row r="414" spans="11:11" x14ac:dyDescent="0.25">
      <c r="K414" s="339" t="str">
        <f t="shared" si="6"/>
        <v/>
      </c>
    </row>
    <row r="415" spans="11:11" x14ac:dyDescent="0.25">
      <c r="K415" s="339" t="str">
        <f t="shared" si="6"/>
        <v/>
      </c>
    </row>
    <row r="416" spans="11:11" x14ac:dyDescent="0.25">
      <c r="K416" s="339" t="str">
        <f t="shared" si="6"/>
        <v/>
      </c>
    </row>
    <row r="417" spans="11:11" x14ac:dyDescent="0.25">
      <c r="K417" s="339" t="str">
        <f t="shared" si="6"/>
        <v/>
      </c>
    </row>
    <row r="418" spans="11:11" x14ac:dyDescent="0.25">
      <c r="K418" s="339" t="str">
        <f t="shared" si="6"/>
        <v/>
      </c>
    </row>
    <row r="419" spans="11:11" x14ac:dyDescent="0.25">
      <c r="K419" s="339" t="str">
        <f t="shared" si="6"/>
        <v/>
      </c>
    </row>
    <row r="420" spans="11:11" x14ac:dyDescent="0.25">
      <c r="K420" s="339" t="str">
        <f t="shared" si="6"/>
        <v/>
      </c>
    </row>
    <row r="421" spans="11:11" x14ac:dyDescent="0.25">
      <c r="K421" s="339" t="str">
        <f t="shared" si="6"/>
        <v/>
      </c>
    </row>
    <row r="422" spans="11:11" x14ac:dyDescent="0.25">
      <c r="K422" s="339" t="str">
        <f t="shared" si="6"/>
        <v/>
      </c>
    </row>
    <row r="423" spans="11:11" x14ac:dyDescent="0.25">
      <c r="K423" s="339" t="str">
        <f t="shared" si="6"/>
        <v/>
      </c>
    </row>
    <row r="424" spans="11:11" x14ac:dyDescent="0.25">
      <c r="K424" s="339" t="str">
        <f t="shared" si="6"/>
        <v/>
      </c>
    </row>
    <row r="425" spans="11:11" x14ac:dyDescent="0.25">
      <c r="K425" s="339" t="str">
        <f t="shared" si="6"/>
        <v/>
      </c>
    </row>
    <row r="426" spans="11:11" x14ac:dyDescent="0.25">
      <c r="K426" s="339" t="str">
        <f t="shared" si="6"/>
        <v/>
      </c>
    </row>
    <row r="427" spans="11:11" x14ac:dyDescent="0.25">
      <c r="K427" s="339" t="str">
        <f t="shared" si="6"/>
        <v/>
      </c>
    </row>
    <row r="428" spans="11:11" x14ac:dyDescent="0.25">
      <c r="K428" s="339" t="str">
        <f t="shared" si="6"/>
        <v/>
      </c>
    </row>
    <row r="429" spans="11:11" x14ac:dyDescent="0.25">
      <c r="K429" s="339" t="str">
        <f t="shared" si="6"/>
        <v/>
      </c>
    </row>
    <row r="430" spans="11:11" x14ac:dyDescent="0.25">
      <c r="K430" s="339" t="str">
        <f t="shared" si="6"/>
        <v/>
      </c>
    </row>
    <row r="431" spans="11:11" x14ac:dyDescent="0.25">
      <c r="K431" s="339" t="str">
        <f t="shared" si="6"/>
        <v/>
      </c>
    </row>
    <row r="432" spans="11:11" x14ac:dyDescent="0.25">
      <c r="K432" s="339" t="str">
        <f t="shared" si="6"/>
        <v/>
      </c>
    </row>
    <row r="433" spans="11:11" x14ac:dyDescent="0.25">
      <c r="K433" s="339" t="str">
        <f t="shared" si="6"/>
        <v/>
      </c>
    </row>
    <row r="434" spans="11:11" x14ac:dyDescent="0.25">
      <c r="K434" s="339" t="str">
        <f t="shared" si="6"/>
        <v/>
      </c>
    </row>
    <row r="435" spans="11:11" x14ac:dyDescent="0.25">
      <c r="K435" s="339" t="str">
        <f t="shared" si="6"/>
        <v/>
      </c>
    </row>
    <row r="436" spans="11:11" x14ac:dyDescent="0.25">
      <c r="K436" s="339" t="str">
        <f t="shared" si="6"/>
        <v/>
      </c>
    </row>
    <row r="437" spans="11:11" x14ac:dyDescent="0.25">
      <c r="K437" s="339" t="str">
        <f t="shared" si="6"/>
        <v/>
      </c>
    </row>
    <row r="438" spans="11:11" x14ac:dyDescent="0.25">
      <c r="K438" s="339" t="str">
        <f t="shared" si="6"/>
        <v/>
      </c>
    </row>
    <row r="439" spans="11:11" x14ac:dyDescent="0.25">
      <c r="K439" s="339" t="str">
        <f t="shared" si="6"/>
        <v/>
      </c>
    </row>
    <row r="440" spans="11:11" x14ac:dyDescent="0.25">
      <c r="K440" s="339" t="str">
        <f t="shared" si="6"/>
        <v/>
      </c>
    </row>
    <row r="441" spans="11:11" x14ac:dyDescent="0.25">
      <c r="K441" s="339" t="str">
        <f t="shared" si="6"/>
        <v/>
      </c>
    </row>
    <row r="442" spans="11:11" x14ac:dyDescent="0.25">
      <c r="K442" s="339" t="str">
        <f t="shared" si="6"/>
        <v/>
      </c>
    </row>
    <row r="443" spans="11:11" x14ac:dyDescent="0.25">
      <c r="K443" s="339" t="str">
        <f t="shared" si="6"/>
        <v/>
      </c>
    </row>
    <row r="444" spans="11:11" x14ac:dyDescent="0.25">
      <c r="K444" s="339" t="str">
        <f t="shared" si="6"/>
        <v/>
      </c>
    </row>
    <row r="445" spans="11:11" x14ac:dyDescent="0.25">
      <c r="K445" s="339" t="str">
        <f t="shared" si="6"/>
        <v/>
      </c>
    </row>
    <row r="446" spans="11:11" x14ac:dyDescent="0.25">
      <c r="K446" s="339" t="str">
        <f t="shared" si="6"/>
        <v/>
      </c>
    </row>
    <row r="447" spans="11:11" x14ac:dyDescent="0.25">
      <c r="K447" s="339" t="str">
        <f t="shared" si="6"/>
        <v/>
      </c>
    </row>
    <row r="448" spans="11:11" x14ac:dyDescent="0.25">
      <c r="K448" s="339" t="str">
        <f t="shared" si="6"/>
        <v/>
      </c>
    </row>
    <row r="449" spans="11:11" x14ac:dyDescent="0.25">
      <c r="K449" s="339" t="str">
        <f t="shared" si="6"/>
        <v/>
      </c>
    </row>
    <row r="450" spans="11:11" x14ac:dyDescent="0.25">
      <c r="K450" s="339" t="str">
        <f t="shared" si="6"/>
        <v/>
      </c>
    </row>
    <row r="451" spans="11:11" x14ac:dyDescent="0.25">
      <c r="K451" s="339" t="str">
        <f t="shared" si="6"/>
        <v/>
      </c>
    </row>
    <row r="452" spans="11:11" x14ac:dyDescent="0.25">
      <c r="K452" s="339" t="str">
        <f t="shared" si="6"/>
        <v/>
      </c>
    </row>
    <row r="453" spans="11:11" x14ac:dyDescent="0.25">
      <c r="K453" s="339" t="str">
        <f t="shared" si="6"/>
        <v/>
      </c>
    </row>
    <row r="454" spans="11:11" x14ac:dyDescent="0.25">
      <c r="K454" s="339" t="str">
        <f t="shared" si="6"/>
        <v/>
      </c>
    </row>
    <row r="455" spans="11:11" x14ac:dyDescent="0.25">
      <c r="K455" s="339" t="str">
        <f t="shared" si="6"/>
        <v/>
      </c>
    </row>
    <row r="456" spans="11:11" x14ac:dyDescent="0.25">
      <c r="K456" s="339" t="str">
        <f t="shared" si="6"/>
        <v/>
      </c>
    </row>
    <row r="457" spans="11:11" x14ac:dyDescent="0.25">
      <c r="K457" s="339" t="str">
        <f t="shared" si="6"/>
        <v/>
      </c>
    </row>
    <row r="458" spans="11:11" x14ac:dyDescent="0.25">
      <c r="K458" s="339" t="str">
        <f t="shared" ref="K458:K521" si="7">A458&amp;C458&amp;E458&amp;G458&amp;I458</f>
        <v/>
      </c>
    </row>
    <row r="459" spans="11:11" x14ac:dyDescent="0.25">
      <c r="K459" s="339" t="str">
        <f t="shared" si="7"/>
        <v/>
      </c>
    </row>
    <row r="460" spans="11:11" x14ac:dyDescent="0.25">
      <c r="K460" s="339" t="str">
        <f t="shared" si="7"/>
        <v/>
      </c>
    </row>
    <row r="461" spans="11:11" x14ac:dyDescent="0.25">
      <c r="K461" s="339" t="str">
        <f t="shared" si="7"/>
        <v/>
      </c>
    </row>
    <row r="462" spans="11:11" x14ac:dyDescent="0.25">
      <c r="K462" s="339" t="str">
        <f t="shared" si="7"/>
        <v/>
      </c>
    </row>
    <row r="463" spans="11:11" x14ac:dyDescent="0.25">
      <c r="K463" s="339" t="str">
        <f t="shared" si="7"/>
        <v/>
      </c>
    </row>
    <row r="464" spans="11:11" x14ac:dyDescent="0.25">
      <c r="K464" s="339" t="str">
        <f t="shared" si="7"/>
        <v/>
      </c>
    </row>
    <row r="465" spans="11:11" x14ac:dyDescent="0.25">
      <c r="K465" s="339" t="str">
        <f t="shared" si="7"/>
        <v/>
      </c>
    </row>
    <row r="466" spans="11:11" x14ac:dyDescent="0.25">
      <c r="K466" s="339" t="str">
        <f t="shared" si="7"/>
        <v/>
      </c>
    </row>
    <row r="467" spans="11:11" x14ac:dyDescent="0.25">
      <c r="K467" s="339" t="str">
        <f t="shared" si="7"/>
        <v/>
      </c>
    </row>
    <row r="468" spans="11:11" x14ac:dyDescent="0.25">
      <c r="K468" s="339" t="str">
        <f t="shared" si="7"/>
        <v/>
      </c>
    </row>
    <row r="469" spans="11:11" x14ac:dyDescent="0.25">
      <c r="K469" s="339" t="str">
        <f t="shared" si="7"/>
        <v/>
      </c>
    </row>
    <row r="470" spans="11:11" x14ac:dyDescent="0.25">
      <c r="K470" s="339" t="str">
        <f t="shared" si="7"/>
        <v/>
      </c>
    </row>
    <row r="471" spans="11:11" x14ac:dyDescent="0.25">
      <c r="K471" s="339" t="str">
        <f t="shared" si="7"/>
        <v/>
      </c>
    </row>
    <row r="472" spans="11:11" x14ac:dyDescent="0.25">
      <c r="K472" s="339" t="str">
        <f t="shared" si="7"/>
        <v/>
      </c>
    </row>
    <row r="473" spans="11:11" x14ac:dyDescent="0.25">
      <c r="K473" s="339" t="str">
        <f t="shared" si="7"/>
        <v/>
      </c>
    </row>
    <row r="474" spans="11:11" x14ac:dyDescent="0.25">
      <c r="K474" s="339" t="str">
        <f t="shared" si="7"/>
        <v/>
      </c>
    </row>
    <row r="475" spans="11:11" x14ac:dyDescent="0.25">
      <c r="K475" s="339" t="str">
        <f t="shared" si="7"/>
        <v/>
      </c>
    </row>
    <row r="476" spans="11:11" x14ac:dyDescent="0.25">
      <c r="K476" s="339" t="str">
        <f t="shared" si="7"/>
        <v/>
      </c>
    </row>
    <row r="477" spans="11:11" x14ac:dyDescent="0.25">
      <c r="K477" s="339" t="str">
        <f t="shared" si="7"/>
        <v/>
      </c>
    </row>
    <row r="478" spans="11:11" x14ac:dyDescent="0.25">
      <c r="K478" s="339" t="str">
        <f t="shared" si="7"/>
        <v/>
      </c>
    </row>
    <row r="479" spans="11:11" x14ac:dyDescent="0.25">
      <c r="K479" s="339" t="str">
        <f t="shared" si="7"/>
        <v/>
      </c>
    </row>
    <row r="480" spans="11:11" x14ac:dyDescent="0.25">
      <c r="K480" s="339" t="str">
        <f t="shared" si="7"/>
        <v/>
      </c>
    </row>
    <row r="481" spans="11:11" x14ac:dyDescent="0.25">
      <c r="K481" s="339" t="str">
        <f t="shared" si="7"/>
        <v/>
      </c>
    </row>
    <row r="482" spans="11:11" x14ac:dyDescent="0.25">
      <c r="K482" s="339" t="str">
        <f t="shared" si="7"/>
        <v/>
      </c>
    </row>
    <row r="483" spans="11:11" x14ac:dyDescent="0.25">
      <c r="K483" s="339" t="str">
        <f t="shared" si="7"/>
        <v/>
      </c>
    </row>
    <row r="484" spans="11:11" x14ac:dyDescent="0.25">
      <c r="K484" s="339" t="str">
        <f t="shared" si="7"/>
        <v/>
      </c>
    </row>
    <row r="485" spans="11:11" x14ac:dyDescent="0.25">
      <c r="K485" s="339" t="str">
        <f t="shared" si="7"/>
        <v/>
      </c>
    </row>
    <row r="486" spans="11:11" x14ac:dyDescent="0.25">
      <c r="K486" s="339" t="str">
        <f t="shared" si="7"/>
        <v/>
      </c>
    </row>
    <row r="487" spans="11:11" x14ac:dyDescent="0.25">
      <c r="K487" s="339" t="str">
        <f t="shared" si="7"/>
        <v/>
      </c>
    </row>
    <row r="488" spans="11:11" x14ac:dyDescent="0.25">
      <c r="K488" s="339" t="str">
        <f t="shared" si="7"/>
        <v/>
      </c>
    </row>
    <row r="489" spans="11:11" x14ac:dyDescent="0.25">
      <c r="K489" s="339" t="str">
        <f t="shared" si="7"/>
        <v/>
      </c>
    </row>
    <row r="490" spans="11:11" x14ac:dyDescent="0.25">
      <c r="K490" s="339" t="str">
        <f t="shared" si="7"/>
        <v/>
      </c>
    </row>
    <row r="491" spans="11:11" x14ac:dyDescent="0.25">
      <c r="K491" s="339" t="str">
        <f t="shared" si="7"/>
        <v/>
      </c>
    </row>
    <row r="492" spans="11:11" x14ac:dyDescent="0.25">
      <c r="K492" s="339" t="str">
        <f t="shared" si="7"/>
        <v/>
      </c>
    </row>
    <row r="493" spans="11:11" x14ac:dyDescent="0.25">
      <c r="K493" s="339" t="str">
        <f t="shared" si="7"/>
        <v/>
      </c>
    </row>
    <row r="494" spans="11:11" x14ac:dyDescent="0.25">
      <c r="K494" s="339" t="str">
        <f t="shared" si="7"/>
        <v/>
      </c>
    </row>
    <row r="495" spans="11:11" x14ac:dyDescent="0.25">
      <c r="K495" s="339" t="str">
        <f t="shared" si="7"/>
        <v/>
      </c>
    </row>
    <row r="496" spans="11:11" x14ac:dyDescent="0.25">
      <c r="K496" s="339" t="str">
        <f t="shared" si="7"/>
        <v/>
      </c>
    </row>
    <row r="497" spans="11:11" x14ac:dyDescent="0.25">
      <c r="K497" s="339" t="str">
        <f t="shared" si="7"/>
        <v/>
      </c>
    </row>
    <row r="498" spans="11:11" x14ac:dyDescent="0.25">
      <c r="K498" s="339" t="str">
        <f t="shared" si="7"/>
        <v/>
      </c>
    </row>
    <row r="499" spans="11:11" x14ac:dyDescent="0.25">
      <c r="K499" s="339" t="str">
        <f t="shared" si="7"/>
        <v/>
      </c>
    </row>
    <row r="500" spans="11:11" x14ac:dyDescent="0.25">
      <c r="K500" s="339" t="str">
        <f t="shared" si="7"/>
        <v/>
      </c>
    </row>
    <row r="501" spans="11:11" x14ac:dyDescent="0.25">
      <c r="K501" s="339" t="str">
        <f t="shared" si="7"/>
        <v/>
      </c>
    </row>
    <row r="502" spans="11:11" x14ac:dyDescent="0.25">
      <c r="K502" s="339" t="str">
        <f t="shared" si="7"/>
        <v/>
      </c>
    </row>
    <row r="503" spans="11:11" x14ac:dyDescent="0.25">
      <c r="K503" s="339" t="str">
        <f t="shared" si="7"/>
        <v/>
      </c>
    </row>
    <row r="504" spans="11:11" x14ac:dyDescent="0.25">
      <c r="K504" s="339" t="str">
        <f t="shared" si="7"/>
        <v/>
      </c>
    </row>
    <row r="505" spans="11:11" x14ac:dyDescent="0.25">
      <c r="K505" s="339" t="str">
        <f t="shared" si="7"/>
        <v/>
      </c>
    </row>
    <row r="506" spans="11:11" x14ac:dyDescent="0.25">
      <c r="K506" s="339" t="str">
        <f t="shared" si="7"/>
        <v/>
      </c>
    </row>
    <row r="507" spans="11:11" x14ac:dyDescent="0.25">
      <c r="K507" s="339" t="str">
        <f t="shared" si="7"/>
        <v/>
      </c>
    </row>
    <row r="508" spans="11:11" x14ac:dyDescent="0.25">
      <c r="K508" s="339" t="str">
        <f t="shared" si="7"/>
        <v/>
      </c>
    </row>
    <row r="509" spans="11:11" x14ac:dyDescent="0.25">
      <c r="K509" s="339" t="str">
        <f t="shared" si="7"/>
        <v/>
      </c>
    </row>
    <row r="510" spans="11:11" x14ac:dyDescent="0.25">
      <c r="K510" s="339" t="str">
        <f t="shared" si="7"/>
        <v/>
      </c>
    </row>
    <row r="511" spans="11:11" x14ac:dyDescent="0.25">
      <c r="K511" s="339" t="str">
        <f t="shared" si="7"/>
        <v/>
      </c>
    </row>
    <row r="512" spans="11:11" x14ac:dyDescent="0.25">
      <c r="K512" s="339" t="str">
        <f t="shared" si="7"/>
        <v/>
      </c>
    </row>
    <row r="513" spans="11:11" x14ac:dyDescent="0.25">
      <c r="K513" s="339" t="str">
        <f t="shared" si="7"/>
        <v/>
      </c>
    </row>
    <row r="514" spans="11:11" x14ac:dyDescent="0.25">
      <c r="K514" s="339" t="str">
        <f t="shared" si="7"/>
        <v/>
      </c>
    </row>
    <row r="515" spans="11:11" x14ac:dyDescent="0.25">
      <c r="K515" s="339" t="str">
        <f t="shared" si="7"/>
        <v/>
      </c>
    </row>
    <row r="516" spans="11:11" x14ac:dyDescent="0.25">
      <c r="K516" s="339" t="str">
        <f t="shared" si="7"/>
        <v/>
      </c>
    </row>
    <row r="517" spans="11:11" x14ac:dyDescent="0.25">
      <c r="K517" s="339" t="str">
        <f t="shared" si="7"/>
        <v/>
      </c>
    </row>
    <row r="518" spans="11:11" x14ac:dyDescent="0.25">
      <c r="K518" s="339" t="str">
        <f t="shared" si="7"/>
        <v/>
      </c>
    </row>
    <row r="519" spans="11:11" x14ac:dyDescent="0.25">
      <c r="K519" s="339" t="str">
        <f t="shared" si="7"/>
        <v/>
      </c>
    </row>
    <row r="520" spans="11:11" x14ac:dyDescent="0.25">
      <c r="K520" s="339" t="str">
        <f t="shared" si="7"/>
        <v/>
      </c>
    </row>
    <row r="521" spans="11:11" x14ac:dyDescent="0.25">
      <c r="K521" s="339" t="str">
        <f t="shared" si="7"/>
        <v/>
      </c>
    </row>
    <row r="522" spans="11:11" x14ac:dyDescent="0.25">
      <c r="K522" s="339" t="str">
        <f t="shared" ref="K522:K585" si="8">A522&amp;C522&amp;E522&amp;G522&amp;I522</f>
        <v/>
      </c>
    </row>
    <row r="523" spans="11:11" x14ac:dyDescent="0.25">
      <c r="K523" s="339" t="str">
        <f t="shared" si="8"/>
        <v/>
      </c>
    </row>
    <row r="524" spans="11:11" x14ac:dyDescent="0.25">
      <c r="K524" s="339" t="str">
        <f t="shared" si="8"/>
        <v/>
      </c>
    </row>
    <row r="525" spans="11:11" x14ac:dyDescent="0.25">
      <c r="K525" s="339" t="str">
        <f t="shared" si="8"/>
        <v/>
      </c>
    </row>
    <row r="526" spans="11:11" x14ac:dyDescent="0.25">
      <c r="K526" s="339" t="str">
        <f t="shared" si="8"/>
        <v/>
      </c>
    </row>
    <row r="527" spans="11:11" x14ac:dyDescent="0.25">
      <c r="K527" s="339" t="str">
        <f t="shared" si="8"/>
        <v/>
      </c>
    </row>
    <row r="528" spans="11:11" x14ac:dyDescent="0.25">
      <c r="K528" s="339" t="str">
        <f t="shared" si="8"/>
        <v/>
      </c>
    </row>
    <row r="529" spans="11:11" x14ac:dyDescent="0.25">
      <c r="K529" s="339" t="str">
        <f t="shared" si="8"/>
        <v/>
      </c>
    </row>
    <row r="530" spans="11:11" x14ac:dyDescent="0.25">
      <c r="K530" s="339" t="str">
        <f t="shared" si="8"/>
        <v/>
      </c>
    </row>
    <row r="531" spans="11:11" x14ac:dyDescent="0.25">
      <c r="K531" s="339" t="str">
        <f t="shared" si="8"/>
        <v/>
      </c>
    </row>
    <row r="532" spans="11:11" x14ac:dyDescent="0.25">
      <c r="K532" s="339" t="str">
        <f t="shared" si="8"/>
        <v/>
      </c>
    </row>
    <row r="533" spans="11:11" x14ac:dyDescent="0.25">
      <c r="K533" s="339" t="str">
        <f t="shared" si="8"/>
        <v/>
      </c>
    </row>
    <row r="534" spans="11:11" x14ac:dyDescent="0.25">
      <c r="K534" s="339" t="str">
        <f t="shared" si="8"/>
        <v/>
      </c>
    </row>
    <row r="535" spans="11:11" x14ac:dyDescent="0.25">
      <c r="K535" s="339" t="str">
        <f t="shared" si="8"/>
        <v/>
      </c>
    </row>
    <row r="536" spans="11:11" x14ac:dyDescent="0.25">
      <c r="K536" s="339" t="str">
        <f t="shared" si="8"/>
        <v/>
      </c>
    </row>
    <row r="537" spans="11:11" x14ac:dyDescent="0.25">
      <c r="K537" s="339" t="str">
        <f t="shared" si="8"/>
        <v/>
      </c>
    </row>
    <row r="538" spans="11:11" x14ac:dyDescent="0.25">
      <c r="K538" s="339" t="str">
        <f t="shared" si="8"/>
        <v/>
      </c>
    </row>
    <row r="539" spans="11:11" x14ac:dyDescent="0.25">
      <c r="K539" s="339" t="str">
        <f t="shared" si="8"/>
        <v/>
      </c>
    </row>
    <row r="540" spans="11:11" x14ac:dyDescent="0.25">
      <c r="K540" s="339" t="str">
        <f t="shared" si="8"/>
        <v/>
      </c>
    </row>
    <row r="541" spans="11:11" x14ac:dyDescent="0.25">
      <c r="K541" s="339" t="str">
        <f t="shared" si="8"/>
        <v/>
      </c>
    </row>
    <row r="542" spans="11:11" x14ac:dyDescent="0.25">
      <c r="K542" s="339" t="str">
        <f t="shared" si="8"/>
        <v/>
      </c>
    </row>
    <row r="543" spans="11:11" x14ac:dyDescent="0.25">
      <c r="K543" s="339" t="str">
        <f t="shared" si="8"/>
        <v/>
      </c>
    </row>
    <row r="544" spans="11:11" x14ac:dyDescent="0.25">
      <c r="K544" s="339" t="str">
        <f t="shared" si="8"/>
        <v/>
      </c>
    </row>
    <row r="545" spans="11:11" x14ac:dyDescent="0.25">
      <c r="K545" s="339" t="str">
        <f t="shared" si="8"/>
        <v/>
      </c>
    </row>
    <row r="546" spans="11:11" x14ac:dyDescent="0.25">
      <c r="K546" s="339" t="str">
        <f t="shared" si="8"/>
        <v/>
      </c>
    </row>
    <row r="547" spans="11:11" x14ac:dyDescent="0.25">
      <c r="K547" s="339" t="str">
        <f t="shared" si="8"/>
        <v/>
      </c>
    </row>
    <row r="548" spans="11:11" x14ac:dyDescent="0.25">
      <c r="K548" s="339" t="str">
        <f t="shared" si="8"/>
        <v/>
      </c>
    </row>
    <row r="549" spans="11:11" x14ac:dyDescent="0.25">
      <c r="K549" s="339" t="str">
        <f t="shared" si="8"/>
        <v/>
      </c>
    </row>
    <row r="550" spans="11:11" x14ac:dyDescent="0.25">
      <c r="K550" s="339" t="str">
        <f t="shared" si="8"/>
        <v/>
      </c>
    </row>
    <row r="551" spans="11:11" x14ac:dyDescent="0.25">
      <c r="K551" s="339" t="str">
        <f t="shared" si="8"/>
        <v/>
      </c>
    </row>
    <row r="552" spans="11:11" x14ac:dyDescent="0.25">
      <c r="K552" s="339" t="str">
        <f t="shared" si="8"/>
        <v/>
      </c>
    </row>
    <row r="553" spans="11:11" x14ac:dyDescent="0.25">
      <c r="K553" s="339" t="str">
        <f t="shared" si="8"/>
        <v/>
      </c>
    </row>
    <row r="554" spans="11:11" x14ac:dyDescent="0.25">
      <c r="K554" s="339" t="str">
        <f t="shared" si="8"/>
        <v/>
      </c>
    </row>
    <row r="555" spans="11:11" x14ac:dyDescent="0.25">
      <c r="K555" s="339" t="str">
        <f t="shared" si="8"/>
        <v/>
      </c>
    </row>
    <row r="556" spans="11:11" x14ac:dyDescent="0.25">
      <c r="K556" s="339" t="str">
        <f t="shared" si="8"/>
        <v/>
      </c>
    </row>
    <row r="557" spans="11:11" x14ac:dyDescent="0.25">
      <c r="K557" s="339" t="str">
        <f t="shared" si="8"/>
        <v/>
      </c>
    </row>
    <row r="558" spans="11:11" x14ac:dyDescent="0.25">
      <c r="K558" s="339" t="str">
        <f t="shared" si="8"/>
        <v/>
      </c>
    </row>
    <row r="559" spans="11:11" x14ac:dyDescent="0.25">
      <c r="K559" s="339" t="str">
        <f t="shared" si="8"/>
        <v/>
      </c>
    </row>
    <row r="560" spans="11:11" x14ac:dyDescent="0.25">
      <c r="K560" s="339" t="str">
        <f t="shared" si="8"/>
        <v/>
      </c>
    </row>
    <row r="561" spans="11:11" x14ac:dyDescent="0.25">
      <c r="K561" s="339" t="str">
        <f t="shared" si="8"/>
        <v/>
      </c>
    </row>
    <row r="562" spans="11:11" x14ac:dyDescent="0.25">
      <c r="K562" s="339" t="str">
        <f t="shared" si="8"/>
        <v/>
      </c>
    </row>
    <row r="563" spans="11:11" x14ac:dyDescent="0.25">
      <c r="K563" s="339" t="str">
        <f t="shared" si="8"/>
        <v/>
      </c>
    </row>
    <row r="564" spans="11:11" x14ac:dyDescent="0.25">
      <c r="K564" s="339" t="str">
        <f t="shared" si="8"/>
        <v/>
      </c>
    </row>
    <row r="565" spans="11:11" x14ac:dyDescent="0.25">
      <c r="K565" s="339" t="str">
        <f t="shared" si="8"/>
        <v/>
      </c>
    </row>
    <row r="566" spans="11:11" x14ac:dyDescent="0.25">
      <c r="K566" s="339" t="str">
        <f t="shared" si="8"/>
        <v/>
      </c>
    </row>
    <row r="567" spans="11:11" x14ac:dyDescent="0.25">
      <c r="K567" s="339" t="str">
        <f t="shared" si="8"/>
        <v/>
      </c>
    </row>
    <row r="568" spans="11:11" x14ac:dyDescent="0.25">
      <c r="K568" s="339" t="str">
        <f t="shared" si="8"/>
        <v/>
      </c>
    </row>
    <row r="569" spans="11:11" x14ac:dyDescent="0.25">
      <c r="K569" s="339" t="str">
        <f t="shared" si="8"/>
        <v/>
      </c>
    </row>
    <row r="570" spans="11:11" x14ac:dyDescent="0.25">
      <c r="K570" s="339" t="str">
        <f t="shared" si="8"/>
        <v/>
      </c>
    </row>
    <row r="571" spans="11:11" x14ac:dyDescent="0.25">
      <c r="K571" s="339" t="str">
        <f t="shared" si="8"/>
        <v/>
      </c>
    </row>
    <row r="572" spans="11:11" x14ac:dyDescent="0.25">
      <c r="K572" s="339" t="str">
        <f t="shared" si="8"/>
        <v/>
      </c>
    </row>
    <row r="573" spans="11:11" x14ac:dyDescent="0.25">
      <c r="K573" s="339" t="str">
        <f t="shared" si="8"/>
        <v/>
      </c>
    </row>
    <row r="574" spans="11:11" x14ac:dyDescent="0.25">
      <c r="K574" s="339" t="str">
        <f t="shared" si="8"/>
        <v/>
      </c>
    </row>
    <row r="575" spans="11:11" x14ac:dyDescent="0.25">
      <c r="K575" s="339" t="str">
        <f t="shared" si="8"/>
        <v/>
      </c>
    </row>
    <row r="576" spans="11:11" x14ac:dyDescent="0.25">
      <c r="K576" s="339" t="str">
        <f t="shared" si="8"/>
        <v/>
      </c>
    </row>
    <row r="577" spans="11:11" x14ac:dyDescent="0.25">
      <c r="K577" s="339" t="str">
        <f t="shared" si="8"/>
        <v/>
      </c>
    </row>
    <row r="578" spans="11:11" x14ac:dyDescent="0.25">
      <c r="K578" s="339" t="str">
        <f t="shared" si="8"/>
        <v/>
      </c>
    </row>
    <row r="579" spans="11:11" x14ac:dyDescent="0.25">
      <c r="K579" s="339" t="str">
        <f t="shared" si="8"/>
        <v/>
      </c>
    </row>
    <row r="580" spans="11:11" x14ac:dyDescent="0.25">
      <c r="K580" s="339" t="str">
        <f t="shared" si="8"/>
        <v/>
      </c>
    </row>
    <row r="581" spans="11:11" x14ac:dyDescent="0.25">
      <c r="K581" s="339" t="str">
        <f t="shared" si="8"/>
        <v/>
      </c>
    </row>
    <row r="582" spans="11:11" x14ac:dyDescent="0.25">
      <c r="K582" s="339" t="str">
        <f t="shared" si="8"/>
        <v/>
      </c>
    </row>
    <row r="583" spans="11:11" x14ac:dyDescent="0.25">
      <c r="K583" s="339" t="str">
        <f t="shared" si="8"/>
        <v/>
      </c>
    </row>
    <row r="584" spans="11:11" x14ac:dyDescent="0.25">
      <c r="K584" s="339" t="str">
        <f t="shared" si="8"/>
        <v/>
      </c>
    </row>
    <row r="585" spans="11:11" x14ac:dyDescent="0.25">
      <c r="K585" s="339" t="str">
        <f t="shared" si="8"/>
        <v/>
      </c>
    </row>
    <row r="586" spans="11:11" x14ac:dyDescent="0.25">
      <c r="K586" s="339" t="str">
        <f t="shared" ref="K586:K649" si="9">A586&amp;C586&amp;E586&amp;G586&amp;I586</f>
        <v/>
      </c>
    </row>
    <row r="587" spans="11:11" x14ac:dyDescent="0.25">
      <c r="K587" s="339" t="str">
        <f t="shared" si="9"/>
        <v/>
      </c>
    </row>
    <row r="588" spans="11:11" x14ac:dyDescent="0.25">
      <c r="K588" s="339" t="str">
        <f t="shared" si="9"/>
        <v/>
      </c>
    </row>
    <row r="589" spans="11:11" x14ac:dyDescent="0.25">
      <c r="K589" s="339" t="str">
        <f t="shared" si="9"/>
        <v/>
      </c>
    </row>
    <row r="590" spans="11:11" x14ac:dyDescent="0.25">
      <c r="K590" s="339" t="str">
        <f t="shared" si="9"/>
        <v/>
      </c>
    </row>
    <row r="591" spans="11:11" x14ac:dyDescent="0.25">
      <c r="K591" s="339" t="str">
        <f t="shared" si="9"/>
        <v/>
      </c>
    </row>
    <row r="592" spans="11:11" x14ac:dyDescent="0.25">
      <c r="K592" s="339" t="str">
        <f t="shared" si="9"/>
        <v/>
      </c>
    </row>
    <row r="593" spans="11:11" x14ac:dyDescent="0.25">
      <c r="K593" s="339" t="str">
        <f t="shared" si="9"/>
        <v/>
      </c>
    </row>
    <row r="594" spans="11:11" x14ac:dyDescent="0.25">
      <c r="K594" s="339" t="str">
        <f t="shared" si="9"/>
        <v/>
      </c>
    </row>
    <row r="595" spans="11:11" x14ac:dyDescent="0.25">
      <c r="K595" s="339" t="str">
        <f t="shared" si="9"/>
        <v/>
      </c>
    </row>
    <row r="596" spans="11:11" x14ac:dyDescent="0.25">
      <c r="K596" s="339" t="str">
        <f t="shared" si="9"/>
        <v/>
      </c>
    </row>
    <row r="597" spans="11:11" x14ac:dyDescent="0.25">
      <c r="K597" s="339" t="str">
        <f t="shared" si="9"/>
        <v/>
      </c>
    </row>
    <row r="598" spans="11:11" x14ac:dyDescent="0.25">
      <c r="K598" s="339" t="str">
        <f t="shared" si="9"/>
        <v/>
      </c>
    </row>
    <row r="599" spans="11:11" x14ac:dyDescent="0.25">
      <c r="K599" s="339" t="str">
        <f t="shared" si="9"/>
        <v/>
      </c>
    </row>
    <row r="600" spans="11:11" x14ac:dyDescent="0.25">
      <c r="K600" s="339" t="str">
        <f t="shared" si="9"/>
        <v/>
      </c>
    </row>
    <row r="601" spans="11:11" x14ac:dyDescent="0.25">
      <c r="K601" s="339" t="str">
        <f t="shared" si="9"/>
        <v/>
      </c>
    </row>
    <row r="602" spans="11:11" x14ac:dyDescent="0.25">
      <c r="K602" s="339" t="str">
        <f t="shared" si="9"/>
        <v/>
      </c>
    </row>
    <row r="603" spans="11:11" x14ac:dyDescent="0.25">
      <c r="K603" s="339" t="str">
        <f t="shared" si="9"/>
        <v/>
      </c>
    </row>
    <row r="604" spans="11:11" x14ac:dyDescent="0.25">
      <c r="K604" s="339" t="str">
        <f t="shared" si="9"/>
        <v/>
      </c>
    </row>
    <row r="605" spans="11:11" x14ac:dyDescent="0.25">
      <c r="K605" s="339" t="str">
        <f t="shared" si="9"/>
        <v/>
      </c>
    </row>
    <row r="606" spans="11:11" x14ac:dyDescent="0.25">
      <c r="K606" s="339" t="str">
        <f t="shared" si="9"/>
        <v/>
      </c>
    </row>
    <row r="607" spans="11:11" x14ac:dyDescent="0.25">
      <c r="K607" s="339" t="str">
        <f t="shared" si="9"/>
        <v/>
      </c>
    </row>
    <row r="608" spans="11:11" x14ac:dyDescent="0.25">
      <c r="K608" s="339" t="str">
        <f t="shared" si="9"/>
        <v/>
      </c>
    </row>
    <row r="609" spans="11:11" x14ac:dyDescent="0.25">
      <c r="K609" s="339" t="str">
        <f t="shared" si="9"/>
        <v/>
      </c>
    </row>
    <row r="610" spans="11:11" x14ac:dyDescent="0.25">
      <c r="K610" s="339" t="str">
        <f t="shared" si="9"/>
        <v/>
      </c>
    </row>
    <row r="611" spans="11:11" x14ac:dyDescent="0.25">
      <c r="K611" s="339" t="str">
        <f t="shared" si="9"/>
        <v/>
      </c>
    </row>
    <row r="612" spans="11:11" x14ac:dyDescent="0.25">
      <c r="K612" s="339" t="str">
        <f t="shared" si="9"/>
        <v/>
      </c>
    </row>
    <row r="613" spans="11:11" x14ac:dyDescent="0.25">
      <c r="K613" s="339" t="str">
        <f t="shared" si="9"/>
        <v/>
      </c>
    </row>
    <row r="614" spans="11:11" x14ac:dyDescent="0.25">
      <c r="K614" s="339" t="str">
        <f t="shared" si="9"/>
        <v/>
      </c>
    </row>
    <row r="615" spans="11:11" x14ac:dyDescent="0.25">
      <c r="K615" s="339" t="str">
        <f t="shared" si="9"/>
        <v/>
      </c>
    </row>
    <row r="616" spans="11:11" x14ac:dyDescent="0.25">
      <c r="K616" s="339" t="str">
        <f t="shared" si="9"/>
        <v/>
      </c>
    </row>
    <row r="617" spans="11:11" x14ac:dyDescent="0.25">
      <c r="K617" s="339" t="str">
        <f t="shared" si="9"/>
        <v/>
      </c>
    </row>
    <row r="618" spans="11:11" x14ac:dyDescent="0.25">
      <c r="K618" s="339" t="str">
        <f t="shared" si="9"/>
        <v/>
      </c>
    </row>
    <row r="619" spans="11:11" x14ac:dyDescent="0.25">
      <c r="K619" s="339" t="str">
        <f t="shared" si="9"/>
        <v/>
      </c>
    </row>
    <row r="620" spans="11:11" x14ac:dyDescent="0.25">
      <c r="K620" s="339" t="str">
        <f t="shared" si="9"/>
        <v/>
      </c>
    </row>
    <row r="621" spans="11:11" x14ac:dyDescent="0.25">
      <c r="K621" s="339" t="str">
        <f t="shared" si="9"/>
        <v/>
      </c>
    </row>
    <row r="622" spans="11:11" x14ac:dyDescent="0.25">
      <c r="K622" s="339" t="str">
        <f t="shared" si="9"/>
        <v/>
      </c>
    </row>
    <row r="623" spans="11:11" x14ac:dyDescent="0.25">
      <c r="K623" s="339" t="str">
        <f t="shared" si="9"/>
        <v/>
      </c>
    </row>
    <row r="624" spans="11:11" x14ac:dyDescent="0.25">
      <c r="K624" s="339" t="str">
        <f t="shared" si="9"/>
        <v/>
      </c>
    </row>
    <row r="625" spans="11:11" x14ac:dyDescent="0.25">
      <c r="K625" s="339" t="str">
        <f t="shared" si="9"/>
        <v/>
      </c>
    </row>
    <row r="626" spans="11:11" x14ac:dyDescent="0.25">
      <c r="K626" s="339" t="str">
        <f t="shared" si="9"/>
        <v/>
      </c>
    </row>
    <row r="627" spans="11:11" x14ac:dyDescent="0.25">
      <c r="K627" s="339" t="str">
        <f t="shared" si="9"/>
        <v/>
      </c>
    </row>
    <row r="628" spans="11:11" x14ac:dyDescent="0.25">
      <c r="K628" s="339" t="str">
        <f t="shared" si="9"/>
        <v/>
      </c>
    </row>
    <row r="629" spans="11:11" x14ac:dyDescent="0.25">
      <c r="K629" s="339" t="str">
        <f t="shared" si="9"/>
        <v/>
      </c>
    </row>
    <row r="630" spans="11:11" x14ac:dyDescent="0.25">
      <c r="K630" s="339" t="str">
        <f t="shared" si="9"/>
        <v/>
      </c>
    </row>
    <row r="631" spans="11:11" x14ac:dyDescent="0.25">
      <c r="K631" s="339" t="str">
        <f t="shared" si="9"/>
        <v/>
      </c>
    </row>
    <row r="632" spans="11:11" x14ac:dyDescent="0.25">
      <c r="K632" s="339" t="str">
        <f t="shared" si="9"/>
        <v/>
      </c>
    </row>
    <row r="633" spans="11:11" x14ac:dyDescent="0.25">
      <c r="K633" s="339" t="str">
        <f t="shared" si="9"/>
        <v/>
      </c>
    </row>
    <row r="634" spans="11:11" x14ac:dyDescent="0.25">
      <c r="K634" s="339" t="str">
        <f t="shared" si="9"/>
        <v/>
      </c>
    </row>
    <row r="635" spans="11:11" x14ac:dyDescent="0.25">
      <c r="K635" s="339" t="str">
        <f t="shared" si="9"/>
        <v/>
      </c>
    </row>
    <row r="636" spans="11:11" x14ac:dyDescent="0.25">
      <c r="K636" s="339" t="str">
        <f t="shared" si="9"/>
        <v/>
      </c>
    </row>
    <row r="637" spans="11:11" x14ac:dyDescent="0.25">
      <c r="K637" s="339" t="str">
        <f t="shared" si="9"/>
        <v/>
      </c>
    </row>
    <row r="638" spans="11:11" x14ac:dyDescent="0.25">
      <c r="K638" s="339" t="str">
        <f t="shared" si="9"/>
        <v/>
      </c>
    </row>
    <row r="639" spans="11:11" x14ac:dyDescent="0.25">
      <c r="K639" s="339" t="str">
        <f t="shared" si="9"/>
        <v/>
      </c>
    </row>
    <row r="640" spans="11:11" x14ac:dyDescent="0.25">
      <c r="K640" s="339" t="str">
        <f t="shared" si="9"/>
        <v/>
      </c>
    </row>
    <row r="641" spans="11:11" x14ac:dyDescent="0.25">
      <c r="K641" s="339" t="str">
        <f t="shared" si="9"/>
        <v/>
      </c>
    </row>
    <row r="642" spans="11:11" x14ac:dyDescent="0.25">
      <c r="K642" s="339" t="str">
        <f t="shared" si="9"/>
        <v/>
      </c>
    </row>
    <row r="643" spans="11:11" x14ac:dyDescent="0.25">
      <c r="K643" s="339" t="str">
        <f t="shared" si="9"/>
        <v/>
      </c>
    </row>
    <row r="644" spans="11:11" x14ac:dyDescent="0.25">
      <c r="K644" s="339" t="str">
        <f t="shared" si="9"/>
        <v/>
      </c>
    </row>
    <row r="645" spans="11:11" x14ac:dyDescent="0.25">
      <c r="K645" s="339" t="str">
        <f t="shared" si="9"/>
        <v/>
      </c>
    </row>
    <row r="646" spans="11:11" x14ac:dyDescent="0.25">
      <c r="K646" s="339" t="str">
        <f t="shared" si="9"/>
        <v/>
      </c>
    </row>
    <row r="647" spans="11:11" x14ac:dyDescent="0.25">
      <c r="K647" s="339" t="str">
        <f t="shared" si="9"/>
        <v/>
      </c>
    </row>
    <row r="648" spans="11:11" x14ac:dyDescent="0.25">
      <c r="K648" s="339" t="str">
        <f t="shared" si="9"/>
        <v/>
      </c>
    </row>
    <row r="649" spans="11:11" x14ac:dyDescent="0.25">
      <c r="K649" s="339" t="str">
        <f t="shared" si="9"/>
        <v/>
      </c>
    </row>
    <row r="650" spans="11:11" x14ac:dyDescent="0.25">
      <c r="K650" s="339" t="str">
        <f t="shared" ref="K650:K713" si="10">A650&amp;C650&amp;E650&amp;G650&amp;I650</f>
        <v/>
      </c>
    </row>
    <row r="651" spans="11:11" x14ac:dyDescent="0.25">
      <c r="K651" s="339" t="str">
        <f t="shared" si="10"/>
        <v/>
      </c>
    </row>
    <row r="652" spans="11:11" x14ac:dyDescent="0.25">
      <c r="K652" s="339" t="str">
        <f t="shared" si="10"/>
        <v/>
      </c>
    </row>
    <row r="653" spans="11:11" x14ac:dyDescent="0.25">
      <c r="K653" s="339" t="str">
        <f t="shared" si="10"/>
        <v/>
      </c>
    </row>
    <row r="654" spans="11:11" x14ac:dyDescent="0.25">
      <c r="K654" s="339" t="str">
        <f t="shared" si="10"/>
        <v/>
      </c>
    </row>
    <row r="655" spans="11:11" x14ac:dyDescent="0.25">
      <c r="K655" s="339" t="str">
        <f t="shared" si="10"/>
        <v/>
      </c>
    </row>
    <row r="656" spans="11:11" x14ac:dyDescent="0.25">
      <c r="K656" s="339" t="str">
        <f t="shared" si="10"/>
        <v/>
      </c>
    </row>
    <row r="657" spans="11:11" x14ac:dyDescent="0.25">
      <c r="K657" s="339" t="str">
        <f t="shared" si="10"/>
        <v/>
      </c>
    </row>
    <row r="658" spans="11:11" x14ac:dyDescent="0.25">
      <c r="K658" s="339" t="str">
        <f t="shared" si="10"/>
        <v/>
      </c>
    </row>
    <row r="659" spans="11:11" x14ac:dyDescent="0.25">
      <c r="K659" s="339" t="str">
        <f t="shared" si="10"/>
        <v/>
      </c>
    </row>
    <row r="660" spans="11:11" x14ac:dyDescent="0.25">
      <c r="K660" s="339" t="str">
        <f t="shared" si="10"/>
        <v/>
      </c>
    </row>
    <row r="661" spans="11:11" x14ac:dyDescent="0.25">
      <c r="K661" s="339" t="str">
        <f t="shared" si="10"/>
        <v/>
      </c>
    </row>
    <row r="662" spans="11:11" x14ac:dyDescent="0.25">
      <c r="K662" s="339" t="str">
        <f t="shared" si="10"/>
        <v/>
      </c>
    </row>
    <row r="663" spans="11:11" x14ac:dyDescent="0.25">
      <c r="K663" s="339" t="str">
        <f t="shared" si="10"/>
        <v/>
      </c>
    </row>
    <row r="664" spans="11:11" x14ac:dyDescent="0.25">
      <c r="K664" s="339" t="str">
        <f t="shared" si="10"/>
        <v/>
      </c>
    </row>
    <row r="665" spans="11:11" x14ac:dyDescent="0.25">
      <c r="K665" s="339" t="str">
        <f t="shared" si="10"/>
        <v/>
      </c>
    </row>
    <row r="666" spans="11:11" x14ac:dyDescent="0.25">
      <c r="K666" s="339" t="str">
        <f t="shared" si="10"/>
        <v/>
      </c>
    </row>
    <row r="667" spans="11:11" x14ac:dyDescent="0.25">
      <c r="K667" s="339" t="str">
        <f t="shared" si="10"/>
        <v/>
      </c>
    </row>
    <row r="668" spans="11:11" x14ac:dyDescent="0.25">
      <c r="K668" s="339" t="str">
        <f t="shared" si="10"/>
        <v/>
      </c>
    </row>
    <row r="669" spans="11:11" x14ac:dyDescent="0.25">
      <c r="K669" s="339" t="str">
        <f t="shared" si="10"/>
        <v/>
      </c>
    </row>
    <row r="670" spans="11:11" x14ac:dyDescent="0.25">
      <c r="K670" s="339" t="str">
        <f t="shared" si="10"/>
        <v/>
      </c>
    </row>
    <row r="671" spans="11:11" x14ac:dyDescent="0.25">
      <c r="K671" s="339" t="str">
        <f t="shared" si="10"/>
        <v/>
      </c>
    </row>
    <row r="672" spans="11:11" x14ac:dyDescent="0.25">
      <c r="K672" s="339" t="str">
        <f t="shared" si="10"/>
        <v/>
      </c>
    </row>
    <row r="673" spans="11:11" x14ac:dyDescent="0.25">
      <c r="K673" s="339" t="str">
        <f t="shared" si="10"/>
        <v/>
      </c>
    </row>
    <row r="674" spans="11:11" x14ac:dyDescent="0.25">
      <c r="K674" s="339" t="str">
        <f t="shared" si="10"/>
        <v/>
      </c>
    </row>
    <row r="675" spans="11:11" x14ac:dyDescent="0.25">
      <c r="K675" s="339" t="str">
        <f t="shared" si="10"/>
        <v/>
      </c>
    </row>
    <row r="676" spans="11:11" x14ac:dyDescent="0.25">
      <c r="K676" s="339" t="str">
        <f t="shared" si="10"/>
        <v/>
      </c>
    </row>
    <row r="677" spans="11:11" x14ac:dyDescent="0.25">
      <c r="K677" s="339" t="str">
        <f t="shared" si="10"/>
        <v/>
      </c>
    </row>
    <row r="678" spans="11:11" x14ac:dyDescent="0.25">
      <c r="K678" s="339" t="str">
        <f t="shared" si="10"/>
        <v/>
      </c>
    </row>
    <row r="679" spans="11:11" x14ac:dyDescent="0.25">
      <c r="K679" s="339" t="str">
        <f t="shared" si="10"/>
        <v/>
      </c>
    </row>
    <row r="680" spans="11:11" x14ac:dyDescent="0.25">
      <c r="K680" s="339" t="str">
        <f t="shared" si="10"/>
        <v/>
      </c>
    </row>
    <row r="681" spans="11:11" x14ac:dyDescent="0.25">
      <c r="K681" s="339" t="str">
        <f t="shared" si="10"/>
        <v/>
      </c>
    </row>
    <row r="682" spans="11:11" x14ac:dyDescent="0.25">
      <c r="K682" s="339" t="str">
        <f t="shared" si="10"/>
        <v/>
      </c>
    </row>
    <row r="683" spans="11:11" x14ac:dyDescent="0.25">
      <c r="K683" s="339" t="str">
        <f t="shared" si="10"/>
        <v/>
      </c>
    </row>
    <row r="684" spans="11:11" x14ac:dyDescent="0.25">
      <c r="K684" s="339" t="str">
        <f t="shared" si="10"/>
        <v/>
      </c>
    </row>
    <row r="685" spans="11:11" x14ac:dyDescent="0.25">
      <c r="K685" s="339" t="str">
        <f t="shared" si="10"/>
        <v/>
      </c>
    </row>
    <row r="686" spans="11:11" x14ac:dyDescent="0.25">
      <c r="K686" s="339" t="str">
        <f t="shared" si="10"/>
        <v/>
      </c>
    </row>
    <row r="687" spans="11:11" x14ac:dyDescent="0.25">
      <c r="K687" s="339" t="str">
        <f t="shared" si="10"/>
        <v/>
      </c>
    </row>
    <row r="688" spans="11:11" x14ac:dyDescent="0.25">
      <c r="K688" s="339" t="str">
        <f t="shared" si="10"/>
        <v/>
      </c>
    </row>
    <row r="689" spans="11:11" x14ac:dyDescent="0.25">
      <c r="K689" s="339" t="str">
        <f t="shared" si="10"/>
        <v/>
      </c>
    </row>
    <row r="690" spans="11:11" x14ac:dyDescent="0.25">
      <c r="K690" s="339" t="str">
        <f t="shared" si="10"/>
        <v/>
      </c>
    </row>
    <row r="691" spans="11:11" x14ac:dyDescent="0.25">
      <c r="K691" s="339" t="str">
        <f t="shared" si="10"/>
        <v/>
      </c>
    </row>
    <row r="692" spans="11:11" x14ac:dyDescent="0.25">
      <c r="K692" s="339" t="str">
        <f t="shared" si="10"/>
        <v/>
      </c>
    </row>
    <row r="693" spans="11:11" x14ac:dyDescent="0.25">
      <c r="K693" s="339" t="str">
        <f t="shared" si="10"/>
        <v/>
      </c>
    </row>
    <row r="694" spans="11:11" x14ac:dyDescent="0.25">
      <c r="K694" s="339" t="str">
        <f t="shared" si="10"/>
        <v/>
      </c>
    </row>
    <row r="695" spans="11:11" x14ac:dyDescent="0.25">
      <c r="K695" s="339" t="str">
        <f t="shared" si="10"/>
        <v/>
      </c>
    </row>
    <row r="696" spans="11:11" x14ac:dyDescent="0.25">
      <c r="K696" s="339" t="str">
        <f t="shared" si="10"/>
        <v/>
      </c>
    </row>
    <row r="697" spans="11:11" x14ac:dyDescent="0.25">
      <c r="K697" s="339" t="str">
        <f t="shared" si="10"/>
        <v/>
      </c>
    </row>
    <row r="698" spans="11:11" x14ac:dyDescent="0.25">
      <c r="K698" s="339" t="str">
        <f t="shared" si="10"/>
        <v/>
      </c>
    </row>
    <row r="699" spans="11:11" x14ac:dyDescent="0.25">
      <c r="K699" s="339" t="str">
        <f t="shared" si="10"/>
        <v/>
      </c>
    </row>
    <row r="700" spans="11:11" x14ac:dyDescent="0.25">
      <c r="K700" s="339" t="str">
        <f t="shared" si="10"/>
        <v/>
      </c>
    </row>
    <row r="701" spans="11:11" x14ac:dyDescent="0.25">
      <c r="K701" s="339" t="str">
        <f t="shared" si="10"/>
        <v/>
      </c>
    </row>
    <row r="702" spans="11:11" x14ac:dyDescent="0.25">
      <c r="K702" s="339" t="str">
        <f t="shared" si="10"/>
        <v/>
      </c>
    </row>
    <row r="703" spans="11:11" x14ac:dyDescent="0.25">
      <c r="K703" s="339" t="str">
        <f t="shared" si="10"/>
        <v/>
      </c>
    </row>
    <row r="704" spans="11:11" x14ac:dyDescent="0.25">
      <c r="K704" s="339" t="str">
        <f t="shared" si="10"/>
        <v/>
      </c>
    </row>
    <row r="705" spans="11:11" x14ac:dyDescent="0.25">
      <c r="K705" s="339" t="str">
        <f t="shared" si="10"/>
        <v/>
      </c>
    </row>
    <row r="706" spans="11:11" x14ac:dyDescent="0.25">
      <c r="K706" s="339" t="str">
        <f t="shared" si="10"/>
        <v/>
      </c>
    </row>
    <row r="707" spans="11:11" x14ac:dyDescent="0.25">
      <c r="K707" s="339" t="str">
        <f t="shared" si="10"/>
        <v/>
      </c>
    </row>
    <row r="708" spans="11:11" x14ac:dyDescent="0.25">
      <c r="K708" s="339" t="str">
        <f t="shared" si="10"/>
        <v/>
      </c>
    </row>
    <row r="709" spans="11:11" x14ac:dyDescent="0.25">
      <c r="K709" s="339" t="str">
        <f t="shared" si="10"/>
        <v/>
      </c>
    </row>
    <row r="710" spans="11:11" x14ac:dyDescent="0.25">
      <c r="K710" s="339" t="str">
        <f t="shared" si="10"/>
        <v/>
      </c>
    </row>
    <row r="711" spans="11:11" x14ac:dyDescent="0.25">
      <c r="K711" s="339" t="str">
        <f t="shared" si="10"/>
        <v/>
      </c>
    </row>
    <row r="712" spans="11:11" x14ac:dyDescent="0.25">
      <c r="K712" s="339" t="str">
        <f t="shared" si="10"/>
        <v/>
      </c>
    </row>
    <row r="713" spans="11:11" x14ac:dyDescent="0.25">
      <c r="K713" s="339" t="str">
        <f t="shared" si="10"/>
        <v/>
      </c>
    </row>
    <row r="714" spans="11:11" x14ac:dyDescent="0.25">
      <c r="K714" s="339" t="str">
        <f t="shared" ref="K714:K777" si="11">A714&amp;C714&amp;E714&amp;G714&amp;I714</f>
        <v/>
      </c>
    </row>
    <row r="715" spans="11:11" x14ac:dyDescent="0.25">
      <c r="K715" s="339" t="str">
        <f t="shared" si="11"/>
        <v/>
      </c>
    </row>
    <row r="716" spans="11:11" x14ac:dyDescent="0.25">
      <c r="K716" s="339" t="str">
        <f t="shared" si="11"/>
        <v/>
      </c>
    </row>
    <row r="717" spans="11:11" x14ac:dyDescent="0.25">
      <c r="K717" s="339" t="str">
        <f t="shared" si="11"/>
        <v/>
      </c>
    </row>
    <row r="718" spans="11:11" x14ac:dyDescent="0.25">
      <c r="K718" s="339" t="str">
        <f t="shared" si="11"/>
        <v/>
      </c>
    </row>
    <row r="719" spans="11:11" x14ac:dyDescent="0.25">
      <c r="K719" s="339" t="str">
        <f t="shared" si="11"/>
        <v/>
      </c>
    </row>
    <row r="720" spans="11:11" x14ac:dyDescent="0.25">
      <c r="K720" s="339" t="str">
        <f t="shared" si="11"/>
        <v/>
      </c>
    </row>
    <row r="721" spans="11:11" x14ac:dyDescent="0.25">
      <c r="K721" s="339" t="str">
        <f t="shared" si="11"/>
        <v/>
      </c>
    </row>
    <row r="722" spans="11:11" x14ac:dyDescent="0.25">
      <c r="K722" s="339" t="str">
        <f t="shared" si="11"/>
        <v/>
      </c>
    </row>
    <row r="723" spans="11:11" x14ac:dyDescent="0.25">
      <c r="K723" s="339" t="str">
        <f t="shared" si="11"/>
        <v/>
      </c>
    </row>
    <row r="724" spans="11:11" x14ac:dyDescent="0.25">
      <c r="K724" s="339" t="str">
        <f t="shared" si="11"/>
        <v/>
      </c>
    </row>
    <row r="725" spans="11:11" x14ac:dyDescent="0.25">
      <c r="K725" s="339" t="str">
        <f t="shared" si="11"/>
        <v/>
      </c>
    </row>
    <row r="726" spans="11:11" x14ac:dyDescent="0.25">
      <c r="K726" s="339" t="str">
        <f t="shared" si="11"/>
        <v/>
      </c>
    </row>
    <row r="727" spans="11:11" x14ac:dyDescent="0.25">
      <c r="K727" s="339" t="str">
        <f t="shared" si="11"/>
        <v/>
      </c>
    </row>
    <row r="728" spans="11:11" x14ac:dyDescent="0.25">
      <c r="K728" s="339" t="str">
        <f t="shared" si="11"/>
        <v/>
      </c>
    </row>
    <row r="729" spans="11:11" x14ac:dyDescent="0.25">
      <c r="K729" s="339" t="str">
        <f t="shared" si="11"/>
        <v/>
      </c>
    </row>
    <row r="730" spans="11:11" x14ac:dyDescent="0.25">
      <c r="K730" s="339" t="str">
        <f t="shared" si="11"/>
        <v/>
      </c>
    </row>
    <row r="731" spans="11:11" x14ac:dyDescent="0.25">
      <c r="K731" s="339" t="str">
        <f t="shared" si="11"/>
        <v/>
      </c>
    </row>
    <row r="732" spans="11:11" x14ac:dyDescent="0.25">
      <c r="K732" s="339" t="str">
        <f t="shared" si="11"/>
        <v/>
      </c>
    </row>
    <row r="733" spans="11:11" x14ac:dyDescent="0.25">
      <c r="K733" s="339" t="str">
        <f t="shared" si="11"/>
        <v/>
      </c>
    </row>
    <row r="734" spans="11:11" x14ac:dyDescent="0.25">
      <c r="K734" s="339" t="str">
        <f t="shared" si="11"/>
        <v/>
      </c>
    </row>
    <row r="735" spans="11:11" x14ac:dyDescent="0.25">
      <c r="K735" s="339" t="str">
        <f t="shared" si="11"/>
        <v/>
      </c>
    </row>
    <row r="736" spans="11:11" x14ac:dyDescent="0.25">
      <c r="K736" s="339" t="str">
        <f t="shared" si="11"/>
        <v/>
      </c>
    </row>
    <row r="737" spans="11:11" x14ac:dyDescent="0.25">
      <c r="K737" s="339" t="str">
        <f t="shared" si="11"/>
        <v/>
      </c>
    </row>
    <row r="738" spans="11:11" x14ac:dyDescent="0.25">
      <c r="K738" s="339" t="str">
        <f t="shared" si="11"/>
        <v/>
      </c>
    </row>
    <row r="739" spans="11:11" x14ac:dyDescent="0.25">
      <c r="K739" s="339" t="str">
        <f t="shared" si="11"/>
        <v/>
      </c>
    </row>
    <row r="740" spans="11:11" x14ac:dyDescent="0.25">
      <c r="K740" s="339" t="str">
        <f t="shared" si="11"/>
        <v/>
      </c>
    </row>
    <row r="741" spans="11:11" x14ac:dyDescent="0.25">
      <c r="K741" s="339" t="str">
        <f t="shared" si="11"/>
        <v/>
      </c>
    </row>
    <row r="742" spans="11:11" x14ac:dyDescent="0.25">
      <c r="K742" s="339" t="str">
        <f t="shared" si="11"/>
        <v/>
      </c>
    </row>
    <row r="743" spans="11:11" x14ac:dyDescent="0.25">
      <c r="K743" s="339" t="str">
        <f t="shared" si="11"/>
        <v/>
      </c>
    </row>
    <row r="744" spans="11:11" x14ac:dyDescent="0.25">
      <c r="K744" s="339" t="str">
        <f t="shared" si="11"/>
        <v/>
      </c>
    </row>
    <row r="745" spans="11:11" x14ac:dyDescent="0.25">
      <c r="K745" s="339" t="str">
        <f t="shared" si="11"/>
        <v/>
      </c>
    </row>
    <row r="746" spans="11:11" x14ac:dyDescent="0.25">
      <c r="K746" s="339" t="str">
        <f t="shared" si="11"/>
        <v/>
      </c>
    </row>
    <row r="747" spans="11:11" x14ac:dyDescent="0.25">
      <c r="K747" s="339" t="str">
        <f t="shared" si="11"/>
        <v/>
      </c>
    </row>
    <row r="748" spans="11:11" x14ac:dyDescent="0.25">
      <c r="K748" s="339" t="str">
        <f t="shared" si="11"/>
        <v/>
      </c>
    </row>
    <row r="749" spans="11:11" x14ac:dyDescent="0.25">
      <c r="K749" s="339" t="str">
        <f t="shared" si="11"/>
        <v/>
      </c>
    </row>
    <row r="750" spans="11:11" x14ac:dyDescent="0.25">
      <c r="K750" s="339" t="str">
        <f t="shared" si="11"/>
        <v/>
      </c>
    </row>
    <row r="751" spans="11:11" x14ac:dyDescent="0.25">
      <c r="K751" s="339" t="str">
        <f t="shared" si="11"/>
        <v/>
      </c>
    </row>
    <row r="752" spans="11:11" x14ac:dyDescent="0.25">
      <c r="K752" s="339" t="str">
        <f t="shared" si="11"/>
        <v/>
      </c>
    </row>
    <row r="753" spans="11:11" x14ac:dyDescent="0.25">
      <c r="K753" s="339" t="str">
        <f t="shared" si="11"/>
        <v/>
      </c>
    </row>
    <row r="754" spans="11:11" x14ac:dyDescent="0.25">
      <c r="K754" s="339" t="str">
        <f t="shared" si="11"/>
        <v/>
      </c>
    </row>
    <row r="755" spans="11:11" x14ac:dyDescent="0.25">
      <c r="K755" s="339" t="str">
        <f t="shared" si="11"/>
        <v/>
      </c>
    </row>
    <row r="756" spans="11:11" x14ac:dyDescent="0.25">
      <c r="K756" s="339" t="str">
        <f t="shared" si="11"/>
        <v/>
      </c>
    </row>
    <row r="757" spans="11:11" x14ac:dyDescent="0.25">
      <c r="K757" s="339" t="str">
        <f t="shared" si="11"/>
        <v/>
      </c>
    </row>
    <row r="758" spans="11:11" x14ac:dyDescent="0.25">
      <c r="K758" s="339" t="str">
        <f t="shared" si="11"/>
        <v/>
      </c>
    </row>
    <row r="759" spans="11:11" x14ac:dyDescent="0.25">
      <c r="K759" s="339" t="str">
        <f t="shared" si="11"/>
        <v/>
      </c>
    </row>
    <row r="760" spans="11:11" x14ac:dyDescent="0.25">
      <c r="K760" s="339" t="str">
        <f t="shared" si="11"/>
        <v/>
      </c>
    </row>
    <row r="761" spans="11:11" x14ac:dyDescent="0.25">
      <c r="K761" s="339" t="str">
        <f t="shared" si="11"/>
        <v/>
      </c>
    </row>
    <row r="762" spans="11:11" x14ac:dyDescent="0.25">
      <c r="K762" s="339" t="str">
        <f t="shared" si="11"/>
        <v/>
      </c>
    </row>
    <row r="763" spans="11:11" x14ac:dyDescent="0.25">
      <c r="K763" s="339" t="str">
        <f t="shared" si="11"/>
        <v/>
      </c>
    </row>
    <row r="764" spans="11:11" x14ac:dyDescent="0.25">
      <c r="K764" s="339" t="str">
        <f t="shared" si="11"/>
        <v/>
      </c>
    </row>
    <row r="765" spans="11:11" x14ac:dyDescent="0.25">
      <c r="K765" s="339" t="str">
        <f t="shared" si="11"/>
        <v/>
      </c>
    </row>
    <row r="766" spans="11:11" x14ac:dyDescent="0.25">
      <c r="K766" s="339" t="str">
        <f t="shared" si="11"/>
        <v/>
      </c>
    </row>
    <row r="767" spans="11:11" x14ac:dyDescent="0.25">
      <c r="K767" s="339" t="str">
        <f t="shared" si="11"/>
        <v/>
      </c>
    </row>
    <row r="768" spans="11:11" x14ac:dyDescent="0.25">
      <c r="K768" s="339" t="str">
        <f t="shared" si="11"/>
        <v/>
      </c>
    </row>
    <row r="769" spans="11:11" x14ac:dyDescent="0.25">
      <c r="K769" s="339" t="str">
        <f t="shared" si="11"/>
        <v/>
      </c>
    </row>
    <row r="770" spans="11:11" x14ac:dyDescent="0.25">
      <c r="K770" s="339" t="str">
        <f t="shared" si="11"/>
        <v/>
      </c>
    </row>
    <row r="771" spans="11:11" x14ac:dyDescent="0.25">
      <c r="K771" s="339" t="str">
        <f t="shared" si="11"/>
        <v/>
      </c>
    </row>
    <row r="772" spans="11:11" x14ac:dyDescent="0.25">
      <c r="K772" s="339" t="str">
        <f t="shared" si="11"/>
        <v/>
      </c>
    </row>
    <row r="773" spans="11:11" x14ac:dyDescent="0.25">
      <c r="K773" s="339" t="str">
        <f t="shared" si="11"/>
        <v/>
      </c>
    </row>
    <row r="774" spans="11:11" x14ac:dyDescent="0.25">
      <c r="K774" s="339" t="str">
        <f t="shared" si="11"/>
        <v/>
      </c>
    </row>
    <row r="775" spans="11:11" x14ac:dyDescent="0.25">
      <c r="K775" s="339" t="str">
        <f t="shared" si="11"/>
        <v/>
      </c>
    </row>
    <row r="776" spans="11:11" x14ac:dyDescent="0.25">
      <c r="K776" s="339" t="str">
        <f t="shared" si="11"/>
        <v/>
      </c>
    </row>
    <row r="777" spans="11:11" x14ac:dyDescent="0.25">
      <c r="K777" s="339" t="str">
        <f t="shared" si="11"/>
        <v/>
      </c>
    </row>
    <row r="778" spans="11:11" x14ac:dyDescent="0.25">
      <c r="K778" s="339" t="str">
        <f t="shared" ref="K778:K841" si="12">A778&amp;C778&amp;E778&amp;G778&amp;I778</f>
        <v/>
      </c>
    </row>
    <row r="779" spans="11:11" x14ac:dyDescent="0.25">
      <c r="K779" s="339" t="str">
        <f t="shared" si="12"/>
        <v/>
      </c>
    </row>
    <row r="780" spans="11:11" x14ac:dyDescent="0.25">
      <c r="K780" s="339" t="str">
        <f t="shared" si="12"/>
        <v/>
      </c>
    </row>
    <row r="781" spans="11:11" x14ac:dyDescent="0.25">
      <c r="K781" s="339" t="str">
        <f t="shared" si="12"/>
        <v/>
      </c>
    </row>
    <row r="782" spans="11:11" x14ac:dyDescent="0.25">
      <c r="K782" s="339" t="str">
        <f t="shared" si="12"/>
        <v/>
      </c>
    </row>
    <row r="783" spans="11:11" x14ac:dyDescent="0.25">
      <c r="K783" s="339" t="str">
        <f t="shared" si="12"/>
        <v/>
      </c>
    </row>
    <row r="784" spans="11:11" x14ac:dyDescent="0.25">
      <c r="K784" s="339" t="str">
        <f t="shared" si="12"/>
        <v/>
      </c>
    </row>
    <row r="785" spans="11:11" x14ac:dyDescent="0.25">
      <c r="K785" s="339" t="str">
        <f t="shared" si="12"/>
        <v/>
      </c>
    </row>
    <row r="786" spans="11:11" x14ac:dyDescent="0.25">
      <c r="K786" s="339" t="str">
        <f t="shared" si="12"/>
        <v/>
      </c>
    </row>
    <row r="787" spans="11:11" x14ac:dyDescent="0.25">
      <c r="K787" s="339" t="str">
        <f t="shared" si="12"/>
        <v/>
      </c>
    </row>
    <row r="788" spans="11:11" x14ac:dyDescent="0.25">
      <c r="K788" s="339" t="str">
        <f t="shared" si="12"/>
        <v/>
      </c>
    </row>
    <row r="789" spans="11:11" x14ac:dyDescent="0.25">
      <c r="K789" s="339" t="str">
        <f t="shared" si="12"/>
        <v/>
      </c>
    </row>
    <row r="790" spans="11:11" x14ac:dyDescent="0.25">
      <c r="K790" s="339" t="str">
        <f t="shared" si="12"/>
        <v/>
      </c>
    </row>
    <row r="791" spans="11:11" x14ac:dyDescent="0.25">
      <c r="K791" s="339" t="str">
        <f t="shared" si="12"/>
        <v/>
      </c>
    </row>
    <row r="792" spans="11:11" x14ac:dyDescent="0.25">
      <c r="K792" s="339" t="str">
        <f t="shared" si="12"/>
        <v/>
      </c>
    </row>
    <row r="793" spans="11:11" x14ac:dyDescent="0.25">
      <c r="K793" s="339" t="str">
        <f t="shared" si="12"/>
        <v/>
      </c>
    </row>
    <row r="794" spans="11:11" x14ac:dyDescent="0.25">
      <c r="K794" s="339" t="str">
        <f t="shared" si="12"/>
        <v/>
      </c>
    </row>
    <row r="795" spans="11:11" x14ac:dyDescent="0.25">
      <c r="K795" s="339" t="str">
        <f t="shared" si="12"/>
        <v/>
      </c>
    </row>
    <row r="796" spans="11:11" x14ac:dyDescent="0.25">
      <c r="K796" s="339" t="str">
        <f t="shared" si="12"/>
        <v/>
      </c>
    </row>
    <row r="797" spans="11:11" x14ac:dyDescent="0.25">
      <c r="K797" s="339" t="str">
        <f t="shared" si="12"/>
        <v/>
      </c>
    </row>
    <row r="798" spans="11:11" x14ac:dyDescent="0.25">
      <c r="K798" s="339" t="str">
        <f t="shared" si="12"/>
        <v/>
      </c>
    </row>
    <row r="799" spans="11:11" x14ac:dyDescent="0.25">
      <c r="K799" s="339" t="str">
        <f t="shared" si="12"/>
        <v/>
      </c>
    </row>
    <row r="800" spans="11:11" x14ac:dyDescent="0.25">
      <c r="K800" s="339" t="str">
        <f t="shared" si="12"/>
        <v/>
      </c>
    </row>
    <row r="801" spans="11:11" x14ac:dyDescent="0.25">
      <c r="K801" s="339" t="str">
        <f t="shared" si="12"/>
        <v/>
      </c>
    </row>
    <row r="802" spans="11:11" x14ac:dyDescent="0.25">
      <c r="K802" s="339" t="str">
        <f t="shared" si="12"/>
        <v/>
      </c>
    </row>
    <row r="803" spans="11:11" x14ac:dyDescent="0.25">
      <c r="K803" s="339" t="str">
        <f t="shared" si="12"/>
        <v/>
      </c>
    </row>
    <row r="804" spans="11:11" x14ac:dyDescent="0.25">
      <c r="K804" s="339" t="str">
        <f t="shared" si="12"/>
        <v/>
      </c>
    </row>
    <row r="805" spans="11:11" x14ac:dyDescent="0.25">
      <c r="K805" s="339" t="str">
        <f t="shared" si="12"/>
        <v/>
      </c>
    </row>
    <row r="806" spans="11:11" x14ac:dyDescent="0.25">
      <c r="K806" s="339" t="str">
        <f t="shared" si="12"/>
        <v/>
      </c>
    </row>
    <row r="807" spans="11:11" x14ac:dyDescent="0.25">
      <c r="K807" s="339" t="str">
        <f t="shared" si="12"/>
        <v/>
      </c>
    </row>
    <row r="808" spans="11:11" x14ac:dyDescent="0.25">
      <c r="K808" s="339" t="str">
        <f t="shared" si="12"/>
        <v/>
      </c>
    </row>
    <row r="809" spans="11:11" x14ac:dyDescent="0.25">
      <c r="K809" s="339" t="str">
        <f t="shared" si="12"/>
        <v/>
      </c>
    </row>
    <row r="810" spans="11:11" x14ac:dyDescent="0.25">
      <c r="K810" s="339" t="str">
        <f t="shared" si="12"/>
        <v/>
      </c>
    </row>
    <row r="811" spans="11:11" x14ac:dyDescent="0.25">
      <c r="K811" s="339" t="str">
        <f t="shared" si="12"/>
        <v/>
      </c>
    </row>
    <row r="812" spans="11:11" x14ac:dyDescent="0.25">
      <c r="K812" s="339" t="str">
        <f t="shared" si="12"/>
        <v/>
      </c>
    </row>
    <row r="813" spans="11:11" x14ac:dyDescent="0.25">
      <c r="K813" s="339" t="str">
        <f t="shared" si="12"/>
        <v/>
      </c>
    </row>
    <row r="814" spans="11:11" x14ac:dyDescent="0.25">
      <c r="K814" s="339" t="str">
        <f t="shared" si="12"/>
        <v/>
      </c>
    </row>
    <row r="815" spans="11:11" x14ac:dyDescent="0.25">
      <c r="K815" s="339" t="str">
        <f t="shared" si="12"/>
        <v/>
      </c>
    </row>
    <row r="816" spans="11:11" x14ac:dyDescent="0.25">
      <c r="K816" s="339" t="str">
        <f t="shared" si="12"/>
        <v/>
      </c>
    </row>
    <row r="817" spans="11:11" x14ac:dyDescent="0.25">
      <c r="K817" s="339" t="str">
        <f t="shared" si="12"/>
        <v/>
      </c>
    </row>
    <row r="818" spans="11:11" x14ac:dyDescent="0.25">
      <c r="K818" s="339" t="str">
        <f t="shared" si="12"/>
        <v/>
      </c>
    </row>
    <row r="819" spans="11:11" x14ac:dyDescent="0.25">
      <c r="K819" s="339" t="str">
        <f t="shared" si="12"/>
        <v/>
      </c>
    </row>
    <row r="820" spans="11:11" x14ac:dyDescent="0.25">
      <c r="K820" s="339" t="str">
        <f t="shared" si="12"/>
        <v/>
      </c>
    </row>
    <row r="821" spans="11:11" x14ac:dyDescent="0.25">
      <c r="K821" s="339" t="str">
        <f t="shared" si="12"/>
        <v/>
      </c>
    </row>
    <row r="822" spans="11:11" x14ac:dyDescent="0.25">
      <c r="K822" s="339" t="str">
        <f t="shared" si="12"/>
        <v/>
      </c>
    </row>
    <row r="823" spans="11:11" x14ac:dyDescent="0.25">
      <c r="K823" s="339" t="str">
        <f t="shared" si="12"/>
        <v/>
      </c>
    </row>
    <row r="824" spans="11:11" x14ac:dyDescent="0.25">
      <c r="K824" s="339" t="str">
        <f t="shared" si="12"/>
        <v/>
      </c>
    </row>
    <row r="825" spans="11:11" x14ac:dyDescent="0.25">
      <c r="K825" s="339" t="str">
        <f t="shared" si="12"/>
        <v/>
      </c>
    </row>
    <row r="826" spans="11:11" x14ac:dyDescent="0.25">
      <c r="K826" s="339" t="str">
        <f t="shared" si="12"/>
        <v/>
      </c>
    </row>
    <row r="827" spans="11:11" x14ac:dyDescent="0.25">
      <c r="K827" s="339" t="str">
        <f t="shared" si="12"/>
        <v/>
      </c>
    </row>
    <row r="828" spans="11:11" x14ac:dyDescent="0.25">
      <c r="K828" s="339" t="str">
        <f t="shared" si="12"/>
        <v/>
      </c>
    </row>
    <row r="829" spans="11:11" x14ac:dyDescent="0.25">
      <c r="K829" s="339" t="str">
        <f t="shared" si="12"/>
        <v/>
      </c>
    </row>
    <row r="830" spans="11:11" x14ac:dyDescent="0.25">
      <c r="K830" s="339" t="str">
        <f t="shared" si="12"/>
        <v/>
      </c>
    </row>
    <row r="831" spans="11:11" x14ac:dyDescent="0.25">
      <c r="K831" s="339" t="str">
        <f t="shared" si="12"/>
        <v/>
      </c>
    </row>
    <row r="832" spans="11:11" x14ac:dyDescent="0.25">
      <c r="K832" s="339" t="str">
        <f t="shared" si="12"/>
        <v/>
      </c>
    </row>
    <row r="833" spans="11:11" x14ac:dyDescent="0.25">
      <c r="K833" s="339" t="str">
        <f t="shared" si="12"/>
        <v/>
      </c>
    </row>
    <row r="834" spans="11:11" x14ac:dyDescent="0.25">
      <c r="K834" s="339" t="str">
        <f t="shared" si="12"/>
        <v/>
      </c>
    </row>
    <row r="835" spans="11:11" x14ac:dyDescent="0.25">
      <c r="K835" s="339" t="str">
        <f t="shared" si="12"/>
        <v/>
      </c>
    </row>
    <row r="836" spans="11:11" x14ac:dyDescent="0.25">
      <c r="K836" s="339" t="str">
        <f t="shared" si="12"/>
        <v/>
      </c>
    </row>
    <row r="837" spans="11:11" x14ac:dyDescent="0.25">
      <c r="K837" s="339" t="str">
        <f t="shared" si="12"/>
        <v/>
      </c>
    </row>
    <row r="838" spans="11:11" x14ac:dyDescent="0.25">
      <c r="K838" s="339" t="str">
        <f t="shared" si="12"/>
        <v/>
      </c>
    </row>
    <row r="839" spans="11:11" x14ac:dyDescent="0.25">
      <c r="K839" s="339" t="str">
        <f t="shared" si="12"/>
        <v/>
      </c>
    </row>
    <row r="840" spans="11:11" x14ac:dyDescent="0.25">
      <c r="K840" s="339" t="str">
        <f t="shared" si="12"/>
        <v/>
      </c>
    </row>
    <row r="841" spans="11:11" x14ac:dyDescent="0.25">
      <c r="K841" s="339" t="str">
        <f t="shared" si="12"/>
        <v/>
      </c>
    </row>
    <row r="842" spans="11:11" x14ac:dyDescent="0.25">
      <c r="K842" s="339" t="str">
        <f t="shared" ref="K842:K905" si="13">A842&amp;C842&amp;E842&amp;G842&amp;I842</f>
        <v/>
      </c>
    </row>
    <row r="843" spans="11:11" x14ac:dyDescent="0.25">
      <c r="K843" s="339" t="str">
        <f t="shared" si="13"/>
        <v/>
      </c>
    </row>
    <row r="844" spans="11:11" x14ac:dyDescent="0.25">
      <c r="K844" s="339" t="str">
        <f t="shared" si="13"/>
        <v/>
      </c>
    </row>
    <row r="845" spans="11:11" x14ac:dyDescent="0.25">
      <c r="K845" s="339" t="str">
        <f t="shared" si="13"/>
        <v/>
      </c>
    </row>
    <row r="846" spans="11:11" x14ac:dyDescent="0.25">
      <c r="K846" s="339" t="str">
        <f t="shared" si="13"/>
        <v/>
      </c>
    </row>
    <row r="847" spans="11:11" x14ac:dyDescent="0.25">
      <c r="K847" s="339" t="str">
        <f t="shared" si="13"/>
        <v/>
      </c>
    </row>
    <row r="848" spans="11:11" x14ac:dyDescent="0.25">
      <c r="K848" s="339" t="str">
        <f t="shared" si="13"/>
        <v/>
      </c>
    </row>
    <row r="849" spans="11:11" x14ac:dyDescent="0.25">
      <c r="K849" s="339" t="str">
        <f t="shared" si="13"/>
        <v/>
      </c>
    </row>
    <row r="850" spans="11:11" x14ac:dyDescent="0.25">
      <c r="K850" s="339" t="str">
        <f t="shared" si="13"/>
        <v/>
      </c>
    </row>
    <row r="851" spans="11:11" x14ac:dyDescent="0.25">
      <c r="K851" s="339" t="str">
        <f t="shared" si="13"/>
        <v/>
      </c>
    </row>
    <row r="852" spans="11:11" x14ac:dyDescent="0.25">
      <c r="K852" s="339" t="str">
        <f t="shared" si="13"/>
        <v/>
      </c>
    </row>
    <row r="853" spans="11:11" x14ac:dyDescent="0.25">
      <c r="K853" s="339" t="str">
        <f t="shared" si="13"/>
        <v/>
      </c>
    </row>
    <row r="854" spans="11:11" x14ac:dyDescent="0.25">
      <c r="K854" s="339" t="str">
        <f t="shared" si="13"/>
        <v/>
      </c>
    </row>
    <row r="855" spans="11:11" x14ac:dyDescent="0.25">
      <c r="K855" s="339" t="str">
        <f t="shared" si="13"/>
        <v/>
      </c>
    </row>
    <row r="856" spans="11:11" x14ac:dyDescent="0.25">
      <c r="K856" s="339" t="str">
        <f t="shared" si="13"/>
        <v/>
      </c>
    </row>
    <row r="857" spans="11:11" x14ac:dyDescent="0.25">
      <c r="K857" s="339" t="str">
        <f t="shared" si="13"/>
        <v/>
      </c>
    </row>
    <row r="858" spans="11:11" x14ac:dyDescent="0.25">
      <c r="K858" s="339" t="str">
        <f t="shared" si="13"/>
        <v/>
      </c>
    </row>
    <row r="859" spans="11:11" x14ac:dyDescent="0.25">
      <c r="K859" s="339" t="str">
        <f t="shared" si="13"/>
        <v/>
      </c>
    </row>
    <row r="860" spans="11:11" x14ac:dyDescent="0.25">
      <c r="K860" s="339" t="str">
        <f t="shared" si="13"/>
        <v/>
      </c>
    </row>
    <row r="861" spans="11:11" x14ac:dyDescent="0.25">
      <c r="K861" s="339" t="str">
        <f t="shared" si="13"/>
        <v/>
      </c>
    </row>
    <row r="862" spans="11:11" x14ac:dyDescent="0.25">
      <c r="K862" s="339" t="str">
        <f t="shared" si="13"/>
        <v/>
      </c>
    </row>
    <row r="863" spans="11:11" x14ac:dyDescent="0.25">
      <c r="K863" s="339" t="str">
        <f t="shared" si="13"/>
        <v/>
      </c>
    </row>
    <row r="864" spans="11:11" x14ac:dyDescent="0.25">
      <c r="K864" s="339" t="str">
        <f t="shared" si="13"/>
        <v/>
      </c>
    </row>
    <row r="865" spans="11:11" x14ac:dyDescent="0.25">
      <c r="K865" s="339" t="str">
        <f t="shared" si="13"/>
        <v/>
      </c>
    </row>
    <row r="866" spans="11:11" x14ac:dyDescent="0.25">
      <c r="K866" s="339" t="str">
        <f t="shared" si="13"/>
        <v/>
      </c>
    </row>
    <row r="867" spans="11:11" x14ac:dyDescent="0.25">
      <c r="K867" s="339" t="str">
        <f t="shared" si="13"/>
        <v/>
      </c>
    </row>
    <row r="868" spans="11:11" x14ac:dyDescent="0.25">
      <c r="K868" s="339" t="str">
        <f t="shared" si="13"/>
        <v/>
      </c>
    </row>
    <row r="869" spans="11:11" x14ac:dyDescent="0.25">
      <c r="K869" s="339" t="str">
        <f t="shared" si="13"/>
        <v/>
      </c>
    </row>
    <row r="870" spans="11:11" x14ac:dyDescent="0.25">
      <c r="K870" s="339" t="str">
        <f t="shared" si="13"/>
        <v/>
      </c>
    </row>
    <row r="871" spans="11:11" x14ac:dyDescent="0.25">
      <c r="K871" s="339" t="str">
        <f t="shared" si="13"/>
        <v/>
      </c>
    </row>
    <row r="872" spans="11:11" x14ac:dyDescent="0.25">
      <c r="K872" s="339" t="str">
        <f t="shared" si="13"/>
        <v/>
      </c>
    </row>
    <row r="873" spans="11:11" x14ac:dyDescent="0.25">
      <c r="K873" s="339" t="str">
        <f t="shared" si="13"/>
        <v/>
      </c>
    </row>
    <row r="874" spans="11:11" x14ac:dyDescent="0.25">
      <c r="K874" s="339" t="str">
        <f t="shared" si="13"/>
        <v/>
      </c>
    </row>
    <row r="875" spans="11:11" x14ac:dyDescent="0.25">
      <c r="K875" s="339" t="str">
        <f t="shared" si="13"/>
        <v/>
      </c>
    </row>
    <row r="876" spans="11:11" x14ac:dyDescent="0.25">
      <c r="K876" s="339" t="str">
        <f t="shared" si="13"/>
        <v/>
      </c>
    </row>
    <row r="877" spans="11:11" x14ac:dyDescent="0.25">
      <c r="K877" s="339" t="str">
        <f t="shared" si="13"/>
        <v/>
      </c>
    </row>
    <row r="878" spans="11:11" x14ac:dyDescent="0.25">
      <c r="K878" s="339" t="str">
        <f t="shared" si="13"/>
        <v/>
      </c>
    </row>
    <row r="879" spans="11:11" x14ac:dyDescent="0.25">
      <c r="K879" s="339" t="str">
        <f t="shared" si="13"/>
        <v/>
      </c>
    </row>
    <row r="880" spans="11:11" x14ac:dyDescent="0.25">
      <c r="K880" s="339" t="str">
        <f t="shared" si="13"/>
        <v/>
      </c>
    </row>
    <row r="881" spans="11:11" x14ac:dyDescent="0.25">
      <c r="K881" s="339" t="str">
        <f t="shared" si="13"/>
        <v/>
      </c>
    </row>
    <row r="882" spans="11:11" x14ac:dyDescent="0.25">
      <c r="K882" s="339" t="str">
        <f t="shared" si="13"/>
        <v/>
      </c>
    </row>
    <row r="883" spans="11:11" x14ac:dyDescent="0.25">
      <c r="K883" s="339" t="str">
        <f t="shared" si="13"/>
        <v/>
      </c>
    </row>
    <row r="884" spans="11:11" x14ac:dyDescent="0.25">
      <c r="K884" s="339" t="str">
        <f t="shared" si="13"/>
        <v/>
      </c>
    </row>
    <row r="885" spans="11:11" x14ac:dyDescent="0.25">
      <c r="K885" s="339" t="str">
        <f t="shared" si="13"/>
        <v/>
      </c>
    </row>
    <row r="886" spans="11:11" x14ac:dyDescent="0.25">
      <c r="K886" s="339" t="str">
        <f t="shared" si="13"/>
        <v/>
      </c>
    </row>
    <row r="887" spans="11:11" x14ac:dyDescent="0.25">
      <c r="K887" s="339" t="str">
        <f t="shared" si="13"/>
        <v/>
      </c>
    </row>
    <row r="888" spans="11:11" x14ac:dyDescent="0.25">
      <c r="K888" s="339" t="str">
        <f t="shared" si="13"/>
        <v/>
      </c>
    </row>
    <row r="889" spans="11:11" x14ac:dyDescent="0.25">
      <c r="K889" s="339" t="str">
        <f t="shared" si="13"/>
        <v/>
      </c>
    </row>
    <row r="890" spans="11:11" x14ac:dyDescent="0.25">
      <c r="K890" s="339" t="str">
        <f t="shared" si="13"/>
        <v/>
      </c>
    </row>
    <row r="891" spans="11:11" x14ac:dyDescent="0.25">
      <c r="K891" s="339" t="str">
        <f t="shared" si="13"/>
        <v/>
      </c>
    </row>
    <row r="892" spans="11:11" x14ac:dyDescent="0.25">
      <c r="K892" s="339" t="str">
        <f t="shared" si="13"/>
        <v/>
      </c>
    </row>
    <row r="893" spans="11:11" x14ac:dyDescent="0.25">
      <c r="K893" s="339" t="str">
        <f t="shared" si="13"/>
        <v/>
      </c>
    </row>
    <row r="894" spans="11:11" x14ac:dyDescent="0.25">
      <c r="K894" s="339" t="str">
        <f t="shared" si="13"/>
        <v/>
      </c>
    </row>
    <row r="895" spans="11:11" x14ac:dyDescent="0.25">
      <c r="K895" s="339" t="str">
        <f t="shared" si="13"/>
        <v/>
      </c>
    </row>
    <row r="896" spans="11:11" x14ac:dyDescent="0.25">
      <c r="K896" s="339" t="str">
        <f t="shared" si="13"/>
        <v/>
      </c>
    </row>
    <row r="897" spans="11:11" x14ac:dyDescent="0.25">
      <c r="K897" s="339" t="str">
        <f t="shared" si="13"/>
        <v/>
      </c>
    </row>
    <row r="898" spans="11:11" x14ac:dyDescent="0.25">
      <c r="K898" s="339" t="str">
        <f t="shared" si="13"/>
        <v/>
      </c>
    </row>
    <row r="899" spans="11:11" x14ac:dyDescent="0.25">
      <c r="K899" s="339" t="str">
        <f t="shared" si="13"/>
        <v/>
      </c>
    </row>
    <row r="900" spans="11:11" x14ac:dyDescent="0.25">
      <c r="K900" s="339" t="str">
        <f t="shared" si="13"/>
        <v/>
      </c>
    </row>
    <row r="901" spans="11:11" x14ac:dyDescent="0.25">
      <c r="K901" s="339" t="str">
        <f t="shared" si="13"/>
        <v/>
      </c>
    </row>
    <row r="902" spans="11:11" x14ac:dyDescent="0.25">
      <c r="K902" s="339" t="str">
        <f t="shared" si="13"/>
        <v/>
      </c>
    </row>
    <row r="903" spans="11:11" x14ac:dyDescent="0.25">
      <c r="K903" s="339" t="str">
        <f t="shared" si="13"/>
        <v/>
      </c>
    </row>
    <row r="904" spans="11:11" x14ac:dyDescent="0.25">
      <c r="K904" s="339" t="str">
        <f t="shared" si="13"/>
        <v/>
      </c>
    </row>
    <row r="905" spans="11:11" x14ac:dyDescent="0.25">
      <c r="K905" s="339" t="str">
        <f t="shared" si="13"/>
        <v/>
      </c>
    </row>
    <row r="906" spans="11:11" x14ac:dyDescent="0.25">
      <c r="K906" s="339" t="str">
        <f t="shared" ref="K906:K969" si="14">A906&amp;C906&amp;E906&amp;G906&amp;I906</f>
        <v/>
      </c>
    </row>
    <row r="907" spans="11:11" x14ac:dyDescent="0.25">
      <c r="K907" s="339" t="str">
        <f t="shared" si="14"/>
        <v/>
      </c>
    </row>
    <row r="908" spans="11:11" x14ac:dyDescent="0.25">
      <c r="K908" s="339" t="str">
        <f t="shared" si="14"/>
        <v/>
      </c>
    </row>
    <row r="909" spans="11:11" x14ac:dyDescent="0.25">
      <c r="K909" s="339" t="str">
        <f t="shared" si="14"/>
        <v/>
      </c>
    </row>
    <row r="910" spans="11:11" x14ac:dyDescent="0.25">
      <c r="K910" s="339" t="str">
        <f t="shared" si="14"/>
        <v/>
      </c>
    </row>
    <row r="911" spans="11:11" x14ac:dyDescent="0.25">
      <c r="K911" s="339" t="str">
        <f t="shared" si="14"/>
        <v/>
      </c>
    </row>
    <row r="912" spans="11:11" x14ac:dyDescent="0.25">
      <c r="K912" s="339" t="str">
        <f t="shared" si="14"/>
        <v/>
      </c>
    </row>
    <row r="913" spans="11:11" x14ac:dyDescent="0.25">
      <c r="K913" s="339" t="str">
        <f t="shared" si="14"/>
        <v/>
      </c>
    </row>
    <row r="914" spans="11:11" x14ac:dyDescent="0.25">
      <c r="K914" s="339" t="str">
        <f t="shared" si="14"/>
        <v/>
      </c>
    </row>
    <row r="915" spans="11:11" x14ac:dyDescent="0.25">
      <c r="K915" s="339" t="str">
        <f t="shared" si="14"/>
        <v/>
      </c>
    </row>
    <row r="916" spans="11:11" x14ac:dyDescent="0.25">
      <c r="K916" s="339" t="str">
        <f t="shared" si="14"/>
        <v/>
      </c>
    </row>
    <row r="917" spans="11:11" x14ac:dyDescent="0.25">
      <c r="K917" s="339" t="str">
        <f t="shared" si="14"/>
        <v/>
      </c>
    </row>
    <row r="918" spans="11:11" x14ac:dyDescent="0.25">
      <c r="K918" s="339" t="str">
        <f t="shared" si="14"/>
        <v/>
      </c>
    </row>
    <row r="919" spans="11:11" x14ac:dyDescent="0.25">
      <c r="K919" s="339" t="str">
        <f t="shared" si="14"/>
        <v/>
      </c>
    </row>
    <row r="920" spans="11:11" x14ac:dyDescent="0.25">
      <c r="K920" s="339" t="str">
        <f t="shared" si="14"/>
        <v/>
      </c>
    </row>
    <row r="921" spans="11:11" x14ac:dyDescent="0.25">
      <c r="K921" s="339" t="str">
        <f t="shared" si="14"/>
        <v/>
      </c>
    </row>
    <row r="922" spans="11:11" x14ac:dyDescent="0.25">
      <c r="K922" s="339" t="str">
        <f t="shared" si="14"/>
        <v/>
      </c>
    </row>
    <row r="923" spans="11:11" x14ac:dyDescent="0.25">
      <c r="K923" s="339" t="str">
        <f t="shared" si="14"/>
        <v/>
      </c>
    </row>
    <row r="924" spans="11:11" x14ac:dyDescent="0.25">
      <c r="K924" s="339" t="str">
        <f t="shared" si="14"/>
        <v/>
      </c>
    </row>
    <row r="925" spans="11:11" x14ac:dyDescent="0.25">
      <c r="K925" s="339" t="str">
        <f t="shared" si="14"/>
        <v/>
      </c>
    </row>
    <row r="926" spans="11:11" x14ac:dyDescent="0.25">
      <c r="K926" s="339" t="str">
        <f t="shared" si="14"/>
        <v/>
      </c>
    </row>
    <row r="927" spans="11:11" x14ac:dyDescent="0.25">
      <c r="K927" s="339" t="str">
        <f t="shared" si="14"/>
        <v/>
      </c>
    </row>
    <row r="928" spans="11:11" x14ac:dyDescent="0.25">
      <c r="K928" s="339" t="str">
        <f t="shared" si="14"/>
        <v/>
      </c>
    </row>
    <row r="929" spans="11:11" x14ac:dyDescent="0.25">
      <c r="K929" s="339" t="str">
        <f t="shared" si="14"/>
        <v/>
      </c>
    </row>
    <row r="930" spans="11:11" x14ac:dyDescent="0.25">
      <c r="K930" s="339" t="str">
        <f t="shared" si="14"/>
        <v/>
      </c>
    </row>
    <row r="931" spans="11:11" x14ac:dyDescent="0.25">
      <c r="K931" s="339" t="str">
        <f t="shared" si="14"/>
        <v/>
      </c>
    </row>
    <row r="932" spans="11:11" x14ac:dyDescent="0.25">
      <c r="K932" s="339" t="str">
        <f t="shared" si="14"/>
        <v/>
      </c>
    </row>
    <row r="933" spans="11:11" x14ac:dyDescent="0.25">
      <c r="K933" s="339" t="str">
        <f t="shared" si="14"/>
        <v/>
      </c>
    </row>
    <row r="934" spans="11:11" x14ac:dyDescent="0.25">
      <c r="K934" s="339" t="str">
        <f t="shared" si="14"/>
        <v/>
      </c>
    </row>
    <row r="935" spans="11:11" x14ac:dyDescent="0.25">
      <c r="K935" s="339" t="str">
        <f t="shared" si="14"/>
        <v/>
      </c>
    </row>
    <row r="936" spans="11:11" x14ac:dyDescent="0.25">
      <c r="K936" s="339" t="str">
        <f t="shared" si="14"/>
        <v/>
      </c>
    </row>
    <row r="937" spans="11:11" x14ac:dyDescent="0.25">
      <c r="K937" s="339" t="str">
        <f t="shared" si="14"/>
        <v/>
      </c>
    </row>
    <row r="938" spans="11:11" x14ac:dyDescent="0.25">
      <c r="K938" s="339" t="str">
        <f t="shared" si="14"/>
        <v/>
      </c>
    </row>
    <row r="939" spans="11:11" x14ac:dyDescent="0.25">
      <c r="K939" s="339" t="str">
        <f t="shared" si="14"/>
        <v/>
      </c>
    </row>
    <row r="940" spans="11:11" x14ac:dyDescent="0.25">
      <c r="K940" s="339" t="str">
        <f t="shared" si="14"/>
        <v/>
      </c>
    </row>
    <row r="941" spans="11:11" x14ac:dyDescent="0.25">
      <c r="K941" s="339" t="str">
        <f t="shared" si="14"/>
        <v/>
      </c>
    </row>
    <row r="942" spans="11:11" x14ac:dyDescent="0.25">
      <c r="K942" s="339" t="str">
        <f t="shared" si="14"/>
        <v/>
      </c>
    </row>
    <row r="943" spans="11:11" x14ac:dyDescent="0.25">
      <c r="K943" s="339" t="str">
        <f t="shared" si="14"/>
        <v/>
      </c>
    </row>
    <row r="944" spans="11:11" x14ac:dyDescent="0.25">
      <c r="K944" s="339" t="str">
        <f t="shared" si="14"/>
        <v/>
      </c>
    </row>
    <row r="945" spans="11:11" x14ac:dyDescent="0.25">
      <c r="K945" s="339" t="str">
        <f t="shared" si="14"/>
        <v/>
      </c>
    </row>
    <row r="946" spans="11:11" x14ac:dyDescent="0.25">
      <c r="K946" s="339" t="str">
        <f t="shared" si="14"/>
        <v/>
      </c>
    </row>
    <row r="947" spans="11:11" x14ac:dyDescent="0.25">
      <c r="K947" s="339" t="str">
        <f t="shared" si="14"/>
        <v/>
      </c>
    </row>
    <row r="948" spans="11:11" x14ac:dyDescent="0.25">
      <c r="K948" s="339" t="str">
        <f t="shared" si="14"/>
        <v/>
      </c>
    </row>
    <row r="949" spans="11:11" x14ac:dyDescent="0.25">
      <c r="K949" s="339" t="str">
        <f t="shared" si="14"/>
        <v/>
      </c>
    </row>
    <row r="950" spans="11:11" x14ac:dyDescent="0.25">
      <c r="K950" s="339" t="str">
        <f t="shared" si="14"/>
        <v/>
      </c>
    </row>
    <row r="951" spans="11:11" x14ac:dyDescent="0.25">
      <c r="K951" s="339" t="str">
        <f t="shared" si="14"/>
        <v/>
      </c>
    </row>
    <row r="952" spans="11:11" x14ac:dyDescent="0.25">
      <c r="K952" s="339" t="str">
        <f t="shared" si="14"/>
        <v/>
      </c>
    </row>
    <row r="953" spans="11:11" x14ac:dyDescent="0.25">
      <c r="K953" s="339" t="str">
        <f t="shared" si="14"/>
        <v/>
      </c>
    </row>
    <row r="954" spans="11:11" x14ac:dyDescent="0.25">
      <c r="K954" s="339" t="str">
        <f t="shared" si="14"/>
        <v/>
      </c>
    </row>
    <row r="955" spans="11:11" x14ac:dyDescent="0.25">
      <c r="K955" s="339" t="str">
        <f t="shared" si="14"/>
        <v/>
      </c>
    </row>
    <row r="956" spans="11:11" x14ac:dyDescent="0.25">
      <c r="K956" s="339" t="str">
        <f t="shared" si="14"/>
        <v/>
      </c>
    </row>
    <row r="957" spans="11:11" x14ac:dyDescent="0.25">
      <c r="K957" s="339" t="str">
        <f t="shared" si="14"/>
        <v/>
      </c>
    </row>
    <row r="958" spans="11:11" x14ac:dyDescent="0.25">
      <c r="K958" s="339" t="str">
        <f t="shared" si="14"/>
        <v/>
      </c>
    </row>
    <row r="959" spans="11:11" x14ac:dyDescent="0.25">
      <c r="K959" s="339" t="str">
        <f t="shared" si="14"/>
        <v/>
      </c>
    </row>
    <row r="960" spans="11:11" x14ac:dyDescent="0.25">
      <c r="K960" s="339" t="str">
        <f t="shared" si="14"/>
        <v/>
      </c>
    </row>
    <row r="961" spans="11:11" x14ac:dyDescent="0.25">
      <c r="K961" s="339" t="str">
        <f t="shared" si="14"/>
        <v/>
      </c>
    </row>
    <row r="962" spans="11:11" x14ac:dyDescent="0.25">
      <c r="K962" s="339" t="str">
        <f t="shared" si="14"/>
        <v/>
      </c>
    </row>
    <row r="963" spans="11:11" x14ac:dyDescent="0.25">
      <c r="K963" s="339" t="str">
        <f t="shared" si="14"/>
        <v/>
      </c>
    </row>
    <row r="964" spans="11:11" x14ac:dyDescent="0.25">
      <c r="K964" s="339" t="str">
        <f t="shared" si="14"/>
        <v/>
      </c>
    </row>
    <row r="965" spans="11:11" x14ac:dyDescent="0.25">
      <c r="K965" s="339" t="str">
        <f t="shared" si="14"/>
        <v/>
      </c>
    </row>
    <row r="966" spans="11:11" x14ac:dyDescent="0.25">
      <c r="K966" s="339" t="str">
        <f t="shared" si="14"/>
        <v/>
      </c>
    </row>
    <row r="967" spans="11:11" x14ac:dyDescent="0.25">
      <c r="K967" s="339" t="str">
        <f t="shared" si="14"/>
        <v/>
      </c>
    </row>
    <row r="968" spans="11:11" x14ac:dyDescent="0.25">
      <c r="K968" s="339" t="str">
        <f t="shared" si="14"/>
        <v/>
      </c>
    </row>
    <row r="969" spans="11:11" x14ac:dyDescent="0.25">
      <c r="K969" s="339" t="str">
        <f t="shared" si="14"/>
        <v/>
      </c>
    </row>
    <row r="970" spans="11:11" x14ac:dyDescent="0.25">
      <c r="K970" s="339" t="str">
        <f t="shared" ref="K970:K1033" si="15">A970&amp;C970&amp;E970&amp;G970&amp;I970</f>
        <v/>
      </c>
    </row>
    <row r="971" spans="11:11" x14ac:dyDescent="0.25">
      <c r="K971" s="339" t="str">
        <f t="shared" si="15"/>
        <v/>
      </c>
    </row>
    <row r="972" spans="11:11" x14ac:dyDescent="0.25">
      <c r="K972" s="339" t="str">
        <f t="shared" si="15"/>
        <v/>
      </c>
    </row>
    <row r="973" spans="11:11" x14ac:dyDescent="0.25">
      <c r="K973" s="339" t="str">
        <f t="shared" si="15"/>
        <v/>
      </c>
    </row>
    <row r="974" spans="11:11" x14ac:dyDescent="0.25">
      <c r="K974" s="339" t="str">
        <f t="shared" si="15"/>
        <v/>
      </c>
    </row>
    <row r="975" spans="11:11" x14ac:dyDescent="0.25">
      <c r="K975" s="339" t="str">
        <f t="shared" si="15"/>
        <v/>
      </c>
    </row>
    <row r="976" spans="11:11" x14ac:dyDescent="0.25">
      <c r="K976" s="339" t="str">
        <f t="shared" si="15"/>
        <v/>
      </c>
    </row>
    <row r="977" spans="11:11" x14ac:dyDescent="0.25">
      <c r="K977" s="339" t="str">
        <f t="shared" si="15"/>
        <v/>
      </c>
    </row>
    <row r="978" spans="11:11" x14ac:dyDescent="0.25">
      <c r="K978" s="339" t="str">
        <f t="shared" si="15"/>
        <v/>
      </c>
    </row>
    <row r="979" spans="11:11" x14ac:dyDescent="0.25">
      <c r="K979" s="339" t="str">
        <f t="shared" si="15"/>
        <v/>
      </c>
    </row>
    <row r="980" spans="11:11" x14ac:dyDescent="0.25">
      <c r="K980" s="339" t="str">
        <f t="shared" si="15"/>
        <v/>
      </c>
    </row>
    <row r="981" spans="11:11" x14ac:dyDescent="0.25">
      <c r="K981" s="339" t="str">
        <f t="shared" si="15"/>
        <v/>
      </c>
    </row>
    <row r="982" spans="11:11" x14ac:dyDescent="0.25">
      <c r="K982" s="339" t="str">
        <f t="shared" si="15"/>
        <v/>
      </c>
    </row>
    <row r="983" spans="11:11" x14ac:dyDescent="0.25">
      <c r="K983" s="339" t="str">
        <f t="shared" si="15"/>
        <v/>
      </c>
    </row>
    <row r="984" spans="11:11" x14ac:dyDescent="0.25">
      <c r="K984" s="339" t="str">
        <f t="shared" si="15"/>
        <v/>
      </c>
    </row>
    <row r="985" spans="11:11" x14ac:dyDescent="0.25">
      <c r="K985" s="339" t="str">
        <f t="shared" si="15"/>
        <v/>
      </c>
    </row>
    <row r="986" spans="11:11" x14ac:dyDescent="0.25">
      <c r="K986" s="339" t="str">
        <f t="shared" si="15"/>
        <v/>
      </c>
    </row>
    <row r="987" spans="11:11" x14ac:dyDescent="0.25">
      <c r="K987" s="339" t="str">
        <f t="shared" si="15"/>
        <v/>
      </c>
    </row>
    <row r="988" spans="11:11" x14ac:dyDescent="0.25">
      <c r="K988" s="339" t="str">
        <f t="shared" si="15"/>
        <v/>
      </c>
    </row>
    <row r="989" spans="11:11" x14ac:dyDescent="0.25">
      <c r="K989" s="339" t="str">
        <f t="shared" si="15"/>
        <v/>
      </c>
    </row>
    <row r="990" spans="11:11" x14ac:dyDescent="0.25">
      <c r="K990" s="339" t="str">
        <f t="shared" si="15"/>
        <v/>
      </c>
    </row>
    <row r="991" spans="11:11" x14ac:dyDescent="0.25">
      <c r="K991" s="339" t="str">
        <f t="shared" si="15"/>
        <v/>
      </c>
    </row>
    <row r="992" spans="11:11" x14ac:dyDescent="0.25">
      <c r="K992" s="339" t="str">
        <f t="shared" si="15"/>
        <v/>
      </c>
    </row>
    <row r="993" spans="11:11" x14ac:dyDescent="0.25">
      <c r="K993" s="339" t="str">
        <f t="shared" si="15"/>
        <v/>
      </c>
    </row>
    <row r="994" spans="11:11" x14ac:dyDescent="0.25">
      <c r="K994" s="339" t="str">
        <f t="shared" si="15"/>
        <v/>
      </c>
    </row>
    <row r="995" spans="11:11" x14ac:dyDescent="0.25">
      <c r="K995" s="339" t="str">
        <f t="shared" si="15"/>
        <v/>
      </c>
    </row>
    <row r="996" spans="11:11" x14ac:dyDescent="0.25">
      <c r="K996" s="339" t="str">
        <f t="shared" si="15"/>
        <v/>
      </c>
    </row>
    <row r="997" spans="11:11" x14ac:dyDescent="0.25">
      <c r="K997" s="339" t="str">
        <f t="shared" si="15"/>
        <v/>
      </c>
    </row>
    <row r="998" spans="11:11" x14ac:dyDescent="0.25">
      <c r="K998" s="339" t="str">
        <f t="shared" si="15"/>
        <v/>
      </c>
    </row>
    <row r="999" spans="11:11" x14ac:dyDescent="0.25">
      <c r="K999" s="339" t="str">
        <f t="shared" si="15"/>
        <v/>
      </c>
    </row>
    <row r="1000" spans="11:11" x14ac:dyDescent="0.25">
      <c r="K1000" s="339" t="str">
        <f t="shared" si="15"/>
        <v/>
      </c>
    </row>
    <row r="1001" spans="11:11" x14ac:dyDescent="0.25">
      <c r="K1001" s="339" t="str">
        <f t="shared" si="15"/>
        <v/>
      </c>
    </row>
    <row r="1002" spans="11:11" x14ac:dyDescent="0.25">
      <c r="K1002" s="339" t="str">
        <f t="shared" si="15"/>
        <v/>
      </c>
    </row>
    <row r="1003" spans="11:11" x14ac:dyDescent="0.25">
      <c r="K1003" s="339" t="str">
        <f t="shared" si="15"/>
        <v/>
      </c>
    </row>
    <row r="1004" spans="11:11" x14ac:dyDescent="0.25">
      <c r="K1004" s="339" t="str">
        <f t="shared" si="15"/>
        <v/>
      </c>
    </row>
    <row r="1005" spans="11:11" x14ac:dyDescent="0.25">
      <c r="K1005" s="339" t="str">
        <f t="shared" si="15"/>
        <v/>
      </c>
    </row>
    <row r="1006" spans="11:11" x14ac:dyDescent="0.25">
      <c r="K1006" s="339" t="str">
        <f t="shared" si="15"/>
        <v/>
      </c>
    </row>
    <row r="1007" spans="11:11" x14ac:dyDescent="0.25">
      <c r="K1007" s="339" t="str">
        <f t="shared" si="15"/>
        <v/>
      </c>
    </row>
    <row r="1008" spans="11:11" x14ac:dyDescent="0.25">
      <c r="K1008" s="339" t="str">
        <f t="shared" si="15"/>
        <v/>
      </c>
    </row>
    <row r="1009" spans="11:11" x14ac:dyDescent="0.25">
      <c r="K1009" s="339" t="str">
        <f t="shared" si="15"/>
        <v/>
      </c>
    </row>
    <row r="1010" spans="11:11" x14ac:dyDescent="0.25">
      <c r="K1010" s="339" t="str">
        <f t="shared" si="15"/>
        <v/>
      </c>
    </row>
    <row r="1011" spans="11:11" x14ac:dyDescent="0.25">
      <c r="K1011" s="339" t="str">
        <f t="shared" si="15"/>
        <v/>
      </c>
    </row>
    <row r="1012" spans="11:11" x14ac:dyDescent="0.25">
      <c r="K1012" s="339" t="str">
        <f t="shared" si="15"/>
        <v/>
      </c>
    </row>
    <row r="1013" spans="11:11" x14ac:dyDescent="0.25">
      <c r="K1013" s="339" t="str">
        <f t="shared" si="15"/>
        <v/>
      </c>
    </row>
    <row r="1014" spans="11:11" x14ac:dyDescent="0.25">
      <c r="K1014" s="339" t="str">
        <f t="shared" si="15"/>
        <v/>
      </c>
    </row>
    <row r="1015" spans="11:11" x14ac:dyDescent="0.25">
      <c r="K1015" s="339" t="str">
        <f t="shared" si="15"/>
        <v/>
      </c>
    </row>
    <row r="1016" spans="11:11" x14ac:dyDescent="0.25">
      <c r="K1016" s="339" t="str">
        <f t="shared" si="15"/>
        <v/>
      </c>
    </row>
    <row r="1017" spans="11:11" x14ac:dyDescent="0.25">
      <c r="K1017" s="339" t="str">
        <f t="shared" si="15"/>
        <v/>
      </c>
    </row>
    <row r="1018" spans="11:11" x14ac:dyDescent="0.25">
      <c r="K1018" s="339" t="str">
        <f t="shared" si="15"/>
        <v/>
      </c>
    </row>
    <row r="1019" spans="11:11" x14ac:dyDescent="0.25">
      <c r="K1019" s="339" t="str">
        <f t="shared" si="15"/>
        <v/>
      </c>
    </row>
    <row r="1020" spans="11:11" x14ac:dyDescent="0.25">
      <c r="K1020" s="339" t="str">
        <f t="shared" si="15"/>
        <v/>
      </c>
    </row>
    <row r="1021" spans="11:11" x14ac:dyDescent="0.25">
      <c r="K1021" s="339" t="str">
        <f t="shared" si="15"/>
        <v/>
      </c>
    </row>
    <row r="1022" spans="11:11" x14ac:dyDescent="0.25">
      <c r="K1022" s="339" t="str">
        <f t="shared" si="15"/>
        <v/>
      </c>
    </row>
    <row r="1023" spans="11:11" x14ac:dyDescent="0.25">
      <c r="K1023" s="339" t="str">
        <f t="shared" si="15"/>
        <v/>
      </c>
    </row>
    <row r="1024" spans="11:11" x14ac:dyDescent="0.25">
      <c r="K1024" s="339" t="str">
        <f t="shared" si="15"/>
        <v/>
      </c>
    </row>
    <row r="1025" spans="11:11" x14ac:dyDescent="0.25">
      <c r="K1025" s="339" t="str">
        <f t="shared" si="15"/>
        <v/>
      </c>
    </row>
    <row r="1026" spans="11:11" x14ac:dyDescent="0.25">
      <c r="K1026" s="339" t="str">
        <f t="shared" si="15"/>
        <v/>
      </c>
    </row>
    <row r="1027" spans="11:11" x14ac:dyDescent="0.25">
      <c r="K1027" s="339" t="str">
        <f t="shared" si="15"/>
        <v/>
      </c>
    </row>
    <row r="1028" spans="11:11" x14ac:dyDescent="0.25">
      <c r="K1028" s="339" t="str">
        <f t="shared" si="15"/>
        <v/>
      </c>
    </row>
    <row r="1029" spans="11:11" x14ac:dyDescent="0.25">
      <c r="K1029" s="339" t="str">
        <f t="shared" si="15"/>
        <v/>
      </c>
    </row>
    <row r="1030" spans="11:11" x14ac:dyDescent="0.25">
      <c r="K1030" s="339" t="str">
        <f t="shared" si="15"/>
        <v/>
      </c>
    </row>
    <row r="1031" spans="11:11" x14ac:dyDescent="0.25">
      <c r="K1031" s="339" t="str">
        <f t="shared" si="15"/>
        <v/>
      </c>
    </row>
    <row r="1032" spans="11:11" x14ac:dyDescent="0.25">
      <c r="K1032" s="339" t="str">
        <f t="shared" si="15"/>
        <v/>
      </c>
    </row>
    <row r="1033" spans="11:11" x14ac:dyDescent="0.25">
      <c r="K1033" s="339" t="str">
        <f t="shared" si="15"/>
        <v/>
      </c>
    </row>
    <row r="1034" spans="11:11" x14ac:dyDescent="0.25">
      <c r="K1034" s="339" t="str">
        <f t="shared" ref="K1034:K1097" si="16">A1034&amp;C1034&amp;E1034&amp;G1034&amp;I1034</f>
        <v/>
      </c>
    </row>
    <row r="1035" spans="11:11" x14ac:dyDescent="0.25">
      <c r="K1035" s="339" t="str">
        <f t="shared" si="16"/>
        <v/>
      </c>
    </row>
    <row r="1036" spans="11:11" x14ac:dyDescent="0.25">
      <c r="K1036" s="339" t="str">
        <f t="shared" si="16"/>
        <v/>
      </c>
    </row>
    <row r="1037" spans="11:11" x14ac:dyDescent="0.25">
      <c r="K1037" s="339" t="str">
        <f t="shared" si="16"/>
        <v/>
      </c>
    </row>
    <row r="1038" spans="11:11" x14ac:dyDescent="0.25">
      <c r="K1038" s="339" t="str">
        <f t="shared" si="16"/>
        <v/>
      </c>
    </row>
    <row r="1039" spans="11:11" x14ac:dyDescent="0.25">
      <c r="K1039" s="339" t="str">
        <f t="shared" si="16"/>
        <v/>
      </c>
    </row>
    <row r="1040" spans="11:11" x14ac:dyDescent="0.25">
      <c r="K1040" s="339" t="str">
        <f t="shared" si="16"/>
        <v/>
      </c>
    </row>
    <row r="1041" spans="11:11" x14ac:dyDescent="0.25">
      <c r="K1041" s="339" t="str">
        <f t="shared" si="16"/>
        <v/>
      </c>
    </row>
    <row r="1042" spans="11:11" x14ac:dyDescent="0.25">
      <c r="K1042" s="339" t="str">
        <f t="shared" si="16"/>
        <v/>
      </c>
    </row>
    <row r="1043" spans="11:11" x14ac:dyDescent="0.25">
      <c r="K1043" s="339" t="str">
        <f t="shared" si="16"/>
        <v/>
      </c>
    </row>
    <row r="1044" spans="11:11" x14ac:dyDescent="0.25">
      <c r="K1044" s="339" t="str">
        <f t="shared" si="16"/>
        <v/>
      </c>
    </row>
    <row r="1045" spans="11:11" x14ac:dyDescent="0.25">
      <c r="K1045" s="339" t="str">
        <f t="shared" si="16"/>
        <v/>
      </c>
    </row>
    <row r="1046" spans="11:11" x14ac:dyDescent="0.25">
      <c r="K1046" s="339" t="str">
        <f t="shared" si="16"/>
        <v/>
      </c>
    </row>
    <row r="1047" spans="11:11" x14ac:dyDescent="0.25">
      <c r="K1047" s="339" t="str">
        <f t="shared" si="16"/>
        <v/>
      </c>
    </row>
    <row r="1048" spans="11:11" x14ac:dyDescent="0.25">
      <c r="K1048" s="339" t="str">
        <f t="shared" si="16"/>
        <v/>
      </c>
    </row>
    <row r="1049" spans="11:11" x14ac:dyDescent="0.25">
      <c r="K1049" s="339" t="str">
        <f t="shared" si="16"/>
        <v/>
      </c>
    </row>
    <row r="1050" spans="11:11" x14ac:dyDescent="0.25">
      <c r="K1050" s="339" t="str">
        <f t="shared" si="16"/>
        <v/>
      </c>
    </row>
    <row r="1051" spans="11:11" x14ac:dyDescent="0.25">
      <c r="K1051" s="339" t="str">
        <f t="shared" si="16"/>
        <v/>
      </c>
    </row>
    <row r="1052" spans="11:11" x14ac:dyDescent="0.25">
      <c r="K1052" s="339" t="str">
        <f t="shared" si="16"/>
        <v/>
      </c>
    </row>
    <row r="1053" spans="11:11" x14ac:dyDescent="0.25">
      <c r="K1053" s="339" t="str">
        <f t="shared" si="16"/>
        <v/>
      </c>
    </row>
    <row r="1054" spans="11:11" x14ac:dyDescent="0.25">
      <c r="K1054" s="339" t="str">
        <f t="shared" si="16"/>
        <v/>
      </c>
    </row>
    <row r="1055" spans="11:11" x14ac:dyDescent="0.25">
      <c r="K1055" s="339" t="str">
        <f t="shared" si="16"/>
        <v/>
      </c>
    </row>
    <row r="1056" spans="11:11" x14ac:dyDescent="0.25">
      <c r="K1056" s="339" t="str">
        <f t="shared" si="16"/>
        <v/>
      </c>
    </row>
    <row r="1057" spans="11:11" x14ac:dyDescent="0.25">
      <c r="K1057" s="339" t="str">
        <f t="shared" si="16"/>
        <v/>
      </c>
    </row>
    <row r="1058" spans="11:11" x14ac:dyDescent="0.25">
      <c r="K1058" s="339" t="str">
        <f t="shared" si="16"/>
        <v/>
      </c>
    </row>
    <row r="1059" spans="11:11" x14ac:dyDescent="0.25">
      <c r="K1059" s="339" t="str">
        <f t="shared" si="16"/>
        <v/>
      </c>
    </row>
    <row r="1060" spans="11:11" x14ac:dyDescent="0.25">
      <c r="K1060" s="339" t="str">
        <f t="shared" si="16"/>
        <v/>
      </c>
    </row>
    <row r="1061" spans="11:11" x14ac:dyDescent="0.25">
      <c r="K1061" s="339" t="str">
        <f t="shared" si="16"/>
        <v/>
      </c>
    </row>
    <row r="1062" spans="11:11" x14ac:dyDescent="0.25">
      <c r="K1062" s="339" t="str">
        <f t="shared" si="16"/>
        <v/>
      </c>
    </row>
    <row r="1063" spans="11:11" x14ac:dyDescent="0.25">
      <c r="K1063" s="339" t="str">
        <f t="shared" si="16"/>
        <v/>
      </c>
    </row>
    <row r="1064" spans="11:11" x14ac:dyDescent="0.25">
      <c r="K1064" s="339" t="str">
        <f t="shared" si="16"/>
        <v/>
      </c>
    </row>
    <row r="1065" spans="11:11" x14ac:dyDescent="0.25">
      <c r="K1065" s="339" t="str">
        <f t="shared" si="16"/>
        <v/>
      </c>
    </row>
    <row r="1066" spans="11:11" x14ac:dyDescent="0.25">
      <c r="K1066" s="339" t="str">
        <f t="shared" si="16"/>
        <v/>
      </c>
    </row>
    <row r="1067" spans="11:11" x14ac:dyDescent="0.25">
      <c r="K1067" s="339" t="str">
        <f t="shared" si="16"/>
        <v/>
      </c>
    </row>
    <row r="1068" spans="11:11" x14ac:dyDescent="0.25">
      <c r="K1068" s="339" t="str">
        <f t="shared" si="16"/>
        <v/>
      </c>
    </row>
    <row r="1069" spans="11:11" x14ac:dyDescent="0.25">
      <c r="K1069" s="339" t="str">
        <f t="shared" si="16"/>
        <v/>
      </c>
    </row>
    <row r="1070" spans="11:11" x14ac:dyDescent="0.25">
      <c r="K1070" s="339" t="str">
        <f t="shared" si="16"/>
        <v/>
      </c>
    </row>
    <row r="1071" spans="11:11" x14ac:dyDescent="0.25">
      <c r="K1071" s="339" t="str">
        <f t="shared" si="16"/>
        <v/>
      </c>
    </row>
    <row r="1072" spans="11:11" x14ac:dyDescent="0.25">
      <c r="K1072" s="339" t="str">
        <f t="shared" si="16"/>
        <v/>
      </c>
    </row>
    <row r="1073" spans="11:11" x14ac:dyDescent="0.25">
      <c r="K1073" s="339" t="str">
        <f t="shared" si="16"/>
        <v/>
      </c>
    </row>
    <row r="1074" spans="11:11" x14ac:dyDescent="0.25">
      <c r="K1074" s="339" t="str">
        <f t="shared" si="16"/>
        <v/>
      </c>
    </row>
    <row r="1075" spans="11:11" x14ac:dyDescent="0.25">
      <c r="K1075" s="339" t="str">
        <f t="shared" si="16"/>
        <v/>
      </c>
    </row>
    <row r="1076" spans="11:11" x14ac:dyDescent="0.25">
      <c r="K1076" s="339" t="str">
        <f t="shared" si="16"/>
        <v/>
      </c>
    </row>
    <row r="1077" spans="11:11" x14ac:dyDescent="0.25">
      <c r="K1077" s="339" t="str">
        <f t="shared" si="16"/>
        <v/>
      </c>
    </row>
    <row r="1078" spans="11:11" x14ac:dyDescent="0.25">
      <c r="K1078" s="339" t="str">
        <f t="shared" si="16"/>
        <v/>
      </c>
    </row>
    <row r="1079" spans="11:11" x14ac:dyDescent="0.25">
      <c r="K1079" s="339" t="str">
        <f t="shared" si="16"/>
        <v/>
      </c>
    </row>
    <row r="1080" spans="11:11" x14ac:dyDescent="0.25">
      <c r="K1080" s="339" t="str">
        <f t="shared" si="16"/>
        <v/>
      </c>
    </row>
    <row r="1081" spans="11:11" x14ac:dyDescent="0.25">
      <c r="K1081" s="339" t="str">
        <f t="shared" si="16"/>
        <v/>
      </c>
    </row>
    <row r="1082" spans="11:11" x14ac:dyDescent="0.25">
      <c r="K1082" s="339" t="str">
        <f t="shared" si="16"/>
        <v/>
      </c>
    </row>
    <row r="1083" spans="11:11" x14ac:dyDescent="0.25">
      <c r="K1083" s="339" t="str">
        <f t="shared" si="16"/>
        <v/>
      </c>
    </row>
    <row r="1084" spans="11:11" x14ac:dyDescent="0.25">
      <c r="K1084" s="339" t="str">
        <f t="shared" si="16"/>
        <v/>
      </c>
    </row>
    <row r="1085" spans="11:11" x14ac:dyDescent="0.25">
      <c r="K1085" s="339" t="str">
        <f t="shared" si="16"/>
        <v/>
      </c>
    </row>
    <row r="1086" spans="11:11" x14ac:dyDescent="0.25">
      <c r="K1086" s="339" t="str">
        <f t="shared" si="16"/>
        <v/>
      </c>
    </row>
    <row r="1087" spans="11:11" x14ac:dyDescent="0.25">
      <c r="K1087" s="339" t="str">
        <f t="shared" si="16"/>
        <v/>
      </c>
    </row>
    <row r="1088" spans="11:11" x14ac:dyDescent="0.25">
      <c r="K1088" s="339" t="str">
        <f t="shared" si="16"/>
        <v/>
      </c>
    </row>
    <row r="1089" spans="11:11" x14ac:dyDescent="0.25">
      <c r="K1089" s="339" t="str">
        <f t="shared" si="16"/>
        <v/>
      </c>
    </row>
    <row r="1090" spans="11:11" x14ac:dyDescent="0.25">
      <c r="K1090" s="339" t="str">
        <f t="shared" si="16"/>
        <v/>
      </c>
    </row>
    <row r="1091" spans="11:11" x14ac:dyDescent="0.25">
      <c r="K1091" s="339" t="str">
        <f t="shared" si="16"/>
        <v/>
      </c>
    </row>
    <row r="1092" spans="11:11" x14ac:dyDescent="0.25">
      <c r="K1092" s="339" t="str">
        <f t="shared" si="16"/>
        <v/>
      </c>
    </row>
    <row r="1093" spans="11:11" x14ac:dyDescent="0.25">
      <c r="K1093" s="339" t="str">
        <f t="shared" si="16"/>
        <v/>
      </c>
    </row>
    <row r="1094" spans="11:11" x14ac:dyDescent="0.25">
      <c r="K1094" s="339" t="str">
        <f t="shared" si="16"/>
        <v/>
      </c>
    </row>
    <row r="1095" spans="11:11" x14ac:dyDescent="0.25">
      <c r="K1095" s="339" t="str">
        <f t="shared" si="16"/>
        <v/>
      </c>
    </row>
    <row r="1096" spans="11:11" x14ac:dyDescent="0.25">
      <c r="K1096" s="339" t="str">
        <f t="shared" si="16"/>
        <v/>
      </c>
    </row>
    <row r="1097" spans="11:11" x14ac:dyDescent="0.25">
      <c r="K1097" s="339" t="str">
        <f t="shared" si="16"/>
        <v/>
      </c>
    </row>
    <row r="1098" spans="11:11" x14ac:dyDescent="0.25">
      <c r="K1098" s="339" t="str">
        <f t="shared" ref="K1098:K1161" si="17">A1098&amp;C1098&amp;E1098&amp;G1098&amp;I1098</f>
        <v/>
      </c>
    </row>
    <row r="1099" spans="11:11" x14ac:dyDescent="0.25">
      <c r="K1099" s="339" t="str">
        <f t="shared" si="17"/>
        <v/>
      </c>
    </row>
    <row r="1100" spans="11:11" x14ac:dyDescent="0.25">
      <c r="K1100" s="339" t="str">
        <f t="shared" si="17"/>
        <v/>
      </c>
    </row>
    <row r="1101" spans="11:11" x14ac:dyDescent="0.25">
      <c r="K1101" s="339" t="str">
        <f t="shared" si="17"/>
        <v/>
      </c>
    </row>
    <row r="1102" spans="11:11" x14ac:dyDescent="0.25">
      <c r="K1102" s="339" t="str">
        <f t="shared" si="17"/>
        <v/>
      </c>
    </row>
    <row r="1103" spans="11:11" x14ac:dyDescent="0.25">
      <c r="K1103" s="339" t="str">
        <f t="shared" si="17"/>
        <v/>
      </c>
    </row>
    <row r="1104" spans="11:11" x14ac:dyDescent="0.25">
      <c r="K1104" s="339" t="str">
        <f t="shared" si="17"/>
        <v/>
      </c>
    </row>
    <row r="1105" spans="11:11" x14ac:dyDescent="0.25">
      <c r="K1105" s="339" t="str">
        <f t="shared" si="17"/>
        <v/>
      </c>
    </row>
    <row r="1106" spans="11:11" x14ac:dyDescent="0.25">
      <c r="K1106" s="339" t="str">
        <f t="shared" si="17"/>
        <v/>
      </c>
    </row>
    <row r="1107" spans="11:11" x14ac:dyDescent="0.25">
      <c r="K1107" s="339" t="str">
        <f t="shared" si="17"/>
        <v/>
      </c>
    </row>
    <row r="1108" spans="11:11" x14ac:dyDescent="0.25">
      <c r="K1108" s="339" t="str">
        <f t="shared" si="17"/>
        <v/>
      </c>
    </row>
    <row r="1109" spans="11:11" x14ac:dyDescent="0.25">
      <c r="K1109" s="339" t="str">
        <f t="shared" si="17"/>
        <v/>
      </c>
    </row>
    <row r="1110" spans="11:11" x14ac:dyDescent="0.25">
      <c r="K1110" s="339" t="str">
        <f t="shared" si="17"/>
        <v/>
      </c>
    </row>
    <row r="1111" spans="11:11" x14ac:dyDescent="0.25">
      <c r="K1111" s="339" t="str">
        <f t="shared" si="17"/>
        <v/>
      </c>
    </row>
    <row r="1112" spans="11:11" x14ac:dyDescent="0.25">
      <c r="K1112" s="339" t="str">
        <f t="shared" si="17"/>
        <v/>
      </c>
    </row>
    <row r="1113" spans="11:11" x14ac:dyDescent="0.25">
      <c r="K1113" s="339" t="str">
        <f t="shared" si="17"/>
        <v/>
      </c>
    </row>
    <row r="1114" spans="11:11" x14ac:dyDescent="0.25">
      <c r="K1114" s="339" t="str">
        <f t="shared" si="17"/>
        <v/>
      </c>
    </row>
    <row r="1115" spans="11:11" x14ac:dyDescent="0.25">
      <c r="K1115" s="339" t="str">
        <f t="shared" si="17"/>
        <v/>
      </c>
    </row>
    <row r="1116" spans="11:11" x14ac:dyDescent="0.25">
      <c r="K1116" s="339" t="str">
        <f t="shared" si="17"/>
        <v/>
      </c>
    </row>
    <row r="1117" spans="11:11" x14ac:dyDescent="0.25">
      <c r="K1117" s="339" t="str">
        <f t="shared" si="17"/>
        <v/>
      </c>
    </row>
    <row r="1118" spans="11:11" x14ac:dyDescent="0.25">
      <c r="K1118" s="339" t="str">
        <f t="shared" si="17"/>
        <v/>
      </c>
    </row>
    <row r="1119" spans="11:11" x14ac:dyDescent="0.25">
      <c r="K1119" s="339" t="str">
        <f t="shared" si="17"/>
        <v/>
      </c>
    </row>
    <row r="1120" spans="11:11" x14ac:dyDescent="0.25">
      <c r="K1120" s="339" t="str">
        <f t="shared" si="17"/>
        <v/>
      </c>
    </row>
    <row r="1121" spans="11:11" x14ac:dyDescent="0.25">
      <c r="K1121" s="339" t="str">
        <f t="shared" si="17"/>
        <v/>
      </c>
    </row>
    <row r="1122" spans="11:11" x14ac:dyDescent="0.25">
      <c r="K1122" s="339" t="str">
        <f t="shared" si="17"/>
        <v/>
      </c>
    </row>
    <row r="1123" spans="11:11" x14ac:dyDescent="0.25">
      <c r="K1123" s="339" t="str">
        <f t="shared" si="17"/>
        <v/>
      </c>
    </row>
    <row r="1124" spans="11:11" x14ac:dyDescent="0.25">
      <c r="K1124" s="339" t="str">
        <f t="shared" si="17"/>
        <v/>
      </c>
    </row>
    <row r="1125" spans="11:11" x14ac:dyDescent="0.25">
      <c r="K1125" s="339" t="str">
        <f t="shared" si="17"/>
        <v/>
      </c>
    </row>
    <row r="1126" spans="11:11" x14ac:dyDescent="0.25">
      <c r="K1126" s="339" t="str">
        <f t="shared" si="17"/>
        <v/>
      </c>
    </row>
    <row r="1127" spans="11:11" x14ac:dyDescent="0.25">
      <c r="K1127" s="339" t="str">
        <f t="shared" si="17"/>
        <v/>
      </c>
    </row>
    <row r="1128" spans="11:11" x14ac:dyDescent="0.25">
      <c r="K1128" s="339" t="str">
        <f t="shared" si="17"/>
        <v/>
      </c>
    </row>
    <row r="1129" spans="11:11" x14ac:dyDescent="0.25">
      <c r="K1129" s="339" t="str">
        <f t="shared" si="17"/>
        <v/>
      </c>
    </row>
    <row r="1130" spans="11:11" x14ac:dyDescent="0.25">
      <c r="K1130" s="339" t="str">
        <f t="shared" si="17"/>
        <v/>
      </c>
    </row>
    <row r="1131" spans="11:11" x14ac:dyDescent="0.25">
      <c r="K1131" s="339" t="str">
        <f t="shared" si="17"/>
        <v/>
      </c>
    </row>
    <row r="1132" spans="11:11" x14ac:dyDescent="0.25">
      <c r="K1132" s="339" t="str">
        <f t="shared" si="17"/>
        <v/>
      </c>
    </row>
    <row r="1133" spans="11:11" x14ac:dyDescent="0.25">
      <c r="K1133" s="339" t="str">
        <f t="shared" si="17"/>
        <v/>
      </c>
    </row>
    <row r="1134" spans="11:11" x14ac:dyDescent="0.25">
      <c r="K1134" s="339" t="str">
        <f t="shared" si="17"/>
        <v/>
      </c>
    </row>
    <row r="1135" spans="11:11" x14ac:dyDescent="0.25">
      <c r="K1135" s="339" t="str">
        <f t="shared" si="17"/>
        <v/>
      </c>
    </row>
    <row r="1136" spans="11:11" x14ac:dyDescent="0.25">
      <c r="K1136" s="339" t="str">
        <f t="shared" si="17"/>
        <v/>
      </c>
    </row>
    <row r="1137" spans="11:11" x14ac:dyDescent="0.25">
      <c r="K1137" s="339" t="str">
        <f t="shared" si="17"/>
        <v/>
      </c>
    </row>
    <row r="1138" spans="11:11" x14ac:dyDescent="0.25">
      <c r="K1138" s="339" t="str">
        <f t="shared" si="17"/>
        <v/>
      </c>
    </row>
    <row r="1139" spans="11:11" x14ac:dyDescent="0.25">
      <c r="K1139" s="339" t="str">
        <f t="shared" si="17"/>
        <v/>
      </c>
    </row>
    <row r="1140" spans="11:11" x14ac:dyDescent="0.25">
      <c r="K1140" s="339" t="str">
        <f t="shared" si="17"/>
        <v/>
      </c>
    </row>
    <row r="1141" spans="11:11" x14ac:dyDescent="0.25">
      <c r="K1141" s="339" t="str">
        <f t="shared" si="17"/>
        <v/>
      </c>
    </row>
    <row r="1142" spans="11:11" x14ac:dyDescent="0.25">
      <c r="K1142" s="339" t="str">
        <f t="shared" si="17"/>
        <v/>
      </c>
    </row>
    <row r="1143" spans="11:11" x14ac:dyDescent="0.25">
      <c r="K1143" s="339" t="str">
        <f t="shared" si="17"/>
        <v/>
      </c>
    </row>
    <row r="1144" spans="11:11" x14ac:dyDescent="0.25">
      <c r="K1144" s="339" t="str">
        <f t="shared" si="17"/>
        <v/>
      </c>
    </row>
    <row r="1145" spans="11:11" x14ac:dyDescent="0.25">
      <c r="K1145" s="339" t="str">
        <f t="shared" si="17"/>
        <v/>
      </c>
    </row>
    <row r="1146" spans="11:11" x14ac:dyDescent="0.25">
      <c r="K1146" s="339" t="str">
        <f t="shared" si="17"/>
        <v/>
      </c>
    </row>
    <row r="1147" spans="11:11" x14ac:dyDescent="0.25">
      <c r="K1147" s="339" t="str">
        <f t="shared" si="17"/>
        <v/>
      </c>
    </row>
    <row r="1148" spans="11:11" x14ac:dyDescent="0.25">
      <c r="K1148" s="339" t="str">
        <f t="shared" si="17"/>
        <v/>
      </c>
    </row>
    <row r="1149" spans="11:11" x14ac:dyDescent="0.25">
      <c r="K1149" s="339" t="str">
        <f t="shared" si="17"/>
        <v/>
      </c>
    </row>
    <row r="1150" spans="11:11" x14ac:dyDescent="0.25">
      <c r="K1150" s="339" t="str">
        <f t="shared" si="17"/>
        <v/>
      </c>
    </row>
    <row r="1151" spans="11:11" x14ac:dyDescent="0.25">
      <c r="K1151" s="339" t="str">
        <f t="shared" si="17"/>
        <v/>
      </c>
    </row>
    <row r="1152" spans="11:11" x14ac:dyDescent="0.25">
      <c r="K1152" s="339" t="str">
        <f t="shared" si="17"/>
        <v/>
      </c>
    </row>
    <row r="1153" spans="11:11" x14ac:dyDescent="0.25">
      <c r="K1153" s="339" t="str">
        <f t="shared" si="17"/>
        <v/>
      </c>
    </row>
    <row r="1154" spans="11:11" x14ac:dyDescent="0.25">
      <c r="K1154" s="339" t="str">
        <f t="shared" si="17"/>
        <v/>
      </c>
    </row>
    <row r="1155" spans="11:11" x14ac:dyDescent="0.25">
      <c r="K1155" s="339" t="str">
        <f t="shared" si="17"/>
        <v/>
      </c>
    </row>
    <row r="1156" spans="11:11" x14ac:dyDescent="0.25">
      <c r="K1156" s="339" t="str">
        <f t="shared" si="17"/>
        <v/>
      </c>
    </row>
    <row r="1157" spans="11:11" x14ac:dyDescent="0.25">
      <c r="K1157" s="339" t="str">
        <f t="shared" si="17"/>
        <v/>
      </c>
    </row>
    <row r="1158" spans="11:11" x14ac:dyDescent="0.25">
      <c r="K1158" s="339" t="str">
        <f t="shared" si="17"/>
        <v/>
      </c>
    </row>
    <row r="1159" spans="11:11" x14ac:dyDescent="0.25">
      <c r="K1159" s="339" t="str">
        <f t="shared" si="17"/>
        <v/>
      </c>
    </row>
    <row r="1160" spans="11:11" x14ac:dyDescent="0.25">
      <c r="K1160" s="339" t="str">
        <f t="shared" si="17"/>
        <v/>
      </c>
    </row>
    <row r="1161" spans="11:11" x14ac:dyDescent="0.25">
      <c r="K1161" s="339" t="str">
        <f t="shared" si="17"/>
        <v/>
      </c>
    </row>
    <row r="1162" spans="11:11" x14ac:dyDescent="0.25">
      <c r="K1162" s="339" t="str">
        <f t="shared" ref="K1162:K1225" si="18">A1162&amp;C1162&amp;E1162&amp;G1162&amp;I1162</f>
        <v/>
      </c>
    </row>
    <row r="1163" spans="11:11" x14ac:dyDescent="0.25">
      <c r="K1163" s="339" t="str">
        <f t="shared" si="18"/>
        <v/>
      </c>
    </row>
    <row r="1164" spans="11:11" x14ac:dyDescent="0.25">
      <c r="K1164" s="339" t="str">
        <f t="shared" si="18"/>
        <v/>
      </c>
    </row>
    <row r="1165" spans="11:11" x14ac:dyDescent="0.25">
      <c r="K1165" s="339" t="str">
        <f t="shared" si="18"/>
        <v/>
      </c>
    </row>
    <row r="1166" spans="11:11" x14ac:dyDescent="0.25">
      <c r="K1166" s="339" t="str">
        <f t="shared" si="18"/>
        <v/>
      </c>
    </row>
    <row r="1167" spans="11:11" x14ac:dyDescent="0.25">
      <c r="K1167" s="339" t="str">
        <f t="shared" si="18"/>
        <v/>
      </c>
    </row>
    <row r="1168" spans="11:11" x14ac:dyDescent="0.25">
      <c r="K1168" s="339" t="str">
        <f t="shared" si="18"/>
        <v/>
      </c>
    </row>
    <row r="1169" spans="11:11" x14ac:dyDescent="0.25">
      <c r="K1169" s="339" t="str">
        <f t="shared" si="18"/>
        <v/>
      </c>
    </row>
    <row r="1170" spans="11:11" x14ac:dyDescent="0.25">
      <c r="K1170" s="339" t="str">
        <f t="shared" si="18"/>
        <v/>
      </c>
    </row>
    <row r="1171" spans="11:11" x14ac:dyDescent="0.25">
      <c r="K1171" s="339" t="str">
        <f t="shared" si="18"/>
        <v/>
      </c>
    </row>
    <row r="1172" spans="11:11" x14ac:dyDescent="0.25">
      <c r="K1172" s="339" t="str">
        <f t="shared" si="18"/>
        <v/>
      </c>
    </row>
    <row r="1173" spans="11:11" x14ac:dyDescent="0.25">
      <c r="K1173" s="339" t="str">
        <f t="shared" si="18"/>
        <v/>
      </c>
    </row>
    <row r="1174" spans="11:11" x14ac:dyDescent="0.25">
      <c r="K1174" s="339" t="str">
        <f t="shared" si="18"/>
        <v/>
      </c>
    </row>
    <row r="1175" spans="11:11" x14ac:dyDescent="0.25">
      <c r="K1175" s="339" t="str">
        <f t="shared" si="18"/>
        <v/>
      </c>
    </row>
    <row r="1176" spans="11:11" x14ac:dyDescent="0.25">
      <c r="K1176" s="339" t="str">
        <f t="shared" si="18"/>
        <v/>
      </c>
    </row>
    <row r="1177" spans="11:11" x14ac:dyDescent="0.25">
      <c r="K1177" s="339" t="str">
        <f t="shared" si="18"/>
        <v/>
      </c>
    </row>
    <row r="1178" spans="11:11" x14ac:dyDescent="0.25">
      <c r="K1178" s="339" t="str">
        <f t="shared" si="18"/>
        <v/>
      </c>
    </row>
    <row r="1179" spans="11:11" x14ac:dyDescent="0.25">
      <c r="K1179" s="339" t="str">
        <f t="shared" si="18"/>
        <v/>
      </c>
    </row>
    <row r="1180" spans="11:11" x14ac:dyDescent="0.25">
      <c r="K1180" s="339" t="str">
        <f t="shared" si="18"/>
        <v/>
      </c>
    </row>
    <row r="1181" spans="11:11" x14ac:dyDescent="0.25">
      <c r="K1181" s="339" t="str">
        <f t="shared" si="18"/>
        <v/>
      </c>
    </row>
    <row r="1182" spans="11:11" x14ac:dyDescent="0.25">
      <c r="K1182" s="339" t="str">
        <f t="shared" si="18"/>
        <v/>
      </c>
    </row>
    <row r="1183" spans="11:11" x14ac:dyDescent="0.25">
      <c r="K1183" s="339" t="str">
        <f t="shared" si="18"/>
        <v/>
      </c>
    </row>
    <row r="1184" spans="11:11" x14ac:dyDescent="0.25">
      <c r="K1184" s="339" t="str">
        <f t="shared" si="18"/>
        <v/>
      </c>
    </row>
    <row r="1185" spans="11:11" x14ac:dyDescent="0.25">
      <c r="K1185" s="339" t="str">
        <f t="shared" si="18"/>
        <v/>
      </c>
    </row>
    <row r="1186" spans="11:11" x14ac:dyDescent="0.25">
      <c r="K1186" s="339" t="str">
        <f t="shared" si="18"/>
        <v/>
      </c>
    </row>
    <row r="1187" spans="11:11" x14ac:dyDescent="0.25">
      <c r="K1187" s="339" t="str">
        <f t="shared" si="18"/>
        <v/>
      </c>
    </row>
    <row r="1188" spans="11:11" x14ac:dyDescent="0.25">
      <c r="K1188" s="339" t="str">
        <f t="shared" si="18"/>
        <v/>
      </c>
    </row>
    <row r="1189" spans="11:11" x14ac:dyDescent="0.25">
      <c r="K1189" s="339" t="str">
        <f t="shared" si="18"/>
        <v/>
      </c>
    </row>
    <row r="1190" spans="11:11" x14ac:dyDescent="0.25">
      <c r="K1190" s="339" t="str">
        <f t="shared" si="18"/>
        <v/>
      </c>
    </row>
    <row r="1191" spans="11:11" x14ac:dyDescent="0.25">
      <c r="K1191" s="339" t="str">
        <f t="shared" si="18"/>
        <v/>
      </c>
    </row>
    <row r="1192" spans="11:11" x14ac:dyDescent="0.25">
      <c r="K1192" s="339" t="str">
        <f t="shared" si="18"/>
        <v/>
      </c>
    </row>
    <row r="1193" spans="11:11" x14ac:dyDescent="0.25">
      <c r="K1193" s="339" t="str">
        <f t="shared" si="18"/>
        <v/>
      </c>
    </row>
    <row r="1194" spans="11:11" x14ac:dyDescent="0.25">
      <c r="K1194" s="339" t="str">
        <f t="shared" si="18"/>
        <v/>
      </c>
    </row>
    <row r="1195" spans="11:11" x14ac:dyDescent="0.25">
      <c r="K1195" s="339" t="str">
        <f t="shared" si="18"/>
        <v/>
      </c>
    </row>
    <row r="1196" spans="11:11" x14ac:dyDescent="0.25">
      <c r="K1196" s="339" t="str">
        <f t="shared" si="18"/>
        <v/>
      </c>
    </row>
    <row r="1197" spans="11:11" x14ac:dyDescent="0.25">
      <c r="K1197" s="339" t="str">
        <f t="shared" si="18"/>
        <v/>
      </c>
    </row>
    <row r="1198" spans="11:11" x14ac:dyDescent="0.25">
      <c r="K1198" s="339" t="str">
        <f t="shared" si="18"/>
        <v/>
      </c>
    </row>
    <row r="1199" spans="11:11" x14ac:dyDescent="0.25">
      <c r="K1199" s="339" t="str">
        <f t="shared" si="18"/>
        <v/>
      </c>
    </row>
    <row r="1200" spans="11:11" x14ac:dyDescent="0.25">
      <c r="K1200" s="339" t="str">
        <f t="shared" si="18"/>
        <v/>
      </c>
    </row>
    <row r="1201" spans="11:11" x14ac:dyDescent="0.25">
      <c r="K1201" s="339" t="str">
        <f t="shared" si="18"/>
        <v/>
      </c>
    </row>
    <row r="1202" spans="11:11" x14ac:dyDescent="0.25">
      <c r="K1202" s="339" t="str">
        <f t="shared" si="18"/>
        <v/>
      </c>
    </row>
    <row r="1203" spans="11:11" x14ac:dyDescent="0.25">
      <c r="K1203" s="339" t="str">
        <f t="shared" si="18"/>
        <v/>
      </c>
    </row>
    <row r="1204" spans="11:11" x14ac:dyDescent="0.25">
      <c r="K1204" s="339" t="str">
        <f t="shared" si="18"/>
        <v/>
      </c>
    </row>
    <row r="1205" spans="11:11" x14ac:dyDescent="0.25">
      <c r="K1205" s="339" t="str">
        <f t="shared" si="18"/>
        <v/>
      </c>
    </row>
    <row r="1206" spans="11:11" x14ac:dyDescent="0.25">
      <c r="K1206" s="339" t="str">
        <f t="shared" si="18"/>
        <v/>
      </c>
    </row>
    <row r="1207" spans="11:11" x14ac:dyDescent="0.25">
      <c r="K1207" s="339" t="str">
        <f t="shared" si="18"/>
        <v/>
      </c>
    </row>
    <row r="1208" spans="11:11" x14ac:dyDescent="0.25">
      <c r="K1208" s="339" t="str">
        <f t="shared" si="18"/>
        <v/>
      </c>
    </row>
    <row r="1209" spans="11:11" x14ac:dyDescent="0.25">
      <c r="K1209" s="339" t="str">
        <f t="shared" si="18"/>
        <v/>
      </c>
    </row>
    <row r="1210" spans="11:11" x14ac:dyDescent="0.25">
      <c r="K1210" s="339" t="str">
        <f t="shared" si="18"/>
        <v/>
      </c>
    </row>
    <row r="1211" spans="11:11" x14ac:dyDescent="0.25">
      <c r="K1211" s="339" t="str">
        <f t="shared" si="18"/>
        <v/>
      </c>
    </row>
    <row r="1212" spans="11:11" x14ac:dyDescent="0.25">
      <c r="K1212" s="339" t="str">
        <f t="shared" si="18"/>
        <v/>
      </c>
    </row>
    <row r="1213" spans="11:11" x14ac:dyDescent="0.25">
      <c r="K1213" s="339" t="str">
        <f t="shared" si="18"/>
        <v/>
      </c>
    </row>
    <row r="1214" spans="11:11" x14ac:dyDescent="0.25">
      <c r="K1214" s="339" t="str">
        <f t="shared" si="18"/>
        <v/>
      </c>
    </row>
    <row r="1215" spans="11:11" x14ac:dyDescent="0.25">
      <c r="K1215" s="339" t="str">
        <f t="shared" si="18"/>
        <v/>
      </c>
    </row>
    <row r="1216" spans="11:11" x14ac:dyDescent="0.25">
      <c r="K1216" s="339" t="str">
        <f t="shared" si="18"/>
        <v/>
      </c>
    </row>
    <row r="1217" spans="11:11" x14ac:dyDescent="0.25">
      <c r="K1217" s="339" t="str">
        <f t="shared" si="18"/>
        <v/>
      </c>
    </row>
    <row r="1218" spans="11:11" x14ac:dyDescent="0.25">
      <c r="K1218" s="339" t="str">
        <f t="shared" si="18"/>
        <v/>
      </c>
    </row>
    <row r="1219" spans="11:11" x14ac:dyDescent="0.25">
      <c r="K1219" s="339" t="str">
        <f t="shared" si="18"/>
        <v/>
      </c>
    </row>
    <row r="1220" spans="11:11" x14ac:dyDescent="0.25">
      <c r="K1220" s="339" t="str">
        <f t="shared" si="18"/>
        <v/>
      </c>
    </row>
    <row r="1221" spans="11:11" x14ac:dyDescent="0.25">
      <c r="K1221" s="339" t="str">
        <f t="shared" si="18"/>
        <v/>
      </c>
    </row>
    <row r="1222" spans="11:11" x14ac:dyDescent="0.25">
      <c r="K1222" s="339" t="str">
        <f t="shared" si="18"/>
        <v/>
      </c>
    </row>
    <row r="1223" spans="11:11" x14ac:dyDescent="0.25">
      <c r="K1223" s="339" t="str">
        <f t="shared" si="18"/>
        <v/>
      </c>
    </row>
    <row r="1224" spans="11:11" x14ac:dyDescent="0.25">
      <c r="K1224" s="339" t="str">
        <f t="shared" si="18"/>
        <v/>
      </c>
    </row>
    <row r="1225" spans="11:11" x14ac:dyDescent="0.25">
      <c r="K1225" s="339" t="str">
        <f t="shared" si="18"/>
        <v/>
      </c>
    </row>
    <row r="1226" spans="11:11" x14ac:dyDescent="0.25">
      <c r="K1226" s="339" t="str">
        <f t="shared" ref="K1226:K1255" si="19">A1226&amp;C1226&amp;E1226&amp;G1226&amp;I1226</f>
        <v/>
      </c>
    </row>
    <row r="1227" spans="11:11" x14ac:dyDescent="0.25">
      <c r="K1227" s="339" t="str">
        <f t="shared" si="19"/>
        <v/>
      </c>
    </row>
    <row r="1228" spans="11:11" x14ac:dyDescent="0.25">
      <c r="K1228" s="339" t="str">
        <f t="shared" si="19"/>
        <v/>
      </c>
    </row>
    <row r="1229" spans="11:11" x14ac:dyDescent="0.25">
      <c r="K1229" s="339" t="str">
        <f t="shared" si="19"/>
        <v/>
      </c>
    </row>
    <row r="1230" spans="11:11" x14ac:dyDescent="0.25">
      <c r="K1230" s="339" t="str">
        <f t="shared" si="19"/>
        <v/>
      </c>
    </row>
    <row r="1231" spans="11:11" x14ac:dyDescent="0.25">
      <c r="K1231" s="339" t="str">
        <f t="shared" si="19"/>
        <v/>
      </c>
    </row>
    <row r="1232" spans="11:11" x14ac:dyDescent="0.25">
      <c r="K1232" s="339" t="str">
        <f t="shared" si="19"/>
        <v/>
      </c>
    </row>
    <row r="1233" spans="11:11" x14ac:dyDescent="0.25">
      <c r="K1233" s="339" t="str">
        <f t="shared" si="19"/>
        <v/>
      </c>
    </row>
    <row r="1234" spans="11:11" x14ac:dyDescent="0.25">
      <c r="K1234" s="339" t="str">
        <f t="shared" si="19"/>
        <v/>
      </c>
    </row>
    <row r="1235" spans="11:11" x14ac:dyDescent="0.25">
      <c r="K1235" s="339" t="str">
        <f t="shared" si="19"/>
        <v/>
      </c>
    </row>
    <row r="1236" spans="11:11" x14ac:dyDescent="0.25">
      <c r="K1236" s="339" t="str">
        <f t="shared" si="19"/>
        <v/>
      </c>
    </row>
    <row r="1237" spans="11:11" x14ac:dyDescent="0.25">
      <c r="K1237" s="339" t="str">
        <f t="shared" si="19"/>
        <v/>
      </c>
    </row>
    <row r="1238" spans="11:11" x14ac:dyDescent="0.25">
      <c r="K1238" s="339" t="str">
        <f t="shared" si="19"/>
        <v/>
      </c>
    </row>
    <row r="1239" spans="11:11" x14ac:dyDescent="0.25">
      <c r="K1239" s="339" t="str">
        <f t="shared" si="19"/>
        <v/>
      </c>
    </row>
    <row r="1240" spans="11:11" x14ac:dyDescent="0.25">
      <c r="K1240" s="339" t="str">
        <f t="shared" si="19"/>
        <v/>
      </c>
    </row>
    <row r="1241" spans="11:11" x14ac:dyDescent="0.25">
      <c r="K1241" s="339" t="str">
        <f t="shared" si="19"/>
        <v/>
      </c>
    </row>
    <row r="1242" spans="11:11" x14ac:dyDescent="0.25">
      <c r="K1242" s="339" t="str">
        <f t="shared" si="19"/>
        <v/>
      </c>
    </row>
    <row r="1243" spans="11:11" x14ac:dyDescent="0.25">
      <c r="K1243" s="339" t="str">
        <f t="shared" si="19"/>
        <v/>
      </c>
    </row>
    <row r="1244" spans="11:11" x14ac:dyDescent="0.25">
      <c r="K1244" s="339" t="str">
        <f t="shared" si="19"/>
        <v/>
      </c>
    </row>
    <row r="1245" spans="11:11" x14ac:dyDescent="0.25">
      <c r="K1245" s="339" t="str">
        <f t="shared" si="19"/>
        <v/>
      </c>
    </row>
    <row r="1246" spans="11:11" x14ac:dyDescent="0.25">
      <c r="K1246" s="339" t="str">
        <f t="shared" si="19"/>
        <v/>
      </c>
    </row>
    <row r="1247" spans="11:11" x14ac:dyDescent="0.25">
      <c r="K1247" s="339" t="str">
        <f t="shared" si="19"/>
        <v/>
      </c>
    </row>
    <row r="1248" spans="11:11" x14ac:dyDescent="0.25">
      <c r="K1248" s="339" t="str">
        <f t="shared" si="19"/>
        <v/>
      </c>
    </row>
    <row r="1249" spans="11:11" x14ac:dyDescent="0.25">
      <c r="K1249" s="339" t="str">
        <f t="shared" si="19"/>
        <v/>
      </c>
    </row>
    <row r="1250" spans="11:11" x14ac:dyDescent="0.25">
      <c r="K1250" s="339" t="str">
        <f t="shared" si="19"/>
        <v/>
      </c>
    </row>
    <row r="1251" spans="11:11" x14ac:dyDescent="0.25">
      <c r="K1251" s="339" t="str">
        <f t="shared" si="19"/>
        <v/>
      </c>
    </row>
    <row r="1252" spans="11:11" x14ac:dyDescent="0.25">
      <c r="K1252" s="339" t="str">
        <f t="shared" si="19"/>
        <v/>
      </c>
    </row>
    <row r="1253" spans="11:11" x14ac:dyDescent="0.25">
      <c r="K1253" s="339" t="str">
        <f t="shared" si="19"/>
        <v/>
      </c>
    </row>
    <row r="1254" spans="11:11" x14ac:dyDescent="0.25">
      <c r="K1254" s="339" t="str">
        <f t="shared" si="19"/>
        <v/>
      </c>
    </row>
    <row r="1255" spans="11:11" x14ac:dyDescent="0.25">
      <c r="K1255" s="339" t="str">
        <f t="shared" si="19"/>
        <v/>
      </c>
    </row>
  </sheetData>
  <sheetProtection formatCells="0" formatColumns="0" selectLockedCells="1"/>
  <dataConsolidate/>
  <phoneticPr fontId="13" type="noConversion"/>
  <conditionalFormatting sqref="A8:W8">
    <cfRule type="expression" dxfId="102"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09375" defaultRowHeight="13.2" x14ac:dyDescent="0.25"/>
  <cols>
    <col min="1" max="1" width="9.109375" style="337"/>
    <col min="2" max="3" width="24" style="337" customWidth="1"/>
    <col min="4" max="16384" width="9.109375" style="337"/>
  </cols>
  <sheetData>
    <row r="1" spans="1:6" x14ac:dyDescent="0.25">
      <c r="B1" s="337" t="s">
        <v>480</v>
      </c>
    </row>
    <row r="2" spans="1:6" x14ac:dyDescent="0.25">
      <c r="B2" s="337" t="s">
        <v>482</v>
      </c>
    </row>
    <row r="3" spans="1:6" x14ac:dyDescent="0.25">
      <c r="B3" s="337" t="s">
        <v>474</v>
      </c>
    </row>
    <row r="4" spans="1:6" ht="14.4" x14ac:dyDescent="0.3">
      <c r="B4" s="337" t="s">
        <v>483</v>
      </c>
      <c r="F4" s="945" t="s">
        <v>1343</v>
      </c>
    </row>
    <row r="6" spans="1:6" x14ac:dyDescent="0.25">
      <c r="B6" s="337" t="s">
        <v>44</v>
      </c>
      <c r="C6" s="337" t="s">
        <v>45</v>
      </c>
    </row>
    <row r="10" spans="1:6" x14ac:dyDescent="0.25">
      <c r="A10" s="337" t="s">
        <v>544</v>
      </c>
    </row>
    <row r="11" spans="1:6" x14ac:dyDescent="0.25">
      <c r="A11" s="337" t="s">
        <v>543</v>
      </c>
    </row>
    <row r="12" spans="1:6" x14ac:dyDescent="0.25">
      <c r="A12" s="337" t="s">
        <v>970</v>
      </c>
    </row>
    <row r="13" spans="1:6" x14ac:dyDescent="0.25">
      <c r="A13" s="337" t="s">
        <v>481</v>
      </c>
    </row>
    <row r="14" spans="1:6" x14ac:dyDescent="0.25">
      <c r="A14" s="337" t="s">
        <v>1252</v>
      </c>
    </row>
    <row r="15" spans="1:6" x14ac:dyDescent="0.25">
      <c r="A15" s="337" t="s">
        <v>1253</v>
      </c>
    </row>
    <row r="16" spans="1:6" x14ac:dyDescent="0.25">
      <c r="A16" s="337" t="s">
        <v>1254</v>
      </c>
    </row>
    <row r="17" spans="1:1" x14ac:dyDescent="0.25">
      <c r="A17" s="337" t="s">
        <v>1255</v>
      </c>
    </row>
    <row r="18" spans="1:1" x14ac:dyDescent="0.25">
      <c r="A18" s="337" t="s">
        <v>1256</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3" sqref="A3"/>
    </sheetView>
  </sheetViews>
  <sheetFormatPr defaultColWidth="9.109375" defaultRowHeight="13.2" x14ac:dyDescent="0.25"/>
  <cols>
    <col min="1" max="1" width="94.5546875" style="337" customWidth="1"/>
    <col min="2" max="16384" width="9.109375" style="337"/>
  </cols>
  <sheetData>
    <row r="1" spans="1:1" s="675" customFormat="1" x14ac:dyDescent="0.25">
      <c r="A1" s="674" t="s">
        <v>1344</v>
      </c>
    </row>
    <row r="2" spans="1:1" x14ac:dyDescent="0.25">
      <c r="A2" s="674" t="s">
        <v>488</v>
      </c>
    </row>
    <row r="3" spans="1:1" x14ac:dyDescent="0.25">
      <c r="A3" s="674" t="s">
        <v>2677</v>
      </c>
    </row>
    <row r="5" spans="1:1" x14ac:dyDescent="0.25">
      <c r="A5" s="1054" t="s">
        <v>1496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2" width="11.5546875" style="339" customWidth="1"/>
    <col min="3" max="3" width="16.6640625" style="336" customWidth="1"/>
    <col min="4" max="4" width="17.33203125" style="339" customWidth="1"/>
    <col min="5" max="5" width="28.44140625" style="337" customWidth="1"/>
    <col min="6" max="6" width="29.5546875" style="337" customWidth="1"/>
    <col min="7" max="7" width="18.6640625" style="337" customWidth="1"/>
    <col min="8" max="8" width="21.6640625" style="337" customWidth="1"/>
    <col min="9" max="9" width="20.44140625" style="339" customWidth="1"/>
    <col min="10" max="10" width="22.33203125" style="339" customWidth="1"/>
    <col min="11" max="16384" width="9.109375" style="337"/>
  </cols>
  <sheetData>
    <row r="1" spans="1:14" s="362" customFormat="1" ht="17.399999999999999" x14ac:dyDescent="0.3">
      <c r="A1" s="676" t="s">
        <v>410</v>
      </c>
      <c r="B1" s="676"/>
      <c r="C1" s="70"/>
      <c r="D1" s="682"/>
      <c r="E1" s="67"/>
      <c r="F1" s="67"/>
      <c r="G1" s="67"/>
      <c r="H1" s="67"/>
      <c r="I1" s="684"/>
      <c r="J1" s="685"/>
    </row>
    <row r="2" spans="1:14" s="362" customFormat="1" ht="40.5" customHeight="1" x14ac:dyDescent="0.3">
      <c r="A2" s="677"/>
      <c r="B2" s="677"/>
      <c r="C2" s="65"/>
      <c r="D2" s="615"/>
      <c r="E2" s="63"/>
      <c r="F2" s="385" t="s">
        <v>476</v>
      </c>
      <c r="G2" s="69"/>
      <c r="H2" s="69"/>
      <c r="I2" s="68" t="s">
        <v>411</v>
      </c>
      <c r="J2" s="686"/>
    </row>
    <row r="3" spans="1:14" s="362" customFormat="1" ht="14.4" x14ac:dyDescent="0.3">
      <c r="A3" s="677"/>
      <c r="B3" s="677"/>
      <c r="C3" s="66"/>
      <c r="D3" s="72"/>
      <c r="E3" s="1438" t="s">
        <v>475</v>
      </c>
      <c r="F3" s="1438"/>
      <c r="G3" s="62"/>
      <c r="H3" s="62"/>
      <c r="I3" s="25"/>
      <c r="J3" s="686"/>
    </row>
    <row r="4" spans="1:14" s="362" customFormat="1" ht="14.4" x14ac:dyDescent="0.3">
      <c r="A4" s="677"/>
      <c r="B4" s="677"/>
      <c r="C4" s="66"/>
      <c r="D4" s="72"/>
      <c r="E4" s="62"/>
      <c r="F4" s="62"/>
      <c r="G4" s="62"/>
      <c r="H4" s="62"/>
      <c r="I4" s="25"/>
      <c r="J4" s="686"/>
    </row>
    <row r="5" spans="1:14" s="362" customFormat="1" ht="15.6" x14ac:dyDescent="0.3">
      <c r="A5" s="678" t="s">
        <v>140</v>
      </c>
      <c r="B5" s="679"/>
      <c r="C5" s="681"/>
      <c r="D5" s="683"/>
      <c r="E5" s="387"/>
      <c r="F5" s="387"/>
      <c r="G5" s="387"/>
      <c r="H5" s="387"/>
      <c r="I5" s="683"/>
      <c r="J5" s="687"/>
    </row>
    <row r="6" spans="1:14" s="362" customFormat="1" ht="14.4" x14ac:dyDescent="0.3">
      <c r="A6" s="677"/>
      <c r="B6" s="677"/>
      <c r="C6" s="269" t="s">
        <v>93</v>
      </c>
      <c r="D6" s="25"/>
      <c r="E6" s="323"/>
      <c r="F6" s="323"/>
      <c r="G6" s="384"/>
      <c r="H6" s="384"/>
      <c r="I6" s="677"/>
      <c r="J6" s="686"/>
    </row>
    <row r="7" spans="1:14" s="362" customFormat="1" ht="14.4" x14ac:dyDescent="0.3">
      <c r="A7" s="677"/>
      <c r="B7" s="677"/>
      <c r="C7" s="66"/>
      <c r="D7" s="26"/>
      <c r="E7" s="1436" t="s">
        <v>164</v>
      </c>
      <c r="F7" s="1437"/>
      <c r="G7" s="1436" t="s">
        <v>22</v>
      </c>
      <c r="H7" s="1437"/>
      <c r="I7" s="25"/>
      <c r="J7" s="686"/>
    </row>
    <row r="8" spans="1:14" s="362" customFormat="1" ht="24" customHeight="1" thickBot="1" x14ac:dyDescent="0.35">
      <c r="A8" s="7" t="s">
        <v>1365</v>
      </c>
      <c r="B8" s="680" t="s">
        <v>1370</v>
      </c>
      <c r="C8" s="20" t="s">
        <v>12</v>
      </c>
      <c r="D8" s="22" t="s">
        <v>1397</v>
      </c>
      <c r="E8" s="39" t="s">
        <v>1932</v>
      </c>
      <c r="F8" s="39" t="s">
        <v>1933</v>
      </c>
      <c r="G8" s="39" t="s">
        <v>1934</v>
      </c>
      <c r="H8" s="39" t="s">
        <v>1935</v>
      </c>
      <c r="I8" s="611" t="s">
        <v>1398</v>
      </c>
      <c r="J8" s="911" t="s">
        <v>1399</v>
      </c>
      <c r="K8" s="388"/>
      <c r="L8" s="389"/>
      <c r="M8" s="389"/>
      <c r="N8" s="389"/>
    </row>
  </sheetData>
  <mergeCells count="3">
    <mergeCell ref="E7:F7"/>
    <mergeCell ref="G7:H7"/>
    <mergeCell ref="E3:F3"/>
  </mergeCells>
  <phoneticPr fontId="13" type="noConversion"/>
  <conditionalFormatting sqref="A8:J8">
    <cfRule type="expression" dxfId="101"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2" width="11.5546875" style="339" customWidth="1"/>
    <col min="3" max="3" width="14.44140625" style="336" customWidth="1"/>
    <col min="4" max="4" width="15.6640625" style="339" customWidth="1"/>
    <col min="5" max="6" width="8.33203125" style="337" customWidth="1"/>
    <col min="7" max="7" width="10.44140625" style="337" customWidth="1"/>
    <col min="8" max="8" width="22.33203125" style="337" customWidth="1"/>
    <col min="9" max="9" width="8.33203125" style="337" customWidth="1"/>
    <col min="10" max="10" width="10.5546875" style="337" customWidth="1"/>
    <col min="11" max="11" width="12.5546875" style="337" customWidth="1"/>
    <col min="12" max="12" width="17.88671875" style="337" customWidth="1"/>
    <col min="13" max="13" width="18.44140625" style="337" customWidth="1"/>
    <col min="14" max="14" width="15.6640625" style="337" customWidth="1"/>
    <col min="15" max="15" width="13.88671875" style="337" customWidth="1"/>
    <col min="16" max="16" width="18.44140625" style="337" customWidth="1"/>
    <col min="17" max="17" width="21.88671875" style="337" customWidth="1"/>
    <col min="18" max="18" width="24.88671875" style="337" customWidth="1"/>
    <col min="19" max="19" width="23.44140625" style="337" customWidth="1"/>
    <col min="20" max="20" width="15.5546875" style="337" customWidth="1"/>
    <col min="21" max="30" width="8.88671875" style="337" customWidth="1"/>
    <col min="31" max="16384" width="8.88671875" style="337"/>
  </cols>
  <sheetData>
    <row r="1" spans="1:21" s="392" customFormat="1" ht="17.399999999999999" x14ac:dyDescent="0.3">
      <c r="A1" s="676" t="s">
        <v>412</v>
      </c>
      <c r="B1" s="676"/>
      <c r="C1" s="70"/>
      <c r="D1" s="682"/>
      <c r="E1" s="67"/>
      <c r="F1" s="67"/>
      <c r="G1" s="67"/>
      <c r="H1" s="67"/>
      <c r="I1" s="390"/>
      <c r="J1" s="67"/>
      <c r="K1" s="67"/>
      <c r="L1" s="67"/>
      <c r="M1" s="67"/>
      <c r="N1" s="67"/>
      <c r="O1" s="67"/>
      <c r="P1" s="67"/>
      <c r="Q1" s="67"/>
      <c r="R1" s="67"/>
      <c r="S1" s="67"/>
      <c r="T1" s="67"/>
      <c r="U1" s="391"/>
    </row>
    <row r="2" spans="1:21" s="392" customFormat="1" ht="14.4" x14ac:dyDescent="0.3">
      <c r="A2" s="615"/>
      <c r="B2" s="615"/>
      <c r="C2" s="65"/>
      <c r="D2" s="615"/>
      <c r="E2" s="393"/>
      <c r="F2" s="393"/>
      <c r="G2" s="393"/>
      <c r="H2" s="1449" t="s">
        <v>413</v>
      </c>
      <c r="I2" s="393"/>
      <c r="J2" s="393"/>
      <c r="K2" s="393"/>
      <c r="L2" s="393"/>
      <c r="M2" s="393"/>
      <c r="N2" s="393"/>
      <c r="O2" s="393"/>
      <c r="P2" s="393"/>
      <c r="Q2" s="393"/>
      <c r="R2" s="393"/>
      <c r="S2" s="393"/>
      <c r="T2" s="393"/>
      <c r="U2" s="394"/>
    </row>
    <row r="3" spans="1:21" s="392" customFormat="1" ht="14.4" x14ac:dyDescent="0.3">
      <c r="A3" s="688"/>
      <c r="B3" s="688"/>
      <c r="C3" s="35"/>
      <c r="D3" s="688"/>
      <c r="E3" s="393"/>
      <c r="F3" s="393"/>
      <c r="G3" s="393"/>
      <c r="H3" s="1449"/>
      <c r="I3" s="393"/>
      <c r="J3" s="395"/>
      <c r="K3" s="393"/>
      <c r="L3" s="393"/>
      <c r="M3" s="393"/>
      <c r="N3" s="1443"/>
      <c r="O3" s="1444"/>
      <c r="P3" s="1445"/>
      <c r="Q3" s="1445"/>
      <c r="R3" s="366"/>
      <c r="S3" s="1441"/>
      <c r="T3" s="1441"/>
      <c r="U3" s="394"/>
    </row>
    <row r="4" spans="1:21" s="392" customFormat="1" ht="10.5" customHeight="1" x14ac:dyDescent="0.3">
      <c r="A4" s="688"/>
      <c r="B4" s="688"/>
      <c r="C4" s="35"/>
      <c r="D4" s="688"/>
      <c r="E4" s="393"/>
      <c r="F4" s="393"/>
      <c r="G4" s="393"/>
      <c r="H4" s="1450"/>
      <c r="I4" s="393"/>
      <c r="J4" s="393"/>
      <c r="K4" s="393"/>
      <c r="L4" s="393"/>
      <c r="M4" s="393"/>
      <c r="N4" s="393"/>
      <c r="O4" s="393"/>
      <c r="P4" s="393"/>
      <c r="Q4" s="393"/>
      <c r="R4" s="393"/>
      <c r="S4" s="393"/>
      <c r="T4" s="393"/>
      <c r="U4" s="394"/>
    </row>
    <row r="5" spans="1:21" s="398" customFormat="1" ht="15.6" x14ac:dyDescent="0.3">
      <c r="A5" s="689" t="s">
        <v>479</v>
      </c>
      <c r="B5" s="690"/>
      <c r="C5" s="270"/>
      <c r="D5" s="689"/>
      <c r="E5" s="396"/>
      <c r="F5" s="396"/>
      <c r="G5" s="396"/>
      <c r="H5" s="397"/>
      <c r="I5" s="1446"/>
      <c r="J5" s="1447"/>
      <c r="K5" s="1447"/>
      <c r="L5" s="1447"/>
      <c r="M5" s="1447"/>
      <c r="N5" s="1447"/>
      <c r="O5" s="1446"/>
      <c r="P5" s="1446"/>
      <c r="Q5" s="1446"/>
      <c r="R5" s="1446"/>
      <c r="S5" s="1446"/>
      <c r="T5" s="1446"/>
      <c r="U5" s="1448"/>
    </row>
    <row r="6" spans="1:21" s="403" customFormat="1" ht="13.5" customHeight="1" x14ac:dyDescent="0.3">
      <c r="A6" s="25"/>
      <c r="B6" s="25"/>
      <c r="C6" s="23" t="s">
        <v>93</v>
      </c>
      <c r="D6" s="25"/>
      <c r="E6" s="1439" t="s">
        <v>77</v>
      </c>
      <c r="F6" s="1439"/>
      <c r="G6" s="399" t="s">
        <v>92</v>
      </c>
      <c r="H6" s="400"/>
      <c r="I6" s="399" t="s">
        <v>17</v>
      </c>
      <c r="J6" s="399" t="s">
        <v>77</v>
      </c>
      <c r="K6" s="399" t="s">
        <v>19</v>
      </c>
      <c r="L6" s="1439" t="s">
        <v>90</v>
      </c>
      <c r="M6" s="1440"/>
      <c r="N6" s="1439" t="s">
        <v>1428</v>
      </c>
      <c r="O6" s="1439"/>
      <c r="P6" s="401" t="s">
        <v>82</v>
      </c>
      <c r="Q6" s="1436" t="s">
        <v>92</v>
      </c>
      <c r="R6" s="1436"/>
      <c r="S6" s="326" t="s">
        <v>91</v>
      </c>
      <c r="T6" s="326" t="s">
        <v>90</v>
      </c>
      <c r="U6" s="402" t="s">
        <v>92</v>
      </c>
    </row>
    <row r="7" spans="1:21" s="392" customFormat="1" ht="14.25" customHeight="1" x14ac:dyDescent="0.3">
      <c r="A7" s="691"/>
      <c r="B7" s="691"/>
      <c r="C7" s="36"/>
      <c r="D7" s="691"/>
      <c r="E7" s="1442" t="s">
        <v>15</v>
      </c>
      <c r="F7" s="1442"/>
      <c r="G7" s="361" t="s">
        <v>16</v>
      </c>
      <c r="H7" s="405"/>
      <c r="I7" s="404"/>
      <c r="J7" s="404"/>
      <c r="K7" s="404"/>
      <c r="L7" s="406"/>
      <c r="M7" s="406"/>
      <c r="N7" s="406"/>
      <c r="O7" s="406"/>
      <c r="P7" s="404"/>
      <c r="Q7" s="406"/>
      <c r="R7" s="406"/>
      <c r="S7" s="406"/>
      <c r="T7" s="406"/>
      <c r="U7" s="407"/>
    </row>
    <row r="8" spans="1:21" s="410" customFormat="1" ht="27" customHeight="1" thickBot="1" x14ac:dyDescent="0.3">
      <c r="A8" s="7" t="s">
        <v>1365</v>
      </c>
      <c r="B8" s="680" t="s">
        <v>1370</v>
      </c>
      <c r="C8" s="20" t="s">
        <v>1400</v>
      </c>
      <c r="D8" s="7" t="s">
        <v>1397</v>
      </c>
      <c r="E8" s="6" t="s">
        <v>1936</v>
      </c>
      <c r="F8" s="6" t="s">
        <v>1937</v>
      </c>
      <c r="G8" s="6" t="s">
        <v>1938</v>
      </c>
      <c r="H8" s="408" t="s">
        <v>1401</v>
      </c>
      <c r="I8" s="6" t="s">
        <v>1939</v>
      </c>
      <c r="J8" s="6" t="s">
        <v>1940</v>
      </c>
      <c r="K8" s="6" t="s">
        <v>1941</v>
      </c>
      <c r="L8" s="6" t="s">
        <v>1942</v>
      </c>
      <c r="M8" s="6" t="s">
        <v>1943</v>
      </c>
      <c r="N8" s="6" t="s">
        <v>1944</v>
      </c>
      <c r="O8" s="6" t="s">
        <v>1945</v>
      </c>
      <c r="P8" s="6" t="s">
        <v>1946</v>
      </c>
      <c r="Q8" s="6" t="s">
        <v>1947</v>
      </c>
      <c r="R8" s="6" t="s">
        <v>1948</v>
      </c>
      <c r="S8" s="6" t="s">
        <v>1949</v>
      </c>
      <c r="T8" s="6" t="s">
        <v>1950</v>
      </c>
      <c r="U8" s="409" t="s">
        <v>1951</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00"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J2008"/>
  <sheetViews>
    <sheetView zoomScaleNormal="100" workbookViewId="0">
      <pane xSplit="5" ySplit="8" topLeftCell="F9" activePane="bottomRight" state="frozen"/>
      <selection pane="topRight" activeCell="F1" sqref="F1"/>
      <selection pane="bottomLeft" activeCell="A9" sqref="A9"/>
      <selection pane="bottomRight" activeCell="A9" sqref="A9"/>
    </sheetView>
  </sheetViews>
  <sheetFormatPr defaultRowHeight="14.4" x14ac:dyDescent="0.3"/>
  <cols>
    <col min="1" max="5" width="15.77734375" customWidth="1"/>
    <col min="6" max="10" width="25.77734375" customWidth="1"/>
  </cols>
  <sheetData>
    <row r="1" spans="1:10" ht="17.399999999999999" x14ac:dyDescent="0.3">
      <c r="A1" s="1141" t="s">
        <v>2231</v>
      </c>
      <c r="B1" s="1141"/>
      <c r="C1" s="1142"/>
      <c r="D1" s="1142"/>
      <c r="E1" s="1143"/>
      <c r="F1" s="1141"/>
      <c r="G1" s="1141"/>
      <c r="H1" s="1141"/>
      <c r="I1" s="1141"/>
      <c r="J1" s="1141"/>
    </row>
    <row r="2" spans="1:10" ht="14.4" customHeight="1" x14ac:dyDescent="0.3">
      <c r="A2" s="1163"/>
      <c r="B2" s="1163"/>
      <c r="C2" s="1163"/>
      <c r="D2" s="1163"/>
      <c r="E2" s="1163"/>
      <c r="F2" s="1451" t="s">
        <v>2232</v>
      </c>
      <c r="G2" s="1454" t="s">
        <v>2233</v>
      </c>
      <c r="H2" s="1457" t="s">
        <v>2241</v>
      </c>
      <c r="I2" s="1457" t="s">
        <v>2242</v>
      </c>
      <c r="J2" s="1451" t="s">
        <v>2234</v>
      </c>
    </row>
    <row r="3" spans="1:10" ht="14.4" customHeight="1" x14ac:dyDescent="0.3">
      <c r="A3" s="1163"/>
      <c r="B3" s="1163"/>
      <c r="C3" s="1163"/>
      <c r="D3" s="1163"/>
      <c r="E3" s="1163"/>
      <c r="F3" s="1452"/>
      <c r="G3" s="1455"/>
      <c r="H3" s="1458"/>
      <c r="I3" s="1458"/>
      <c r="J3" s="1452"/>
    </row>
    <row r="4" spans="1:10" x14ac:dyDescent="0.3">
      <c r="A4" s="1144" t="s">
        <v>351</v>
      </c>
      <c r="B4" s="1145"/>
      <c r="C4" s="1146"/>
      <c r="D4" s="1147"/>
      <c r="E4" s="1147"/>
      <c r="F4" s="1452"/>
      <c r="G4" s="1455"/>
      <c r="H4" s="1458"/>
      <c r="I4" s="1458"/>
      <c r="J4" s="1452"/>
    </row>
    <row r="5" spans="1:10" ht="15.6" x14ac:dyDescent="0.3">
      <c r="A5" s="1148" t="s">
        <v>299</v>
      </c>
      <c r="B5" s="1149"/>
      <c r="C5" s="1150"/>
      <c r="D5" s="1151" t="s">
        <v>352</v>
      </c>
      <c r="E5" s="1152"/>
      <c r="F5" s="1452"/>
      <c r="G5" s="1455"/>
      <c r="H5" s="1458"/>
      <c r="I5" s="1458"/>
      <c r="J5" s="1452"/>
    </row>
    <row r="6" spans="1:10" ht="16.2" x14ac:dyDescent="0.35">
      <c r="A6" s="725"/>
      <c r="B6" s="291" t="s">
        <v>93</v>
      </c>
      <c r="C6" s="698"/>
      <c r="D6" s="1153" t="str">
        <f>HYPERLINK("#DropDownLists!O6","Add to this list")</f>
        <v>Add to this list</v>
      </c>
      <c r="E6" s="1153" t="str">
        <f>HYPERLINK("#DropDownLists!K6","Add to this list")</f>
        <v>Add to this list</v>
      </c>
      <c r="F6" s="1452"/>
      <c r="G6" s="1456"/>
      <c r="H6" s="1459"/>
      <c r="I6" s="1458"/>
      <c r="J6" s="1452"/>
    </row>
    <row r="7" spans="1:10" x14ac:dyDescent="0.3">
      <c r="A7" s="1453" t="s">
        <v>345</v>
      </c>
      <c r="B7" s="1453"/>
      <c r="C7" s="1453"/>
      <c r="D7" s="1453"/>
      <c r="E7" s="1453"/>
      <c r="F7" s="1159" t="s">
        <v>68</v>
      </c>
      <c r="G7" s="1160" t="s">
        <v>17</v>
      </c>
      <c r="H7" s="1161" t="s">
        <v>2235</v>
      </c>
      <c r="I7" s="1161" t="s">
        <v>2235</v>
      </c>
      <c r="J7" s="1159" t="s">
        <v>68</v>
      </c>
    </row>
    <row r="8" spans="1:10" ht="33" customHeight="1" thickBot="1" x14ac:dyDescent="0.35">
      <c r="A8" s="1154" t="s">
        <v>2236</v>
      </c>
      <c r="B8" s="1155" t="s">
        <v>12</v>
      </c>
      <c r="C8" s="680" t="s">
        <v>129</v>
      </c>
      <c r="D8" s="680" t="s">
        <v>1412</v>
      </c>
      <c r="E8" s="611" t="s">
        <v>54</v>
      </c>
      <c r="F8" s="1162" t="s">
        <v>2237</v>
      </c>
      <c r="G8" s="1162" t="s">
        <v>2238</v>
      </c>
      <c r="H8" s="1162" t="s">
        <v>2239</v>
      </c>
      <c r="I8" s="1162" t="s">
        <v>2243</v>
      </c>
      <c r="J8" s="1162" t="s">
        <v>2240</v>
      </c>
    </row>
    <row r="9" spans="1:10" x14ac:dyDescent="0.3">
      <c r="A9" s="339"/>
      <c r="B9" s="336"/>
      <c r="C9" s="339"/>
      <c r="D9" s="339"/>
      <c r="E9" s="339"/>
      <c r="F9" s="1156"/>
      <c r="G9" s="337"/>
      <c r="H9" s="1157"/>
      <c r="I9" s="1157"/>
      <c r="J9" s="1158"/>
    </row>
    <row r="10" spans="1:10" x14ac:dyDescent="0.3">
      <c r="A10" s="339"/>
      <c r="B10" s="336"/>
      <c r="C10" s="339"/>
      <c r="D10" s="339"/>
      <c r="E10" s="339"/>
      <c r="F10" s="1156"/>
      <c r="G10" s="337"/>
      <c r="H10" s="1157"/>
      <c r="I10" s="1157"/>
      <c r="J10" s="1158"/>
    </row>
    <row r="11" spans="1:10" x14ac:dyDescent="0.3">
      <c r="A11" s="339"/>
      <c r="B11" s="336"/>
      <c r="C11" s="339"/>
      <c r="D11" s="339"/>
      <c r="E11" s="339"/>
      <c r="F11" s="1156"/>
      <c r="G11" s="337"/>
      <c r="H11" s="1157"/>
      <c r="I11" s="1157"/>
      <c r="J11" s="1158"/>
    </row>
    <row r="12" spans="1:10" x14ac:dyDescent="0.3">
      <c r="A12" s="339"/>
      <c r="B12" s="336"/>
      <c r="C12" s="339"/>
      <c r="D12" s="339"/>
      <c r="E12" s="339"/>
      <c r="F12" s="1156"/>
      <c r="G12" s="337"/>
      <c r="H12" s="1157"/>
      <c r="I12" s="1157"/>
      <c r="J12" s="1158"/>
    </row>
    <row r="13" spans="1:10" x14ac:dyDescent="0.3">
      <c r="A13" s="339"/>
      <c r="B13" s="336"/>
      <c r="C13" s="339"/>
      <c r="D13" s="339"/>
      <c r="E13" s="339"/>
      <c r="F13" s="1156"/>
      <c r="G13" s="337"/>
      <c r="H13" s="1157"/>
      <c r="I13" s="1157"/>
      <c r="J13" s="1158"/>
    </row>
    <row r="14" spans="1:10" x14ac:dyDescent="0.3">
      <c r="A14" s="339"/>
      <c r="B14" s="336"/>
      <c r="C14" s="339"/>
      <c r="D14" s="339"/>
      <c r="E14" s="339"/>
      <c r="F14" s="1156"/>
      <c r="G14" s="337"/>
      <c r="H14" s="1157"/>
      <c r="I14" s="1157"/>
      <c r="J14" s="1158"/>
    </row>
    <row r="15" spans="1:10" x14ac:dyDescent="0.3">
      <c r="A15" s="339"/>
      <c r="B15" s="336"/>
      <c r="C15" s="339"/>
      <c r="D15" s="339"/>
      <c r="E15" s="339"/>
      <c r="F15" s="1156"/>
      <c r="G15" s="337"/>
      <c r="H15" s="1157"/>
      <c r="I15" s="1157"/>
      <c r="J15" s="1158"/>
    </row>
    <row r="16" spans="1:10" x14ac:dyDescent="0.3">
      <c r="A16" s="339"/>
      <c r="B16" s="336"/>
      <c r="C16" s="339"/>
      <c r="D16" s="339"/>
      <c r="E16" s="339"/>
      <c r="F16" s="1156"/>
      <c r="G16" s="337"/>
      <c r="H16" s="1157"/>
      <c r="I16" s="1157"/>
      <c r="J16" s="1158"/>
    </row>
    <row r="17" spans="1:10" x14ac:dyDescent="0.3">
      <c r="A17" s="339"/>
      <c r="B17" s="336"/>
      <c r="C17" s="339"/>
      <c r="D17" s="339"/>
      <c r="E17" s="339"/>
      <c r="F17" s="1156"/>
      <c r="G17" s="337"/>
      <c r="H17" s="1157"/>
      <c r="I17" s="1157"/>
      <c r="J17" s="1158"/>
    </row>
    <row r="18" spans="1:10" x14ac:dyDescent="0.3">
      <c r="A18" s="339"/>
      <c r="B18" s="336"/>
      <c r="C18" s="339"/>
      <c r="D18" s="339"/>
      <c r="E18" s="339"/>
      <c r="F18" s="1156"/>
      <c r="G18" s="337"/>
      <c r="H18" s="1157"/>
      <c r="I18" s="1157"/>
      <c r="J18" s="1158"/>
    </row>
    <row r="19" spans="1:10" x14ac:dyDescent="0.3">
      <c r="A19" s="339"/>
      <c r="B19" s="336"/>
      <c r="C19" s="339"/>
      <c r="D19" s="339"/>
      <c r="E19" s="339"/>
      <c r="F19" s="1156"/>
      <c r="G19" s="337"/>
      <c r="H19" s="1157"/>
      <c r="I19" s="1157"/>
      <c r="J19" s="1158"/>
    </row>
    <row r="20" spans="1:10" x14ac:dyDescent="0.3">
      <c r="A20" s="339"/>
      <c r="B20" s="336"/>
      <c r="C20" s="339"/>
      <c r="D20" s="339"/>
      <c r="E20" s="339"/>
      <c r="F20" s="1156"/>
      <c r="G20" s="337"/>
      <c r="H20" s="1157"/>
      <c r="I20" s="1157"/>
      <c r="J20" s="1158"/>
    </row>
    <row r="21" spans="1:10" x14ac:dyDescent="0.3">
      <c r="A21" s="339"/>
      <c r="B21" s="336"/>
      <c r="C21" s="339"/>
      <c r="D21" s="339"/>
      <c r="E21" s="339"/>
      <c r="F21" s="1156"/>
      <c r="G21" s="337"/>
      <c r="H21" s="1157"/>
      <c r="I21" s="1157"/>
      <c r="J21" s="1158"/>
    </row>
    <row r="22" spans="1:10" x14ac:dyDescent="0.3">
      <c r="A22" s="339"/>
      <c r="B22" s="336"/>
      <c r="C22" s="339"/>
      <c r="D22" s="339"/>
      <c r="E22" s="339"/>
      <c r="F22" s="1156"/>
      <c r="G22" s="337"/>
      <c r="H22" s="1157"/>
      <c r="I22" s="1157"/>
      <c r="J22" s="1158"/>
    </row>
    <row r="23" spans="1:10" x14ac:dyDescent="0.3">
      <c r="A23" s="339"/>
      <c r="B23" s="336"/>
      <c r="C23" s="339"/>
      <c r="D23" s="339"/>
      <c r="E23" s="339"/>
      <c r="F23" s="1156"/>
      <c r="G23" s="337"/>
      <c r="H23" s="1157"/>
      <c r="I23" s="1157"/>
      <c r="J23" s="1158"/>
    </row>
    <row r="24" spans="1:10" x14ac:dyDescent="0.3">
      <c r="A24" s="339"/>
      <c r="B24" s="336"/>
      <c r="C24" s="339"/>
      <c r="D24" s="339"/>
      <c r="E24" s="339"/>
      <c r="F24" s="108"/>
      <c r="G24" s="337"/>
      <c r="H24" s="1157"/>
      <c r="I24" s="1157"/>
      <c r="J24" s="1158"/>
    </row>
    <row r="25" spans="1:10" x14ac:dyDescent="0.3">
      <c r="A25" s="339"/>
      <c r="B25" s="336"/>
      <c r="C25" s="339"/>
      <c r="D25" s="339"/>
      <c r="E25" s="339"/>
      <c r="F25" s="108"/>
      <c r="G25" s="337"/>
      <c r="H25" s="1157"/>
      <c r="I25" s="1157"/>
      <c r="J25" s="1158"/>
    </row>
    <row r="26" spans="1:10" x14ac:dyDescent="0.3">
      <c r="A26" s="339"/>
      <c r="B26" s="336"/>
      <c r="C26" s="339"/>
      <c r="D26" s="339"/>
      <c r="E26" s="339"/>
      <c r="F26" s="108"/>
      <c r="G26" s="337"/>
      <c r="H26" s="1157"/>
      <c r="I26" s="1157"/>
      <c r="J26" s="1158"/>
    </row>
    <row r="27" spans="1:10" x14ac:dyDescent="0.3">
      <c r="A27" s="339"/>
      <c r="B27" s="336"/>
      <c r="C27" s="339"/>
      <c r="D27" s="339"/>
      <c r="E27" s="339"/>
      <c r="F27" s="108"/>
      <c r="G27" s="337"/>
      <c r="H27" s="1157"/>
      <c r="I27" s="1157"/>
      <c r="J27" s="1158"/>
    </row>
    <row r="28" spans="1:10" x14ac:dyDescent="0.3">
      <c r="A28" s="339"/>
      <c r="B28" s="336"/>
      <c r="C28" s="339"/>
      <c r="D28" s="339"/>
      <c r="E28" s="339"/>
      <c r="F28" s="108"/>
      <c r="G28" s="337"/>
      <c r="H28" s="1157"/>
      <c r="I28" s="1157"/>
      <c r="J28" s="1158"/>
    </row>
    <row r="29" spans="1:10" x14ac:dyDescent="0.3">
      <c r="A29" s="339"/>
      <c r="B29" s="336"/>
      <c r="C29" s="339"/>
      <c r="D29" s="339"/>
      <c r="E29" s="339"/>
      <c r="F29" s="108"/>
      <c r="G29" s="337"/>
      <c r="H29" s="1157"/>
      <c r="I29" s="1157"/>
      <c r="J29" s="1158"/>
    </row>
    <row r="30" spans="1:10" x14ac:dyDescent="0.3">
      <c r="A30" s="339"/>
      <c r="B30" s="336"/>
      <c r="C30" s="339"/>
      <c r="D30" s="339"/>
      <c r="E30" s="339"/>
      <c r="F30" s="108"/>
      <c r="G30" s="337"/>
      <c r="H30" s="1157"/>
      <c r="I30" s="1157"/>
      <c r="J30" s="1158"/>
    </row>
    <row r="31" spans="1:10" x14ac:dyDescent="0.3">
      <c r="A31" s="339"/>
      <c r="B31" s="336"/>
      <c r="C31" s="339"/>
      <c r="D31" s="339"/>
      <c r="E31" s="339"/>
      <c r="F31" s="108"/>
      <c r="G31" s="337"/>
      <c r="H31" s="1157"/>
      <c r="I31" s="1157"/>
      <c r="J31" s="1158"/>
    </row>
    <row r="32" spans="1:10" x14ac:dyDescent="0.3">
      <c r="A32" s="339"/>
      <c r="B32" s="336"/>
      <c r="C32" s="339"/>
      <c r="D32" s="339"/>
      <c r="E32" s="339"/>
      <c r="F32" s="108"/>
      <c r="G32" s="337"/>
      <c r="H32" s="1157"/>
      <c r="I32" s="1157"/>
      <c r="J32" s="1158"/>
    </row>
    <row r="33" spans="1:10" x14ac:dyDescent="0.3">
      <c r="A33" s="339"/>
      <c r="B33" s="336"/>
      <c r="C33" s="339"/>
      <c r="D33" s="339"/>
      <c r="E33" s="339"/>
      <c r="F33" s="108"/>
      <c r="G33" s="337"/>
      <c r="H33" s="1157"/>
      <c r="I33" s="1157"/>
      <c r="J33" s="1158"/>
    </row>
    <row r="34" spans="1:10" x14ac:dyDescent="0.3">
      <c r="A34" s="339"/>
      <c r="B34" s="336"/>
      <c r="C34" s="339"/>
      <c r="D34" s="339"/>
      <c r="E34" s="339"/>
      <c r="F34" s="108"/>
      <c r="G34" s="337"/>
      <c r="H34" s="1157"/>
      <c r="I34" s="1157"/>
      <c r="J34" s="1158"/>
    </row>
    <row r="35" spans="1:10" x14ac:dyDescent="0.3">
      <c r="A35" s="339"/>
      <c r="B35" s="336"/>
      <c r="C35" s="339"/>
      <c r="D35" s="339"/>
      <c r="E35" s="339"/>
      <c r="F35" s="108"/>
      <c r="G35" s="337"/>
      <c r="H35" s="1157"/>
      <c r="I35" s="1157"/>
      <c r="J35" s="1158"/>
    </row>
    <row r="36" spans="1:10" x14ac:dyDescent="0.3">
      <c r="A36" s="339"/>
      <c r="B36" s="336"/>
      <c r="C36" s="339"/>
      <c r="D36" s="339"/>
      <c r="E36" s="339"/>
      <c r="F36" s="108"/>
      <c r="G36" s="337"/>
      <c r="H36" s="1157"/>
      <c r="I36" s="1157"/>
      <c r="J36" s="1158"/>
    </row>
    <row r="37" spans="1:10" x14ac:dyDescent="0.3">
      <c r="A37" s="339"/>
      <c r="B37" s="336"/>
      <c r="C37" s="339"/>
      <c r="D37" s="339"/>
      <c r="E37" s="339"/>
      <c r="F37" s="108"/>
      <c r="G37" s="337"/>
      <c r="H37" s="1157"/>
      <c r="I37" s="1157"/>
      <c r="J37" s="1158"/>
    </row>
    <row r="38" spans="1:10" x14ac:dyDescent="0.3">
      <c r="A38" s="339"/>
      <c r="B38" s="336"/>
      <c r="C38" s="339"/>
      <c r="D38" s="339"/>
      <c r="E38" s="339"/>
      <c r="F38" s="108"/>
      <c r="G38" s="337"/>
      <c r="H38" s="1157"/>
      <c r="I38" s="1157"/>
      <c r="J38" s="1158"/>
    </row>
    <row r="39" spans="1:10" x14ac:dyDescent="0.3">
      <c r="A39" s="339"/>
      <c r="B39" s="336"/>
      <c r="C39" s="339"/>
      <c r="D39" s="339"/>
      <c r="E39" s="339"/>
      <c r="F39" s="108"/>
      <c r="G39" s="337"/>
      <c r="H39" s="1157"/>
      <c r="I39" s="1157"/>
      <c r="J39" s="1158"/>
    </row>
    <row r="40" spans="1:10" x14ac:dyDescent="0.3">
      <c r="A40" s="339"/>
      <c r="B40" s="336"/>
      <c r="C40" s="339"/>
      <c r="D40" s="339"/>
      <c r="E40" s="339"/>
      <c r="F40" s="108"/>
      <c r="G40" s="337"/>
      <c r="H40" s="1157"/>
      <c r="I40" s="1157"/>
      <c r="J40" s="1158"/>
    </row>
    <row r="41" spans="1:10" x14ac:dyDescent="0.3">
      <c r="A41" s="339"/>
      <c r="B41" s="336"/>
      <c r="C41" s="339"/>
      <c r="D41" s="339"/>
      <c r="E41" s="339"/>
      <c r="F41" s="108"/>
      <c r="G41" s="337"/>
      <c r="H41" s="1157"/>
      <c r="I41" s="1157"/>
      <c r="J41" s="1158"/>
    </row>
    <row r="42" spans="1:10" x14ac:dyDescent="0.3">
      <c r="A42" s="339"/>
      <c r="B42" s="336"/>
      <c r="C42" s="339"/>
      <c r="D42" s="339"/>
      <c r="E42" s="339"/>
      <c r="F42" s="108"/>
      <c r="G42" s="337"/>
      <c r="H42" s="1157"/>
      <c r="I42" s="1157"/>
      <c r="J42" s="1158"/>
    </row>
    <row r="43" spans="1:10" x14ac:dyDescent="0.3">
      <c r="A43" s="339"/>
      <c r="B43" s="336"/>
      <c r="C43" s="339"/>
      <c r="D43" s="339"/>
      <c r="E43" s="339"/>
      <c r="F43" s="108"/>
      <c r="G43" s="337"/>
      <c r="H43" s="1157"/>
      <c r="I43" s="1157"/>
      <c r="J43" s="1158"/>
    </row>
    <row r="44" spans="1:10" x14ac:dyDescent="0.3">
      <c r="A44" s="339"/>
      <c r="B44" s="336"/>
      <c r="C44" s="339"/>
      <c r="D44" s="339"/>
      <c r="E44" s="339"/>
      <c r="F44" s="108"/>
      <c r="G44" s="337"/>
      <c r="H44" s="1157"/>
      <c r="I44" s="1157"/>
      <c r="J44" s="1158"/>
    </row>
    <row r="45" spans="1:10" x14ac:dyDescent="0.3">
      <c r="A45" s="339"/>
      <c r="B45" s="336"/>
      <c r="C45" s="339"/>
      <c r="D45" s="339"/>
      <c r="E45" s="339"/>
      <c r="F45" s="108"/>
      <c r="G45" s="337"/>
      <c r="H45" s="1157"/>
      <c r="I45" s="1157"/>
      <c r="J45" s="1158"/>
    </row>
    <row r="46" spans="1:10" x14ac:dyDescent="0.3">
      <c r="A46" s="339"/>
      <c r="B46" s="336"/>
      <c r="C46" s="339"/>
      <c r="D46" s="339"/>
      <c r="E46" s="339"/>
      <c r="F46" s="108"/>
      <c r="G46" s="337"/>
      <c r="H46" s="1157"/>
      <c r="I46" s="1157"/>
      <c r="J46" s="1158"/>
    </row>
    <row r="47" spans="1:10" x14ac:dyDescent="0.3">
      <c r="A47" s="339"/>
      <c r="B47" s="336"/>
      <c r="C47" s="339"/>
      <c r="D47" s="339"/>
      <c r="E47" s="339"/>
      <c r="F47" s="108"/>
      <c r="G47" s="337"/>
      <c r="H47" s="1157"/>
      <c r="I47" s="1157"/>
      <c r="J47" s="1158"/>
    </row>
    <row r="48" spans="1:10" x14ac:dyDescent="0.3">
      <c r="A48" s="339"/>
      <c r="B48" s="336"/>
      <c r="C48" s="339"/>
      <c r="D48" s="339"/>
      <c r="E48" s="339"/>
      <c r="F48" s="108"/>
      <c r="G48" s="337"/>
      <c r="H48" s="1157"/>
      <c r="I48" s="1157"/>
      <c r="J48" s="1158"/>
    </row>
    <row r="49" spans="1:10" x14ac:dyDescent="0.3">
      <c r="A49" s="339"/>
      <c r="B49" s="336"/>
      <c r="C49" s="339"/>
      <c r="D49" s="339"/>
      <c r="E49" s="339"/>
      <c r="F49" s="108"/>
      <c r="G49" s="337"/>
      <c r="H49" s="1157"/>
      <c r="I49" s="1157"/>
      <c r="J49" s="1158"/>
    </row>
    <row r="50" spans="1:10" x14ac:dyDescent="0.3">
      <c r="A50" s="339"/>
      <c r="B50" s="336"/>
      <c r="C50" s="339"/>
      <c r="D50" s="339"/>
      <c r="E50" s="339"/>
      <c r="F50" s="108"/>
      <c r="G50" s="337"/>
      <c r="H50" s="1157"/>
      <c r="I50" s="1157"/>
      <c r="J50" s="1158"/>
    </row>
    <row r="51" spans="1:10" x14ac:dyDescent="0.3">
      <c r="A51" s="339"/>
      <c r="B51" s="336"/>
      <c r="C51" s="339"/>
      <c r="D51" s="339"/>
      <c r="E51" s="339"/>
      <c r="F51" s="108"/>
      <c r="G51" s="337"/>
      <c r="H51" s="1157"/>
      <c r="I51" s="1157"/>
      <c r="J51" s="1158"/>
    </row>
    <row r="52" spans="1:10" x14ac:dyDescent="0.3">
      <c r="A52" s="339"/>
      <c r="B52" s="336"/>
      <c r="C52" s="339"/>
      <c r="D52" s="339"/>
      <c r="E52" s="339"/>
      <c r="F52" s="108"/>
      <c r="G52" s="337"/>
      <c r="H52" s="1157"/>
      <c r="I52" s="1157"/>
      <c r="J52" s="1158"/>
    </row>
    <row r="53" spans="1:10" x14ac:dyDescent="0.3">
      <c r="A53" s="339"/>
      <c r="B53" s="336"/>
      <c r="C53" s="339"/>
      <c r="D53" s="339"/>
      <c r="E53" s="339"/>
      <c r="F53" s="108"/>
      <c r="G53" s="337"/>
      <c r="H53" s="1157"/>
      <c r="I53" s="1157"/>
      <c r="J53" s="1158"/>
    </row>
    <row r="54" spans="1:10" x14ac:dyDescent="0.3">
      <c r="A54" s="339"/>
      <c r="B54" s="336"/>
      <c r="C54" s="339"/>
      <c r="D54" s="339"/>
      <c r="E54" s="339"/>
      <c r="F54" s="108"/>
      <c r="G54" s="337"/>
      <c r="H54" s="1157"/>
      <c r="I54" s="1157"/>
      <c r="J54" s="1158"/>
    </row>
    <row r="55" spans="1:10" x14ac:dyDescent="0.3">
      <c r="A55" s="339"/>
      <c r="B55" s="336"/>
      <c r="C55" s="339"/>
      <c r="D55" s="339"/>
      <c r="E55" s="339"/>
      <c r="F55" s="108"/>
      <c r="G55" s="337"/>
      <c r="H55" s="1157"/>
      <c r="I55" s="1157"/>
      <c r="J55" s="1158"/>
    </row>
    <row r="56" spans="1:10" x14ac:dyDescent="0.3">
      <c r="A56" s="339"/>
      <c r="B56" s="336"/>
      <c r="C56" s="339"/>
      <c r="D56" s="339"/>
      <c r="E56" s="339"/>
      <c r="F56" s="108"/>
      <c r="G56" s="337"/>
      <c r="H56" s="1157"/>
      <c r="I56" s="1157"/>
      <c r="J56" s="1158"/>
    </row>
    <row r="57" spans="1:10" x14ac:dyDescent="0.3">
      <c r="A57" s="339"/>
      <c r="B57" s="336"/>
      <c r="C57" s="339"/>
      <c r="D57" s="339"/>
      <c r="E57" s="339"/>
      <c r="F57" s="108"/>
      <c r="G57" s="337"/>
      <c r="H57" s="1157"/>
      <c r="I57" s="1157"/>
      <c r="J57" s="1158"/>
    </row>
    <row r="58" spans="1:10" x14ac:dyDescent="0.3">
      <c r="A58" s="339"/>
      <c r="B58" s="336"/>
      <c r="C58" s="339"/>
      <c r="D58" s="339"/>
      <c r="E58" s="339"/>
      <c r="F58" s="108"/>
      <c r="G58" s="337"/>
      <c r="H58" s="1157"/>
      <c r="I58" s="1157"/>
      <c r="J58" s="1158"/>
    </row>
    <row r="59" spans="1:10" x14ac:dyDescent="0.3">
      <c r="A59" s="339"/>
      <c r="B59" s="336"/>
      <c r="C59" s="339"/>
      <c r="D59" s="339"/>
      <c r="E59" s="339"/>
      <c r="F59" s="108"/>
      <c r="G59" s="337"/>
      <c r="H59" s="1157"/>
      <c r="I59" s="1157"/>
      <c r="J59" s="1158"/>
    </row>
    <row r="60" spans="1:10" x14ac:dyDescent="0.3">
      <c r="A60" s="339"/>
      <c r="B60" s="336"/>
      <c r="C60" s="339"/>
      <c r="D60" s="339"/>
      <c r="E60" s="339"/>
      <c r="F60" s="108"/>
      <c r="G60" s="337"/>
      <c r="H60" s="1157"/>
      <c r="I60" s="1157"/>
      <c r="J60" s="1158"/>
    </row>
    <row r="61" spans="1:10" x14ac:dyDescent="0.3">
      <c r="A61" s="339"/>
      <c r="B61" s="336"/>
      <c r="C61" s="339"/>
      <c r="D61" s="339"/>
      <c r="E61" s="339"/>
      <c r="F61" s="108"/>
      <c r="G61" s="337"/>
      <c r="H61" s="1157"/>
      <c r="I61" s="1157"/>
      <c r="J61" s="1158"/>
    </row>
    <row r="62" spans="1:10" x14ac:dyDescent="0.3">
      <c r="A62" s="339"/>
      <c r="B62" s="336"/>
      <c r="C62" s="339"/>
      <c r="D62" s="339"/>
      <c r="E62" s="339"/>
      <c r="F62" s="108"/>
      <c r="G62" s="337"/>
      <c r="H62" s="1157"/>
      <c r="I62" s="1157"/>
      <c r="J62" s="1158"/>
    </row>
    <row r="63" spans="1:10" x14ac:dyDescent="0.3">
      <c r="A63" s="339"/>
      <c r="B63" s="336"/>
      <c r="C63" s="339"/>
      <c r="D63" s="339"/>
      <c r="E63" s="339"/>
      <c r="F63" s="108"/>
      <c r="G63" s="337"/>
      <c r="H63" s="1157"/>
      <c r="I63" s="1157"/>
      <c r="J63" s="1158"/>
    </row>
    <row r="64" spans="1:10" x14ac:dyDescent="0.3">
      <c r="A64" s="339"/>
      <c r="B64" s="336"/>
      <c r="C64" s="339"/>
      <c r="D64" s="339"/>
      <c r="E64" s="339"/>
      <c r="F64" s="108"/>
      <c r="G64" s="337"/>
      <c r="H64" s="1157"/>
      <c r="I64" s="1157"/>
      <c r="J64" s="1158"/>
    </row>
    <row r="65" spans="1:10" x14ac:dyDescent="0.3">
      <c r="A65" s="339"/>
      <c r="B65" s="336"/>
      <c r="C65" s="339"/>
      <c r="D65" s="339"/>
      <c r="E65" s="339"/>
      <c r="F65" s="108"/>
      <c r="G65" s="337"/>
      <c r="H65" s="1157"/>
      <c r="I65" s="1157"/>
      <c r="J65" s="1158"/>
    </row>
    <row r="66" spans="1:10" x14ac:dyDescent="0.3">
      <c r="A66" s="339"/>
      <c r="B66" s="336"/>
      <c r="C66" s="339"/>
      <c r="D66" s="339"/>
      <c r="E66" s="339"/>
      <c r="F66" s="108"/>
      <c r="G66" s="337"/>
      <c r="H66" s="1157"/>
      <c r="I66" s="1157"/>
      <c r="J66" s="1158"/>
    </row>
    <row r="67" spans="1:10" x14ac:dyDescent="0.3">
      <c r="A67" s="339"/>
      <c r="B67" s="336"/>
      <c r="C67" s="339"/>
      <c r="D67" s="339"/>
      <c r="E67" s="339"/>
      <c r="F67" s="108"/>
      <c r="G67" s="337"/>
      <c r="H67" s="1157"/>
      <c r="I67" s="1157"/>
      <c r="J67" s="1158"/>
    </row>
    <row r="68" spans="1:10" x14ac:dyDescent="0.3">
      <c r="A68" s="339"/>
      <c r="B68" s="336"/>
      <c r="C68" s="339"/>
      <c r="D68" s="339"/>
      <c r="E68" s="339"/>
      <c r="F68" s="108"/>
      <c r="G68" s="337"/>
      <c r="H68" s="1157"/>
      <c r="I68" s="1157"/>
      <c r="J68" s="1158"/>
    </row>
    <row r="69" spans="1:10" x14ac:dyDescent="0.3">
      <c r="A69" s="339"/>
      <c r="B69" s="336"/>
      <c r="C69" s="339"/>
      <c r="D69" s="339"/>
      <c r="E69" s="339"/>
      <c r="F69" s="108"/>
      <c r="G69" s="337"/>
      <c r="H69" s="1157"/>
      <c r="I69" s="1157"/>
      <c r="J69" s="1158"/>
    </row>
    <row r="70" spans="1:10" x14ac:dyDescent="0.3">
      <c r="A70" s="339"/>
      <c r="B70" s="336"/>
      <c r="C70" s="339"/>
      <c r="D70" s="339"/>
      <c r="E70" s="339"/>
      <c r="F70" s="108"/>
      <c r="G70" s="337"/>
      <c r="H70" s="1157"/>
      <c r="I70" s="1157"/>
      <c r="J70" s="1158"/>
    </row>
    <row r="71" spans="1:10" x14ac:dyDescent="0.3">
      <c r="A71" s="339"/>
      <c r="B71" s="336"/>
      <c r="C71" s="339"/>
      <c r="D71" s="339"/>
      <c r="E71" s="339"/>
      <c r="F71" s="108"/>
      <c r="G71" s="337"/>
      <c r="H71" s="1157"/>
      <c r="I71" s="1157"/>
      <c r="J71" s="1158"/>
    </row>
    <row r="72" spans="1:10" x14ac:dyDescent="0.3">
      <c r="A72" s="339"/>
      <c r="B72" s="336"/>
      <c r="C72" s="339"/>
      <c r="D72" s="339"/>
      <c r="E72" s="339"/>
      <c r="F72" s="108"/>
      <c r="G72" s="337"/>
      <c r="H72" s="1157"/>
      <c r="I72" s="1157"/>
      <c r="J72" s="1158"/>
    </row>
    <row r="73" spans="1:10" x14ac:dyDescent="0.3">
      <c r="A73" s="339"/>
      <c r="B73" s="336"/>
      <c r="C73" s="339"/>
      <c r="D73" s="339"/>
      <c r="E73" s="339"/>
      <c r="F73" s="108"/>
      <c r="G73" s="337"/>
      <c r="H73" s="1157"/>
      <c r="I73" s="1157"/>
      <c r="J73" s="1158"/>
    </row>
    <row r="74" spans="1:10" x14ac:dyDescent="0.3">
      <c r="A74" s="339"/>
      <c r="B74" s="336"/>
      <c r="C74" s="339"/>
      <c r="D74" s="339"/>
      <c r="E74" s="339"/>
      <c r="F74" s="108"/>
      <c r="G74" s="337"/>
      <c r="H74" s="1157"/>
      <c r="I74" s="1157"/>
      <c r="J74" s="1158"/>
    </row>
    <row r="75" spans="1:10" x14ac:dyDescent="0.3">
      <c r="A75" s="339"/>
      <c r="B75" s="336"/>
      <c r="C75" s="339"/>
      <c r="D75" s="339"/>
      <c r="E75" s="339"/>
      <c r="F75" s="108"/>
      <c r="G75" s="337"/>
      <c r="H75" s="1157"/>
      <c r="I75" s="1157"/>
      <c r="J75" s="1158"/>
    </row>
    <row r="76" spans="1:10" x14ac:dyDescent="0.3">
      <c r="A76" s="339"/>
      <c r="B76" s="336"/>
      <c r="C76" s="339"/>
      <c r="D76" s="339"/>
      <c r="E76" s="339"/>
      <c r="F76" s="108"/>
      <c r="G76" s="337"/>
      <c r="H76" s="1157"/>
      <c r="I76" s="1157"/>
      <c r="J76" s="1158"/>
    </row>
    <row r="77" spans="1:10" x14ac:dyDescent="0.3">
      <c r="A77" s="339"/>
      <c r="B77" s="336"/>
      <c r="C77" s="339"/>
      <c r="D77" s="339"/>
      <c r="E77" s="339"/>
      <c r="F77" s="108"/>
      <c r="G77" s="337"/>
      <c r="H77" s="1157"/>
      <c r="I77" s="1157"/>
      <c r="J77" s="1158"/>
    </row>
    <row r="78" spans="1:10" x14ac:dyDescent="0.3">
      <c r="A78" s="339"/>
      <c r="B78" s="336"/>
      <c r="C78" s="339"/>
      <c r="D78" s="339"/>
      <c r="E78" s="339"/>
      <c r="F78" s="108"/>
      <c r="G78" s="337"/>
      <c r="H78" s="1157"/>
      <c r="I78" s="1157"/>
      <c r="J78" s="1158"/>
    </row>
    <row r="79" spans="1:10" x14ac:dyDescent="0.3">
      <c r="A79" s="339"/>
      <c r="B79" s="336"/>
      <c r="C79" s="339"/>
      <c r="D79" s="339"/>
      <c r="E79" s="339"/>
      <c r="F79" s="108"/>
      <c r="G79" s="337"/>
      <c r="H79" s="1157"/>
      <c r="I79" s="1157"/>
      <c r="J79" s="1158"/>
    </row>
    <row r="80" spans="1:10" x14ac:dyDescent="0.3">
      <c r="A80" s="339"/>
      <c r="B80" s="336"/>
      <c r="C80" s="339"/>
      <c r="D80" s="339"/>
      <c r="E80" s="339"/>
      <c r="F80" s="108"/>
      <c r="G80" s="337"/>
      <c r="H80" s="1157"/>
      <c r="I80" s="1157"/>
      <c r="J80" s="1158"/>
    </row>
    <row r="81" spans="1:10" x14ac:dyDescent="0.3">
      <c r="A81" s="339"/>
      <c r="B81" s="336"/>
      <c r="C81" s="339"/>
      <c r="D81" s="339"/>
      <c r="E81" s="339"/>
      <c r="F81" s="108"/>
      <c r="G81" s="337"/>
      <c r="H81" s="1157"/>
      <c r="I81" s="1157"/>
      <c r="J81" s="1158"/>
    </row>
    <row r="82" spans="1:10" x14ac:dyDescent="0.3">
      <c r="A82" s="339"/>
      <c r="B82" s="336"/>
      <c r="C82" s="339"/>
      <c r="D82" s="339"/>
      <c r="E82" s="339"/>
      <c r="F82" s="108"/>
      <c r="G82" s="337"/>
      <c r="H82" s="1157"/>
      <c r="I82" s="1157"/>
      <c r="J82" s="1158"/>
    </row>
    <row r="83" spans="1:10" x14ac:dyDescent="0.3">
      <c r="A83" s="339"/>
      <c r="B83" s="336"/>
      <c r="C83" s="339"/>
      <c r="D83" s="339"/>
      <c r="E83" s="339"/>
      <c r="F83" s="108"/>
      <c r="G83" s="337"/>
      <c r="H83" s="1157"/>
      <c r="I83" s="1157"/>
      <c r="J83" s="1158"/>
    </row>
    <row r="84" spans="1:10" x14ac:dyDescent="0.3">
      <c r="A84" s="339"/>
      <c r="B84" s="336"/>
      <c r="C84" s="339"/>
      <c r="D84" s="339"/>
      <c r="E84" s="339"/>
      <c r="F84" s="108"/>
      <c r="G84" s="337"/>
      <c r="H84" s="1157"/>
      <c r="I84" s="1157"/>
      <c r="J84" s="1158"/>
    </row>
    <row r="85" spans="1:10" x14ac:dyDescent="0.3">
      <c r="A85" s="339"/>
      <c r="B85" s="336"/>
      <c r="C85" s="339"/>
      <c r="D85" s="339"/>
      <c r="E85" s="339"/>
      <c r="F85" s="108"/>
      <c r="G85" s="337"/>
      <c r="H85" s="1157"/>
      <c r="I85" s="1157"/>
      <c r="J85" s="1158"/>
    </row>
    <row r="86" spans="1:10" x14ac:dyDescent="0.3">
      <c r="A86" s="339"/>
      <c r="B86" s="336"/>
      <c r="C86" s="339"/>
      <c r="D86" s="339"/>
      <c r="E86" s="339"/>
      <c r="F86" s="108"/>
      <c r="G86" s="337"/>
      <c r="H86" s="1157"/>
      <c r="I86" s="1157"/>
      <c r="J86" s="1158"/>
    </row>
    <row r="87" spans="1:10" x14ac:dyDescent="0.3">
      <c r="A87" s="339"/>
      <c r="B87" s="336"/>
      <c r="C87" s="339"/>
      <c r="D87" s="339"/>
      <c r="E87" s="339"/>
      <c r="F87" s="108"/>
      <c r="G87" s="337"/>
      <c r="H87" s="1157"/>
      <c r="I87" s="1157"/>
      <c r="J87" s="1158"/>
    </row>
    <row r="88" spans="1:10" x14ac:dyDescent="0.3">
      <c r="A88" s="339"/>
      <c r="B88" s="336"/>
      <c r="C88" s="339"/>
      <c r="D88" s="339"/>
      <c r="E88" s="339"/>
      <c r="F88" s="108"/>
      <c r="G88" s="337"/>
      <c r="H88" s="1157"/>
      <c r="I88" s="1157"/>
      <c r="J88" s="1158"/>
    </row>
    <row r="89" spans="1:10" x14ac:dyDescent="0.3">
      <c r="A89" s="339"/>
      <c r="B89" s="336"/>
      <c r="C89" s="339"/>
      <c r="D89" s="339"/>
      <c r="E89" s="339"/>
      <c r="F89" s="108"/>
      <c r="G89" s="337"/>
      <c r="H89" s="1157"/>
      <c r="I89" s="1157"/>
      <c r="J89" s="1158"/>
    </row>
    <row r="90" spans="1:10" x14ac:dyDescent="0.3">
      <c r="A90" s="339"/>
      <c r="B90" s="336"/>
      <c r="C90" s="339"/>
      <c r="D90" s="339"/>
      <c r="E90" s="339"/>
      <c r="F90" s="108"/>
      <c r="G90" s="337"/>
      <c r="H90" s="1157"/>
      <c r="I90" s="1157"/>
      <c r="J90" s="1158"/>
    </row>
    <row r="91" spans="1:10" x14ac:dyDescent="0.3">
      <c r="A91" s="339"/>
      <c r="B91" s="336"/>
      <c r="C91" s="339"/>
      <c r="D91" s="339"/>
      <c r="E91" s="339"/>
      <c r="F91" s="108"/>
      <c r="G91" s="337"/>
      <c r="H91" s="1157"/>
      <c r="I91" s="1157"/>
      <c r="J91" s="1158"/>
    </row>
    <row r="92" spans="1:10" x14ac:dyDescent="0.3">
      <c r="A92" s="339"/>
      <c r="B92" s="336"/>
      <c r="C92" s="339"/>
      <c r="D92" s="339"/>
      <c r="E92" s="339"/>
      <c r="F92" s="108"/>
      <c r="G92" s="337"/>
      <c r="H92" s="1157"/>
      <c r="I92" s="1157"/>
      <c r="J92" s="1158"/>
    </row>
    <row r="93" spans="1:10" x14ac:dyDescent="0.3">
      <c r="A93" s="339"/>
      <c r="B93" s="336"/>
      <c r="C93" s="339"/>
      <c r="D93" s="339"/>
      <c r="E93" s="339"/>
      <c r="F93" s="108"/>
      <c r="G93" s="337"/>
      <c r="H93" s="1157"/>
      <c r="I93" s="1157"/>
      <c r="J93" s="1158"/>
    </row>
    <row r="94" spans="1:10" x14ac:dyDescent="0.3">
      <c r="A94" s="339"/>
      <c r="B94" s="336"/>
      <c r="C94" s="339"/>
      <c r="D94" s="339"/>
      <c r="E94" s="339"/>
      <c r="F94" s="108"/>
      <c r="G94" s="337"/>
      <c r="H94" s="1157"/>
      <c r="I94" s="1157"/>
      <c r="J94" s="1158"/>
    </row>
    <row r="95" spans="1:10" x14ac:dyDescent="0.3">
      <c r="A95" s="339"/>
      <c r="B95" s="336"/>
      <c r="C95" s="339"/>
      <c r="D95" s="339"/>
      <c r="E95" s="339"/>
      <c r="F95" s="108"/>
      <c r="G95" s="337"/>
      <c r="H95" s="1157"/>
      <c r="I95" s="1157"/>
      <c r="J95" s="1158"/>
    </row>
    <row r="96" spans="1:10" x14ac:dyDescent="0.3">
      <c r="A96" s="339"/>
      <c r="B96" s="336"/>
      <c r="C96" s="339"/>
      <c r="D96" s="339"/>
      <c r="E96" s="339"/>
      <c r="F96" s="108"/>
      <c r="G96" s="337"/>
      <c r="H96" s="1157"/>
      <c r="I96" s="1157"/>
      <c r="J96" s="1158"/>
    </row>
    <row r="97" spans="1:10" x14ac:dyDescent="0.3">
      <c r="A97" s="339"/>
      <c r="B97" s="336"/>
      <c r="C97" s="339"/>
      <c r="D97" s="339"/>
      <c r="E97" s="339"/>
      <c r="F97" s="108"/>
      <c r="G97" s="337"/>
      <c r="H97" s="1157"/>
      <c r="I97" s="1157"/>
      <c r="J97" s="1158"/>
    </row>
    <row r="98" spans="1:10" x14ac:dyDescent="0.3">
      <c r="A98" s="339"/>
      <c r="B98" s="336"/>
      <c r="C98" s="339"/>
      <c r="D98" s="339"/>
      <c r="E98" s="339"/>
      <c r="F98" s="108"/>
      <c r="G98" s="337"/>
      <c r="H98" s="1157"/>
      <c r="I98" s="1157"/>
      <c r="J98" s="1158"/>
    </row>
    <row r="99" spans="1:10" x14ac:dyDescent="0.3">
      <c r="A99" s="339"/>
      <c r="B99" s="336"/>
      <c r="C99" s="339"/>
      <c r="D99" s="339"/>
      <c r="E99" s="339"/>
      <c r="F99" s="108"/>
      <c r="G99" s="337"/>
      <c r="H99" s="1157"/>
      <c r="I99" s="1157"/>
      <c r="J99" s="1158"/>
    </row>
    <row r="100" spans="1:10" x14ac:dyDescent="0.3">
      <c r="A100" s="339"/>
      <c r="B100" s="336"/>
      <c r="C100" s="339"/>
      <c r="D100" s="339"/>
      <c r="E100" s="339"/>
      <c r="F100" s="108"/>
      <c r="G100" s="337"/>
      <c r="H100" s="1157"/>
      <c r="I100" s="1157"/>
      <c r="J100" s="1158"/>
    </row>
    <row r="101" spans="1:10" x14ac:dyDescent="0.3">
      <c r="A101" s="339"/>
      <c r="B101" s="336"/>
      <c r="C101" s="339"/>
      <c r="D101" s="339"/>
      <c r="E101" s="339"/>
      <c r="F101" s="108"/>
      <c r="G101" s="337"/>
      <c r="H101" s="1157"/>
      <c r="I101" s="1157"/>
      <c r="J101" s="1158"/>
    </row>
    <row r="102" spans="1:10" x14ac:dyDescent="0.3">
      <c r="A102" s="339"/>
      <c r="B102" s="336"/>
      <c r="C102" s="339"/>
      <c r="D102" s="339"/>
      <c r="E102" s="339"/>
      <c r="F102" s="108"/>
      <c r="G102" s="337"/>
      <c r="H102" s="1157"/>
      <c r="I102" s="1157"/>
      <c r="J102" s="1158"/>
    </row>
    <row r="103" spans="1:10" x14ac:dyDescent="0.3">
      <c r="A103" s="339"/>
      <c r="B103" s="336"/>
      <c r="C103" s="339"/>
      <c r="D103" s="339"/>
      <c r="E103" s="339"/>
      <c r="F103" s="108"/>
      <c r="G103" s="337"/>
      <c r="H103" s="1157"/>
      <c r="I103" s="1157"/>
      <c r="J103" s="1158"/>
    </row>
    <row r="104" spans="1:10" x14ac:dyDescent="0.3">
      <c r="A104" s="339"/>
      <c r="B104" s="336"/>
      <c r="C104" s="339"/>
      <c r="D104" s="339"/>
      <c r="E104" s="339"/>
      <c r="F104" s="108"/>
      <c r="G104" s="337"/>
      <c r="H104" s="1157"/>
      <c r="I104" s="1157"/>
      <c r="J104" s="1158"/>
    </row>
    <row r="105" spans="1:10" x14ac:dyDescent="0.3">
      <c r="A105" s="339"/>
      <c r="B105" s="336"/>
      <c r="C105" s="339"/>
      <c r="D105" s="339"/>
      <c r="E105" s="339"/>
      <c r="F105" s="108"/>
      <c r="G105" s="337"/>
      <c r="H105" s="1157"/>
      <c r="I105" s="1157"/>
      <c r="J105" s="1158"/>
    </row>
    <row r="106" spans="1:10" x14ac:dyDescent="0.3">
      <c r="A106" s="339"/>
      <c r="B106" s="336"/>
      <c r="C106" s="339"/>
      <c r="D106" s="339"/>
      <c r="E106" s="339"/>
      <c r="F106" s="108"/>
      <c r="G106" s="337"/>
      <c r="H106" s="1157"/>
      <c r="I106" s="1157"/>
      <c r="J106" s="1158"/>
    </row>
    <row r="107" spans="1:10" x14ac:dyDescent="0.3">
      <c r="A107" s="339"/>
      <c r="B107" s="336"/>
      <c r="C107" s="339"/>
      <c r="D107" s="339"/>
      <c r="E107" s="339"/>
      <c r="F107" s="108"/>
      <c r="G107" s="337"/>
      <c r="H107" s="1157"/>
      <c r="I107" s="1157"/>
      <c r="J107" s="1158"/>
    </row>
    <row r="108" spans="1:10" x14ac:dyDescent="0.3">
      <c r="A108" s="339"/>
      <c r="B108" s="336"/>
      <c r="C108" s="339"/>
      <c r="D108" s="339"/>
      <c r="E108" s="339"/>
      <c r="F108" s="108"/>
      <c r="G108" s="337"/>
      <c r="H108" s="1157"/>
      <c r="I108" s="1157"/>
      <c r="J108" s="1158"/>
    </row>
    <row r="109" spans="1:10" x14ac:dyDescent="0.3">
      <c r="A109" s="339"/>
      <c r="B109" s="336"/>
      <c r="C109" s="339"/>
      <c r="D109" s="339"/>
      <c r="E109" s="339"/>
      <c r="F109" s="108"/>
      <c r="G109" s="337"/>
      <c r="H109" s="1157"/>
      <c r="I109" s="1157"/>
      <c r="J109" s="1158"/>
    </row>
    <row r="110" spans="1:10" x14ac:dyDescent="0.3">
      <c r="A110" s="339"/>
      <c r="B110" s="336"/>
      <c r="C110" s="339"/>
      <c r="D110" s="339"/>
      <c r="E110" s="339"/>
      <c r="F110" s="108"/>
      <c r="G110" s="337"/>
      <c r="H110" s="1157"/>
      <c r="I110" s="1157"/>
      <c r="J110" s="1158"/>
    </row>
    <row r="111" spans="1:10" x14ac:dyDescent="0.3">
      <c r="A111" s="339"/>
      <c r="B111" s="336"/>
      <c r="C111" s="339"/>
      <c r="D111" s="339"/>
      <c r="E111" s="339"/>
      <c r="F111" s="108"/>
      <c r="G111" s="337"/>
      <c r="H111" s="1157"/>
      <c r="I111" s="1157"/>
      <c r="J111" s="1158"/>
    </row>
    <row r="112" spans="1:10" x14ac:dyDescent="0.3">
      <c r="A112" s="339"/>
      <c r="B112" s="336"/>
      <c r="C112" s="339"/>
      <c r="D112" s="339"/>
      <c r="E112" s="339"/>
      <c r="F112" s="108"/>
      <c r="G112" s="337"/>
      <c r="H112" s="1157"/>
      <c r="I112" s="1157"/>
      <c r="J112" s="1158"/>
    </row>
    <row r="113" spans="1:10" x14ac:dyDescent="0.3">
      <c r="A113" s="339"/>
      <c r="B113" s="336"/>
      <c r="C113" s="339"/>
      <c r="D113" s="339"/>
      <c r="E113" s="339"/>
      <c r="F113" s="108"/>
      <c r="G113" s="337"/>
      <c r="H113" s="1157"/>
      <c r="I113" s="1157"/>
      <c r="J113" s="1158"/>
    </row>
    <row r="114" spans="1:10" x14ac:dyDescent="0.3">
      <c r="A114" s="339"/>
      <c r="B114" s="336"/>
      <c r="C114" s="339"/>
      <c r="D114" s="339"/>
      <c r="E114" s="339"/>
      <c r="F114" s="108"/>
      <c r="G114" s="337"/>
      <c r="H114" s="1157"/>
      <c r="I114" s="1157"/>
      <c r="J114" s="1158"/>
    </row>
    <row r="115" spans="1:10" x14ac:dyDescent="0.3">
      <c r="A115" s="339"/>
      <c r="B115" s="336"/>
      <c r="C115" s="339"/>
      <c r="D115" s="339"/>
      <c r="E115" s="339"/>
      <c r="F115" s="108"/>
      <c r="G115" s="337"/>
      <c r="H115" s="1157"/>
      <c r="I115" s="1157"/>
      <c r="J115" s="1158"/>
    </row>
    <row r="116" spans="1:10" x14ac:dyDescent="0.3">
      <c r="A116" s="339"/>
      <c r="B116" s="336"/>
      <c r="C116" s="339"/>
      <c r="D116" s="339"/>
      <c r="E116" s="339"/>
      <c r="F116" s="108"/>
      <c r="G116" s="337"/>
      <c r="H116" s="1157"/>
      <c r="I116" s="1157"/>
      <c r="J116" s="1158"/>
    </row>
    <row r="117" spans="1:10" x14ac:dyDescent="0.3">
      <c r="A117" s="339"/>
      <c r="B117" s="336"/>
      <c r="C117" s="339"/>
      <c r="D117" s="339"/>
      <c r="E117" s="339"/>
      <c r="F117" s="108"/>
      <c r="G117" s="337"/>
      <c r="H117" s="1157"/>
      <c r="I117" s="1157"/>
      <c r="J117" s="1158"/>
    </row>
    <row r="118" spans="1:10" x14ac:dyDescent="0.3">
      <c r="A118" s="339"/>
      <c r="B118" s="336"/>
      <c r="C118" s="339"/>
      <c r="D118" s="339"/>
      <c r="E118" s="339"/>
      <c r="F118" s="108"/>
      <c r="G118" s="337"/>
      <c r="H118" s="1157"/>
      <c r="I118" s="1157"/>
      <c r="J118" s="1158"/>
    </row>
    <row r="119" spans="1:10" x14ac:dyDescent="0.3">
      <c r="A119" s="339"/>
      <c r="B119" s="336"/>
      <c r="C119" s="339"/>
      <c r="D119" s="339"/>
      <c r="E119" s="339"/>
      <c r="F119" s="108"/>
      <c r="G119" s="337"/>
      <c r="H119" s="1157"/>
      <c r="I119" s="1157"/>
      <c r="J119" s="1158"/>
    </row>
    <row r="120" spans="1:10" x14ac:dyDescent="0.3">
      <c r="A120" s="339"/>
      <c r="B120" s="336"/>
      <c r="C120" s="339"/>
      <c r="D120" s="339"/>
      <c r="E120" s="339"/>
      <c r="F120" s="108"/>
      <c r="G120" s="337"/>
      <c r="H120" s="1157"/>
      <c r="I120" s="1157"/>
      <c r="J120" s="1158"/>
    </row>
    <row r="121" spans="1:10" x14ac:dyDescent="0.3">
      <c r="A121" s="339"/>
      <c r="B121" s="336"/>
      <c r="C121" s="339"/>
      <c r="D121" s="339"/>
      <c r="E121" s="339"/>
      <c r="F121" s="108"/>
      <c r="G121" s="337"/>
      <c r="H121" s="1157"/>
      <c r="I121" s="1157"/>
      <c r="J121" s="1158"/>
    </row>
    <row r="122" spans="1:10" x14ac:dyDescent="0.3">
      <c r="A122" s="339"/>
      <c r="B122" s="336"/>
      <c r="C122" s="339"/>
      <c r="D122" s="339"/>
      <c r="E122" s="339"/>
      <c r="F122" s="108"/>
      <c r="G122" s="337"/>
      <c r="H122" s="1157"/>
      <c r="I122" s="1157"/>
      <c r="J122" s="1158"/>
    </row>
    <row r="123" spans="1:10" x14ac:dyDescent="0.3">
      <c r="A123" s="339"/>
      <c r="B123" s="336"/>
      <c r="C123" s="339"/>
      <c r="D123" s="339"/>
      <c r="E123" s="339"/>
      <c r="F123" s="108"/>
      <c r="G123" s="337"/>
      <c r="H123" s="1157"/>
      <c r="I123" s="1157"/>
      <c r="J123" s="1158"/>
    </row>
    <row r="124" spans="1:10" x14ac:dyDescent="0.3">
      <c r="A124" s="339"/>
      <c r="B124" s="336"/>
      <c r="C124" s="339"/>
      <c r="D124" s="339"/>
      <c r="E124" s="339"/>
      <c r="F124" s="108"/>
      <c r="G124" s="337"/>
      <c r="H124" s="1157"/>
      <c r="I124" s="1157"/>
      <c r="J124" s="1158"/>
    </row>
    <row r="125" spans="1:10" x14ac:dyDescent="0.3">
      <c r="A125" s="339"/>
      <c r="B125" s="336"/>
      <c r="C125" s="339"/>
      <c r="D125" s="339"/>
      <c r="E125" s="339"/>
      <c r="F125" s="108"/>
      <c r="G125" s="337"/>
      <c r="H125" s="1157"/>
      <c r="I125" s="1157"/>
      <c r="J125" s="1158"/>
    </row>
    <row r="126" spans="1:10" x14ac:dyDescent="0.3">
      <c r="A126" s="339"/>
      <c r="B126" s="336"/>
      <c r="C126" s="339"/>
      <c r="D126" s="339"/>
      <c r="E126" s="339"/>
      <c r="F126" s="108"/>
      <c r="G126" s="337"/>
      <c r="H126" s="1157"/>
      <c r="I126" s="1157"/>
      <c r="J126" s="1158"/>
    </row>
    <row r="127" spans="1:10" x14ac:dyDescent="0.3">
      <c r="A127" s="339"/>
      <c r="B127" s="336"/>
      <c r="C127" s="339"/>
      <c r="D127" s="339"/>
      <c r="E127" s="339"/>
      <c r="F127" s="108"/>
      <c r="G127" s="337"/>
      <c r="H127" s="1157"/>
      <c r="I127" s="1157"/>
      <c r="J127" s="1158"/>
    </row>
    <row r="128" spans="1:10" x14ac:dyDescent="0.3">
      <c r="A128" s="339"/>
      <c r="B128" s="336"/>
      <c r="C128" s="339"/>
      <c r="D128" s="339"/>
      <c r="E128" s="339"/>
      <c r="F128" s="108"/>
      <c r="G128" s="337"/>
      <c r="H128" s="1157"/>
      <c r="I128" s="1157"/>
      <c r="J128" s="1158"/>
    </row>
    <row r="129" spans="1:10" x14ac:dyDescent="0.3">
      <c r="A129" s="339"/>
      <c r="B129" s="336"/>
      <c r="C129" s="339"/>
      <c r="D129" s="339"/>
      <c r="E129" s="339"/>
      <c r="F129" s="108"/>
      <c r="G129" s="337"/>
      <c r="H129" s="1157"/>
      <c r="I129" s="1157"/>
      <c r="J129" s="1158"/>
    </row>
    <row r="130" spans="1:10" x14ac:dyDescent="0.3">
      <c r="A130" s="339"/>
      <c r="B130" s="336"/>
      <c r="C130" s="339"/>
      <c r="D130" s="339"/>
      <c r="E130" s="339"/>
      <c r="F130" s="108"/>
      <c r="G130" s="337"/>
      <c r="H130" s="1157"/>
      <c r="I130" s="1157"/>
      <c r="J130" s="1158"/>
    </row>
    <row r="131" spans="1:10" x14ac:dyDescent="0.3">
      <c r="A131" s="339"/>
      <c r="B131" s="336"/>
      <c r="C131" s="339"/>
      <c r="D131" s="339"/>
      <c r="E131" s="339"/>
      <c r="F131" s="108"/>
      <c r="G131" s="337"/>
      <c r="H131" s="1157"/>
      <c r="I131" s="1157"/>
      <c r="J131" s="1158"/>
    </row>
    <row r="132" spans="1:10" x14ac:dyDescent="0.3">
      <c r="A132" s="339"/>
      <c r="B132" s="336"/>
      <c r="C132" s="339"/>
      <c r="D132" s="339"/>
      <c r="E132" s="339"/>
      <c r="F132" s="108"/>
      <c r="G132" s="337"/>
      <c r="H132" s="1157"/>
      <c r="I132" s="1157"/>
      <c r="J132" s="1158"/>
    </row>
    <row r="133" spans="1:10" x14ac:dyDescent="0.3">
      <c r="A133" s="339"/>
      <c r="B133" s="336"/>
      <c r="C133" s="339"/>
      <c r="D133" s="339"/>
      <c r="E133" s="339"/>
      <c r="F133" s="108"/>
      <c r="G133" s="337"/>
      <c r="H133" s="1157"/>
      <c r="I133" s="1157"/>
      <c r="J133" s="1158"/>
    </row>
    <row r="134" spans="1:10" x14ac:dyDescent="0.3">
      <c r="A134" s="339"/>
      <c r="B134" s="336"/>
      <c r="C134" s="339"/>
      <c r="D134" s="339"/>
      <c r="E134" s="339"/>
      <c r="F134" s="108"/>
      <c r="G134" s="337"/>
      <c r="H134" s="1157"/>
      <c r="I134" s="1157"/>
      <c r="J134" s="1158"/>
    </row>
    <row r="135" spans="1:10" x14ac:dyDescent="0.3">
      <c r="A135" s="339"/>
      <c r="B135" s="336"/>
      <c r="C135" s="339"/>
      <c r="D135" s="339"/>
      <c r="E135" s="339"/>
      <c r="F135" s="108"/>
      <c r="G135" s="337"/>
      <c r="H135" s="1157"/>
      <c r="I135" s="1157"/>
      <c r="J135" s="1158"/>
    </row>
    <row r="136" spans="1:10" x14ac:dyDescent="0.3">
      <c r="A136" s="339"/>
      <c r="B136" s="336"/>
      <c r="C136" s="339"/>
      <c r="D136" s="339"/>
      <c r="E136" s="339"/>
      <c r="F136" s="108"/>
      <c r="G136" s="337"/>
      <c r="H136" s="1157"/>
      <c r="I136" s="1157"/>
      <c r="J136" s="1158"/>
    </row>
    <row r="137" spans="1:10" x14ac:dyDescent="0.3">
      <c r="A137" s="339"/>
      <c r="B137" s="336"/>
      <c r="C137" s="339"/>
      <c r="D137" s="339"/>
      <c r="E137" s="339"/>
      <c r="F137" s="108"/>
      <c r="G137" s="337"/>
      <c r="H137" s="1157"/>
      <c r="I137" s="1157"/>
      <c r="J137" s="1158"/>
    </row>
    <row r="138" spans="1:10" x14ac:dyDescent="0.3">
      <c r="A138" s="339"/>
      <c r="B138" s="336"/>
      <c r="C138" s="339"/>
      <c r="D138" s="339"/>
      <c r="E138" s="339"/>
      <c r="F138" s="108"/>
      <c r="G138" s="337"/>
      <c r="H138" s="1157"/>
      <c r="I138" s="1157"/>
      <c r="J138" s="1158"/>
    </row>
    <row r="139" spans="1:10" x14ac:dyDescent="0.3">
      <c r="A139" s="339"/>
      <c r="B139" s="336"/>
      <c r="C139" s="339"/>
      <c r="D139" s="339"/>
      <c r="E139" s="339"/>
      <c r="F139" s="108"/>
      <c r="G139" s="337"/>
      <c r="H139" s="1157"/>
      <c r="I139" s="1157"/>
      <c r="J139" s="1158"/>
    </row>
    <row r="140" spans="1:10" x14ac:dyDescent="0.3">
      <c r="A140" s="339"/>
      <c r="B140" s="336"/>
      <c r="C140" s="339"/>
      <c r="D140" s="339"/>
      <c r="E140" s="339"/>
      <c r="F140" s="108"/>
      <c r="G140" s="337"/>
      <c r="H140" s="1157"/>
      <c r="I140" s="1157"/>
      <c r="J140" s="1158"/>
    </row>
    <row r="141" spans="1:10" x14ac:dyDescent="0.3">
      <c r="A141" s="339"/>
      <c r="B141" s="336"/>
      <c r="C141" s="339"/>
      <c r="D141" s="339"/>
      <c r="E141" s="339"/>
      <c r="F141" s="108"/>
      <c r="G141" s="337"/>
      <c r="H141" s="1157"/>
      <c r="I141" s="1157"/>
      <c r="J141" s="1158"/>
    </row>
    <row r="142" spans="1:10" x14ac:dyDescent="0.3">
      <c r="A142" s="339"/>
      <c r="B142" s="336"/>
      <c r="C142" s="339"/>
      <c r="D142" s="339"/>
      <c r="E142" s="339"/>
      <c r="F142" s="108"/>
      <c r="G142" s="337"/>
      <c r="H142" s="1157"/>
      <c r="I142" s="1157"/>
      <c r="J142" s="1158"/>
    </row>
    <row r="143" spans="1:10" x14ac:dyDescent="0.3">
      <c r="A143" s="339"/>
      <c r="B143" s="336"/>
      <c r="C143" s="339"/>
      <c r="D143" s="339"/>
      <c r="E143" s="339"/>
      <c r="F143" s="108"/>
      <c r="G143" s="337"/>
      <c r="H143" s="1157"/>
      <c r="I143" s="1157"/>
      <c r="J143" s="1158"/>
    </row>
    <row r="144" spans="1:10" x14ac:dyDescent="0.3">
      <c r="A144" s="339"/>
      <c r="B144" s="336"/>
      <c r="C144" s="339"/>
      <c r="D144" s="339"/>
      <c r="E144" s="339"/>
      <c r="F144" s="108"/>
      <c r="G144" s="337"/>
      <c r="H144" s="1157"/>
      <c r="I144" s="1157"/>
      <c r="J144" s="1158"/>
    </row>
    <row r="145" spans="1:10" x14ac:dyDescent="0.3">
      <c r="A145" s="339"/>
      <c r="B145" s="336"/>
      <c r="C145" s="339"/>
      <c r="D145" s="339"/>
      <c r="E145" s="339"/>
      <c r="F145" s="108"/>
      <c r="G145" s="337"/>
      <c r="H145" s="1157"/>
      <c r="I145" s="1157"/>
      <c r="J145" s="1158"/>
    </row>
    <row r="146" spans="1:10" x14ac:dyDescent="0.3">
      <c r="A146" s="339"/>
      <c r="B146" s="336"/>
      <c r="C146" s="339"/>
      <c r="D146" s="339"/>
      <c r="E146" s="339"/>
      <c r="F146" s="108"/>
      <c r="G146" s="337"/>
      <c r="H146" s="1157"/>
      <c r="I146" s="1157"/>
      <c r="J146" s="1158"/>
    </row>
    <row r="147" spans="1:10" x14ac:dyDescent="0.3">
      <c r="A147" s="339"/>
      <c r="B147" s="336"/>
      <c r="C147" s="339"/>
      <c r="D147" s="339"/>
      <c r="E147" s="339"/>
      <c r="F147" s="108"/>
      <c r="G147" s="337"/>
      <c r="H147" s="1157"/>
      <c r="I147" s="1157"/>
      <c r="J147" s="1158"/>
    </row>
    <row r="148" spans="1:10" x14ac:dyDescent="0.3">
      <c r="A148" s="339"/>
      <c r="B148" s="336"/>
      <c r="C148" s="339"/>
      <c r="D148" s="339"/>
      <c r="E148" s="339"/>
      <c r="F148" s="108"/>
      <c r="G148" s="337"/>
      <c r="H148" s="1157"/>
      <c r="I148" s="1157"/>
      <c r="J148" s="1158"/>
    </row>
    <row r="149" spans="1:10" x14ac:dyDescent="0.3">
      <c r="A149" s="339"/>
      <c r="B149" s="336"/>
      <c r="C149" s="339"/>
      <c r="D149" s="339"/>
      <c r="E149" s="339"/>
      <c r="F149" s="108"/>
      <c r="G149" s="337"/>
      <c r="H149" s="1157"/>
      <c r="I149" s="1157"/>
      <c r="J149" s="1158"/>
    </row>
    <row r="150" spans="1:10" x14ac:dyDescent="0.3">
      <c r="A150" s="339"/>
      <c r="B150" s="336"/>
      <c r="C150" s="339"/>
      <c r="D150" s="339"/>
      <c r="E150" s="339"/>
      <c r="F150" s="108"/>
      <c r="G150" s="337"/>
      <c r="H150" s="1157"/>
      <c r="I150" s="1157"/>
      <c r="J150" s="1158"/>
    </row>
    <row r="151" spans="1:10" x14ac:dyDescent="0.3">
      <c r="A151" s="339"/>
      <c r="B151" s="336"/>
      <c r="C151" s="339"/>
      <c r="D151" s="339"/>
      <c r="E151" s="339"/>
      <c r="F151" s="108"/>
      <c r="G151" s="337"/>
      <c r="H151" s="1157"/>
      <c r="I151" s="1157"/>
      <c r="J151" s="1158"/>
    </row>
    <row r="152" spans="1:10" x14ac:dyDescent="0.3">
      <c r="A152" s="339"/>
      <c r="B152" s="336"/>
      <c r="C152" s="339"/>
      <c r="D152" s="339"/>
      <c r="E152" s="339"/>
      <c r="F152" s="108"/>
      <c r="G152" s="337"/>
      <c r="H152" s="1157"/>
      <c r="I152" s="1157"/>
      <c r="J152" s="1158"/>
    </row>
    <row r="153" spans="1:10" x14ac:dyDescent="0.3">
      <c r="A153" s="339"/>
      <c r="B153" s="336"/>
      <c r="C153" s="339"/>
      <c r="D153" s="339"/>
      <c r="E153" s="339"/>
      <c r="F153" s="108"/>
      <c r="G153" s="337"/>
      <c r="H153" s="1157"/>
      <c r="I153" s="1157"/>
      <c r="J153" s="1158"/>
    </row>
    <row r="154" spans="1:10" x14ac:dyDescent="0.3">
      <c r="A154" s="339"/>
      <c r="B154" s="336"/>
      <c r="C154" s="339"/>
      <c r="D154" s="339"/>
      <c r="E154" s="339"/>
      <c r="F154" s="108"/>
      <c r="G154" s="337"/>
      <c r="H154" s="1157"/>
      <c r="I154" s="1157"/>
      <c r="J154" s="1158"/>
    </row>
    <row r="155" spans="1:10" x14ac:dyDescent="0.3">
      <c r="A155" s="339"/>
      <c r="B155" s="336"/>
      <c r="C155" s="339"/>
      <c r="D155" s="339"/>
      <c r="E155" s="339"/>
      <c r="F155" s="108"/>
      <c r="G155" s="337"/>
      <c r="H155" s="1157"/>
      <c r="I155" s="1157"/>
      <c r="J155" s="1158"/>
    </row>
    <row r="156" spans="1:10" x14ac:dyDescent="0.3">
      <c r="A156" s="339"/>
      <c r="B156" s="336"/>
      <c r="C156" s="339"/>
      <c r="D156" s="339"/>
      <c r="E156" s="339"/>
      <c r="F156" s="108"/>
      <c r="G156" s="337"/>
      <c r="H156" s="1157"/>
      <c r="I156" s="1157"/>
      <c r="J156" s="1158"/>
    </row>
    <row r="157" spans="1:10" x14ac:dyDescent="0.3">
      <c r="A157" s="339"/>
      <c r="B157" s="336"/>
      <c r="C157" s="339"/>
      <c r="D157" s="339"/>
      <c r="E157" s="339"/>
      <c r="F157" s="108"/>
      <c r="G157" s="337"/>
      <c r="H157" s="1157"/>
      <c r="I157" s="1157"/>
      <c r="J157" s="1158"/>
    </row>
    <row r="158" spans="1:10" x14ac:dyDescent="0.3">
      <c r="A158" s="339"/>
      <c r="B158" s="336"/>
      <c r="C158" s="339"/>
      <c r="D158" s="339"/>
      <c r="E158" s="339"/>
      <c r="F158" s="108"/>
      <c r="G158" s="337"/>
      <c r="H158" s="1157"/>
      <c r="I158" s="1157"/>
      <c r="J158" s="1158"/>
    </row>
    <row r="159" spans="1:10" x14ac:dyDescent="0.3">
      <c r="A159" s="339"/>
      <c r="B159" s="336"/>
      <c r="C159" s="339"/>
      <c r="D159" s="339"/>
      <c r="E159" s="339"/>
      <c r="F159" s="108"/>
      <c r="G159" s="337"/>
      <c r="H159" s="1157"/>
      <c r="I159" s="1157"/>
      <c r="J159" s="1158"/>
    </row>
    <row r="160" spans="1:10" x14ac:dyDescent="0.3">
      <c r="A160" s="339"/>
      <c r="B160" s="336"/>
      <c r="C160" s="339"/>
      <c r="D160" s="339"/>
      <c r="E160" s="339"/>
      <c r="F160" s="108"/>
      <c r="G160" s="337"/>
      <c r="H160" s="1157"/>
      <c r="I160" s="1157"/>
      <c r="J160" s="1158"/>
    </row>
    <row r="161" spans="1:10" x14ac:dyDescent="0.3">
      <c r="A161" s="339"/>
      <c r="B161" s="336"/>
      <c r="C161" s="339"/>
      <c r="D161" s="339"/>
      <c r="E161" s="339"/>
      <c r="F161" s="108"/>
      <c r="G161" s="337"/>
      <c r="H161" s="1157"/>
      <c r="I161" s="1157"/>
      <c r="J161" s="1158"/>
    </row>
    <row r="162" spans="1:10" x14ac:dyDescent="0.3">
      <c r="A162" s="339"/>
      <c r="B162" s="336"/>
      <c r="C162" s="339"/>
      <c r="D162" s="339"/>
      <c r="E162" s="339"/>
      <c r="F162" s="108"/>
      <c r="G162" s="337"/>
      <c r="H162" s="1157"/>
      <c r="I162" s="1157"/>
      <c r="J162" s="1158"/>
    </row>
    <row r="163" spans="1:10" x14ac:dyDescent="0.3">
      <c r="A163" s="339"/>
      <c r="B163" s="336"/>
      <c r="C163" s="339"/>
      <c r="D163" s="339"/>
      <c r="E163" s="339"/>
      <c r="F163" s="108"/>
      <c r="G163" s="337"/>
      <c r="H163" s="1157"/>
      <c r="I163" s="1157"/>
      <c r="J163" s="1158"/>
    </row>
    <row r="164" spans="1:10" x14ac:dyDescent="0.3">
      <c r="A164" s="339"/>
      <c r="B164" s="336"/>
      <c r="C164" s="339"/>
      <c r="D164" s="339"/>
      <c r="E164" s="339"/>
      <c r="F164" s="108"/>
      <c r="G164" s="337"/>
      <c r="H164" s="1157"/>
      <c r="I164" s="1157"/>
      <c r="J164" s="1158"/>
    </row>
    <row r="165" spans="1:10" x14ac:dyDescent="0.3">
      <c r="A165" s="339"/>
      <c r="B165" s="336"/>
      <c r="C165" s="339"/>
      <c r="D165" s="339"/>
      <c r="E165" s="339"/>
      <c r="F165" s="108"/>
      <c r="G165" s="337"/>
      <c r="H165" s="1157"/>
      <c r="I165" s="1157"/>
      <c r="J165" s="1158"/>
    </row>
    <row r="166" spans="1:10" x14ac:dyDescent="0.3">
      <c r="A166" s="339"/>
      <c r="B166" s="336"/>
      <c r="C166" s="339"/>
      <c r="D166" s="339"/>
      <c r="E166" s="339"/>
      <c r="F166" s="108"/>
      <c r="G166" s="337"/>
      <c r="H166" s="1157"/>
      <c r="I166" s="1157"/>
      <c r="J166" s="1158"/>
    </row>
    <row r="167" spans="1:10" x14ac:dyDescent="0.3">
      <c r="A167" s="339"/>
      <c r="B167" s="336"/>
      <c r="C167" s="339"/>
      <c r="D167" s="339"/>
      <c r="E167" s="339"/>
      <c r="F167" s="108"/>
      <c r="G167" s="337"/>
      <c r="H167" s="1157"/>
      <c r="I167" s="1157"/>
      <c r="J167" s="1158"/>
    </row>
    <row r="168" spans="1:10" x14ac:dyDescent="0.3">
      <c r="A168" s="339"/>
      <c r="B168" s="336"/>
      <c r="C168" s="339"/>
      <c r="D168" s="339"/>
      <c r="E168" s="339"/>
      <c r="F168" s="108"/>
      <c r="G168" s="337"/>
      <c r="H168" s="1157"/>
      <c r="I168" s="1157"/>
      <c r="J168" s="1158"/>
    </row>
    <row r="169" spans="1:10" x14ac:dyDescent="0.3">
      <c r="A169" s="339"/>
      <c r="B169" s="336"/>
      <c r="C169" s="339"/>
      <c r="D169" s="339"/>
      <c r="E169" s="339"/>
      <c r="F169" s="108"/>
      <c r="G169" s="337"/>
      <c r="H169" s="1157"/>
      <c r="I169" s="1157"/>
      <c r="J169" s="1158"/>
    </row>
    <row r="170" spans="1:10" x14ac:dyDescent="0.3">
      <c r="A170" s="339"/>
      <c r="B170" s="336"/>
      <c r="C170" s="339"/>
      <c r="D170" s="339"/>
      <c r="E170" s="339"/>
      <c r="F170" s="108"/>
      <c r="G170" s="337"/>
      <c r="H170" s="1157"/>
      <c r="I170" s="1157"/>
      <c r="J170" s="1158"/>
    </row>
    <row r="171" spans="1:10" x14ac:dyDescent="0.3">
      <c r="A171" s="339"/>
      <c r="B171" s="336"/>
      <c r="C171" s="339"/>
      <c r="D171" s="339"/>
      <c r="E171" s="339"/>
      <c r="F171" s="108"/>
      <c r="G171" s="337"/>
      <c r="H171" s="1157"/>
      <c r="I171" s="1157"/>
      <c r="J171" s="1158"/>
    </row>
    <row r="172" spans="1:10" x14ac:dyDescent="0.3">
      <c r="A172" s="339"/>
      <c r="B172" s="336"/>
      <c r="C172" s="339"/>
      <c r="D172" s="339"/>
      <c r="E172" s="339"/>
      <c r="F172" s="108"/>
      <c r="G172" s="337"/>
      <c r="H172" s="1157"/>
      <c r="I172" s="1157"/>
      <c r="J172" s="1158"/>
    </row>
    <row r="173" spans="1:10" x14ac:dyDescent="0.3">
      <c r="A173" s="339"/>
      <c r="B173" s="336"/>
      <c r="C173" s="339"/>
      <c r="D173" s="339"/>
      <c r="E173" s="339"/>
      <c r="F173" s="108"/>
      <c r="G173" s="337"/>
      <c r="H173" s="1157"/>
      <c r="I173" s="1157"/>
      <c r="J173" s="1158"/>
    </row>
    <row r="174" spans="1:10" x14ac:dyDescent="0.3">
      <c r="A174" s="339"/>
      <c r="B174" s="336"/>
      <c r="C174" s="339"/>
      <c r="D174" s="339"/>
      <c r="E174" s="339"/>
      <c r="F174" s="108"/>
      <c r="G174" s="337"/>
      <c r="H174" s="1157"/>
      <c r="I174" s="1157"/>
      <c r="J174" s="1158"/>
    </row>
    <row r="175" spans="1:10" x14ac:dyDescent="0.3">
      <c r="A175" s="339"/>
      <c r="B175" s="336"/>
      <c r="C175" s="339"/>
      <c r="D175" s="339"/>
      <c r="E175" s="339"/>
      <c r="F175" s="108"/>
      <c r="G175" s="337"/>
      <c r="H175" s="1157"/>
      <c r="I175" s="1157"/>
      <c r="J175" s="1158"/>
    </row>
    <row r="176" spans="1:10" x14ac:dyDescent="0.3">
      <c r="A176" s="339"/>
      <c r="B176" s="336"/>
      <c r="C176" s="339"/>
      <c r="D176" s="339"/>
      <c r="E176" s="339"/>
      <c r="F176" s="108"/>
      <c r="G176" s="337"/>
      <c r="H176" s="1157"/>
      <c r="I176" s="1157"/>
      <c r="J176" s="1158"/>
    </row>
    <row r="177" spans="1:10" x14ac:dyDescent="0.3">
      <c r="A177" s="339"/>
      <c r="B177" s="336"/>
      <c r="C177" s="339"/>
      <c r="D177" s="339"/>
      <c r="E177" s="339"/>
      <c r="F177" s="108"/>
      <c r="G177" s="337"/>
      <c r="H177" s="1157"/>
      <c r="I177" s="1157"/>
      <c r="J177" s="1158"/>
    </row>
    <row r="178" spans="1:10" x14ac:dyDescent="0.3">
      <c r="A178" s="339"/>
      <c r="B178" s="336"/>
      <c r="C178" s="339"/>
      <c r="D178" s="339"/>
      <c r="E178" s="339"/>
      <c r="F178" s="108"/>
      <c r="G178" s="337"/>
      <c r="H178" s="1157"/>
      <c r="I178" s="1157"/>
      <c r="J178" s="1158"/>
    </row>
    <row r="179" spans="1:10" x14ac:dyDescent="0.3">
      <c r="A179" s="339"/>
      <c r="B179" s="336"/>
      <c r="C179" s="339"/>
      <c r="D179" s="339"/>
      <c r="E179" s="339"/>
      <c r="F179" s="108"/>
      <c r="G179" s="337"/>
      <c r="H179" s="1157"/>
      <c r="I179" s="1157"/>
      <c r="J179" s="1158"/>
    </row>
    <row r="180" spans="1:10" x14ac:dyDescent="0.3">
      <c r="A180" s="339"/>
      <c r="B180" s="336"/>
      <c r="C180" s="339"/>
      <c r="D180" s="339"/>
      <c r="E180" s="339"/>
      <c r="F180" s="108"/>
      <c r="G180" s="337"/>
      <c r="H180" s="1157"/>
      <c r="I180" s="1157"/>
      <c r="J180" s="1158"/>
    </row>
    <row r="181" spans="1:10" x14ac:dyDescent="0.3">
      <c r="A181" s="339"/>
      <c r="B181" s="336"/>
      <c r="C181" s="339"/>
      <c r="D181" s="339"/>
      <c r="E181" s="339"/>
      <c r="F181" s="108"/>
      <c r="G181" s="337"/>
      <c r="H181" s="1157"/>
      <c r="I181" s="1157"/>
      <c r="J181" s="1158"/>
    </row>
    <row r="182" spans="1:10" x14ac:dyDescent="0.3">
      <c r="A182" s="339"/>
      <c r="B182" s="336"/>
      <c r="C182" s="339"/>
      <c r="D182" s="339"/>
      <c r="E182" s="339"/>
      <c r="F182" s="108"/>
      <c r="G182" s="337"/>
      <c r="H182" s="1157"/>
      <c r="I182" s="1157"/>
      <c r="J182" s="1158"/>
    </row>
    <row r="183" spans="1:10" x14ac:dyDescent="0.3">
      <c r="A183" s="339"/>
      <c r="B183" s="336"/>
      <c r="C183" s="339"/>
      <c r="D183" s="339"/>
      <c r="E183" s="339"/>
      <c r="F183" s="108"/>
      <c r="G183" s="337"/>
      <c r="H183" s="1157"/>
      <c r="I183" s="1157"/>
      <c r="J183" s="1158"/>
    </row>
    <row r="184" spans="1:10" x14ac:dyDescent="0.3">
      <c r="A184" s="339"/>
      <c r="B184" s="336"/>
      <c r="C184" s="339"/>
      <c r="D184" s="339"/>
      <c r="E184" s="339"/>
      <c r="F184" s="108"/>
      <c r="G184" s="337"/>
      <c r="H184" s="1157"/>
      <c r="I184" s="1157"/>
      <c r="J184" s="1158"/>
    </row>
    <row r="185" spans="1:10" x14ac:dyDescent="0.3">
      <c r="A185" s="339"/>
      <c r="B185" s="336"/>
      <c r="C185" s="339"/>
      <c r="D185" s="339"/>
      <c r="E185" s="339"/>
      <c r="F185" s="108"/>
      <c r="G185" s="337"/>
      <c r="H185" s="1157"/>
      <c r="I185" s="1157"/>
      <c r="J185" s="1158"/>
    </row>
    <row r="186" spans="1:10" x14ac:dyDescent="0.3">
      <c r="A186" s="339"/>
      <c r="B186" s="336"/>
      <c r="C186" s="339"/>
      <c r="D186" s="339"/>
      <c r="E186" s="339"/>
      <c r="F186" s="108"/>
      <c r="G186" s="337"/>
      <c r="H186" s="1157"/>
      <c r="I186" s="1157"/>
      <c r="J186" s="1158"/>
    </row>
    <row r="187" spans="1:10" x14ac:dyDescent="0.3">
      <c r="A187" s="339"/>
      <c r="B187" s="336"/>
      <c r="C187" s="339"/>
      <c r="D187" s="339"/>
      <c r="E187" s="339"/>
      <c r="F187" s="108"/>
      <c r="G187" s="337"/>
      <c r="H187" s="1157"/>
      <c r="I187" s="1157"/>
      <c r="J187" s="1158"/>
    </row>
    <row r="188" spans="1:10" x14ac:dyDescent="0.3">
      <c r="A188" s="339"/>
      <c r="B188" s="336"/>
      <c r="C188" s="339"/>
      <c r="D188" s="339"/>
      <c r="E188" s="339"/>
      <c r="F188" s="108"/>
      <c r="G188" s="337"/>
      <c r="H188" s="1157"/>
      <c r="I188" s="1157"/>
      <c r="J188" s="1158"/>
    </row>
    <row r="189" spans="1:10" x14ac:dyDescent="0.3">
      <c r="A189" s="339"/>
      <c r="B189" s="336"/>
      <c r="C189" s="339"/>
      <c r="D189" s="339"/>
      <c r="E189" s="339"/>
      <c r="F189" s="108"/>
      <c r="G189" s="337"/>
      <c r="H189" s="1157"/>
      <c r="I189" s="1157"/>
      <c r="J189" s="1158"/>
    </row>
    <row r="190" spans="1:10" x14ac:dyDescent="0.3">
      <c r="A190" s="339"/>
      <c r="B190" s="336"/>
      <c r="C190" s="339"/>
      <c r="D190" s="339"/>
      <c r="E190" s="339"/>
      <c r="F190" s="108"/>
      <c r="G190" s="337"/>
      <c r="H190" s="1157"/>
      <c r="I190" s="1157"/>
      <c r="J190" s="1158"/>
    </row>
    <row r="191" spans="1:10" x14ac:dyDescent="0.3">
      <c r="A191" s="339"/>
      <c r="B191" s="336"/>
      <c r="C191" s="339"/>
      <c r="D191" s="339"/>
      <c r="E191" s="339"/>
      <c r="F191" s="108"/>
      <c r="G191" s="337"/>
      <c r="H191" s="1157"/>
      <c r="I191" s="1157"/>
      <c r="J191" s="1158"/>
    </row>
    <row r="192" spans="1:10" x14ac:dyDescent="0.3">
      <c r="A192" s="339"/>
      <c r="B192" s="336"/>
      <c r="C192" s="339"/>
      <c r="D192" s="339"/>
      <c r="E192" s="339"/>
      <c r="F192" s="108"/>
      <c r="G192" s="337"/>
      <c r="H192" s="1157"/>
      <c r="I192" s="1157"/>
      <c r="J192" s="1158"/>
    </row>
    <row r="193" spans="1:10" x14ac:dyDescent="0.3">
      <c r="A193" s="339"/>
      <c r="B193" s="336"/>
      <c r="C193" s="339"/>
      <c r="D193" s="339"/>
      <c r="E193" s="339"/>
      <c r="F193" s="108"/>
      <c r="G193" s="337"/>
      <c r="H193" s="1157"/>
      <c r="I193" s="1157"/>
      <c r="J193" s="1158"/>
    </row>
    <row r="194" spans="1:10" x14ac:dyDescent="0.3">
      <c r="A194" s="339"/>
      <c r="B194" s="336"/>
      <c r="C194" s="339"/>
      <c r="D194" s="339"/>
      <c r="E194" s="339"/>
      <c r="F194" s="108"/>
      <c r="G194" s="337"/>
      <c r="H194" s="1157"/>
      <c r="I194" s="1157"/>
      <c r="J194" s="1158"/>
    </row>
    <row r="195" spans="1:10" x14ac:dyDescent="0.3">
      <c r="A195" s="339"/>
      <c r="B195" s="336"/>
      <c r="C195" s="339"/>
      <c r="D195" s="339"/>
      <c r="E195" s="339"/>
      <c r="F195" s="108"/>
      <c r="G195" s="337"/>
      <c r="H195" s="1157"/>
      <c r="I195" s="1157"/>
      <c r="J195" s="1158"/>
    </row>
    <row r="196" spans="1:10" x14ac:dyDescent="0.3">
      <c r="A196" s="339"/>
      <c r="B196" s="336"/>
      <c r="C196" s="339"/>
      <c r="D196" s="339"/>
      <c r="E196" s="339"/>
      <c r="F196" s="108"/>
      <c r="G196" s="337"/>
      <c r="H196" s="1157"/>
      <c r="I196" s="1157"/>
      <c r="J196" s="1158"/>
    </row>
    <row r="197" spans="1:10" x14ac:dyDescent="0.3">
      <c r="A197" s="339"/>
      <c r="B197" s="336"/>
      <c r="C197" s="339"/>
      <c r="D197" s="339"/>
      <c r="E197" s="339"/>
      <c r="F197" s="108"/>
      <c r="G197" s="337"/>
      <c r="H197" s="1157"/>
      <c r="I197" s="1157"/>
      <c r="J197" s="1158"/>
    </row>
    <row r="198" spans="1:10" x14ac:dyDescent="0.3">
      <c r="A198" s="339"/>
      <c r="B198" s="336"/>
      <c r="C198" s="339"/>
      <c r="D198" s="339"/>
      <c r="E198" s="339"/>
      <c r="F198" s="108"/>
      <c r="G198" s="337"/>
      <c r="H198" s="1157"/>
      <c r="I198" s="1157"/>
      <c r="J198" s="1158"/>
    </row>
    <row r="199" spans="1:10" x14ac:dyDescent="0.3">
      <c r="A199" s="339"/>
      <c r="B199" s="336"/>
      <c r="C199" s="339"/>
      <c r="D199" s="339"/>
      <c r="E199" s="339"/>
      <c r="F199" s="108"/>
      <c r="G199" s="337"/>
      <c r="H199" s="1157"/>
      <c r="I199" s="1157"/>
      <c r="J199" s="1158"/>
    </row>
    <row r="200" spans="1:10" x14ac:dyDescent="0.3">
      <c r="A200" s="339"/>
      <c r="B200" s="336"/>
      <c r="C200" s="339"/>
      <c r="D200" s="339"/>
      <c r="E200" s="339"/>
      <c r="F200" s="108"/>
      <c r="G200" s="337"/>
      <c r="H200" s="1157"/>
      <c r="I200" s="1157"/>
      <c r="J200" s="1158"/>
    </row>
    <row r="201" spans="1:10" x14ac:dyDescent="0.3">
      <c r="A201" s="339"/>
      <c r="B201" s="336"/>
      <c r="C201" s="339"/>
      <c r="D201" s="339"/>
      <c r="E201" s="339"/>
      <c r="F201" s="108"/>
      <c r="G201" s="337"/>
      <c r="H201" s="1157"/>
      <c r="I201" s="1157"/>
      <c r="J201" s="1158"/>
    </row>
    <row r="202" spans="1:10" x14ac:dyDescent="0.3">
      <c r="A202" s="339"/>
      <c r="B202" s="336"/>
      <c r="C202" s="339"/>
      <c r="D202" s="339"/>
      <c r="E202" s="339"/>
      <c r="F202" s="108"/>
      <c r="G202" s="337"/>
      <c r="H202" s="1157"/>
      <c r="I202" s="1157"/>
      <c r="J202" s="1158"/>
    </row>
    <row r="203" spans="1:10" x14ac:dyDescent="0.3">
      <c r="A203" s="339"/>
      <c r="B203" s="336"/>
      <c r="C203" s="339"/>
      <c r="D203" s="339"/>
      <c r="E203" s="339"/>
      <c r="F203" s="108"/>
      <c r="G203" s="337"/>
      <c r="H203" s="1157"/>
      <c r="I203" s="1157"/>
      <c r="J203" s="1158"/>
    </row>
    <row r="204" spans="1:10" x14ac:dyDescent="0.3">
      <c r="A204" s="339"/>
      <c r="B204" s="336"/>
      <c r="C204" s="339"/>
      <c r="D204" s="339"/>
      <c r="E204" s="339"/>
      <c r="F204" s="108"/>
      <c r="G204" s="337"/>
      <c r="H204" s="1157"/>
      <c r="I204" s="1157"/>
      <c r="J204" s="1158"/>
    </row>
    <row r="205" spans="1:10" x14ac:dyDescent="0.3">
      <c r="A205" s="339"/>
      <c r="B205" s="336"/>
      <c r="C205" s="339"/>
      <c r="D205" s="339"/>
      <c r="E205" s="339"/>
      <c r="F205" s="108"/>
      <c r="G205" s="337"/>
      <c r="H205" s="1157"/>
      <c r="I205" s="1157"/>
      <c r="J205" s="1158"/>
    </row>
    <row r="206" spans="1:10" x14ac:dyDescent="0.3">
      <c r="A206" s="339"/>
      <c r="B206" s="336"/>
      <c r="C206" s="339"/>
      <c r="D206" s="339"/>
      <c r="E206" s="339"/>
      <c r="F206" s="108"/>
      <c r="G206" s="337"/>
      <c r="H206" s="1157"/>
      <c r="I206" s="1157"/>
      <c r="J206" s="1158"/>
    </row>
    <row r="207" spans="1:10" x14ac:dyDescent="0.3">
      <c r="A207" s="339"/>
      <c r="B207" s="336"/>
      <c r="C207" s="339"/>
      <c r="D207" s="339"/>
      <c r="E207" s="339"/>
      <c r="F207" s="108"/>
      <c r="G207" s="337"/>
      <c r="H207" s="1157"/>
      <c r="I207" s="1157"/>
      <c r="J207" s="1158"/>
    </row>
    <row r="208" spans="1:10" x14ac:dyDescent="0.3">
      <c r="A208" s="339"/>
      <c r="B208" s="336"/>
      <c r="C208" s="339"/>
      <c r="D208" s="339"/>
      <c r="E208" s="339"/>
      <c r="F208" s="108"/>
      <c r="G208" s="337"/>
      <c r="H208" s="1157"/>
      <c r="I208" s="1157"/>
      <c r="J208" s="1158"/>
    </row>
    <row r="209" spans="1:10" x14ac:dyDescent="0.3">
      <c r="A209" s="339"/>
      <c r="B209" s="336"/>
      <c r="C209" s="339"/>
      <c r="D209" s="339"/>
      <c r="E209" s="339"/>
      <c r="F209" s="108"/>
      <c r="G209" s="337"/>
      <c r="H209" s="1157"/>
      <c r="I209" s="1157"/>
      <c r="J209" s="1158"/>
    </row>
    <row r="210" spans="1:10" x14ac:dyDescent="0.3">
      <c r="A210" s="339"/>
      <c r="B210" s="336"/>
      <c r="C210" s="339"/>
      <c r="D210" s="339"/>
      <c r="E210" s="339"/>
      <c r="F210" s="108"/>
      <c r="G210" s="337"/>
      <c r="H210" s="1157"/>
      <c r="I210" s="1157"/>
      <c r="J210" s="1158"/>
    </row>
    <row r="211" spans="1:10" x14ac:dyDescent="0.3">
      <c r="A211" s="339"/>
      <c r="B211" s="336"/>
      <c r="C211" s="339"/>
      <c r="D211" s="339"/>
      <c r="E211" s="339"/>
      <c r="F211" s="108"/>
      <c r="G211" s="337"/>
      <c r="H211" s="1157"/>
      <c r="I211" s="1157"/>
      <c r="J211" s="1158"/>
    </row>
    <row r="212" spans="1:10" x14ac:dyDescent="0.3">
      <c r="A212" s="339"/>
      <c r="B212" s="336"/>
      <c r="C212" s="339"/>
      <c r="D212" s="339"/>
      <c r="E212" s="339"/>
      <c r="F212" s="108"/>
      <c r="G212" s="337"/>
      <c r="H212" s="1157"/>
      <c r="I212" s="1157"/>
      <c r="J212" s="1158"/>
    </row>
    <row r="213" spans="1:10" x14ac:dyDescent="0.3">
      <c r="A213" s="339"/>
      <c r="B213" s="336"/>
      <c r="C213" s="339"/>
      <c r="D213" s="339"/>
      <c r="E213" s="339"/>
      <c r="F213" s="108"/>
      <c r="G213" s="337"/>
      <c r="H213" s="1157"/>
      <c r="I213" s="1157"/>
      <c r="J213" s="1158"/>
    </row>
    <row r="214" spans="1:10" x14ac:dyDescent="0.3">
      <c r="A214" s="339"/>
      <c r="B214" s="336"/>
      <c r="C214" s="339"/>
      <c r="D214" s="339"/>
      <c r="E214" s="339"/>
      <c r="F214" s="108"/>
      <c r="G214" s="337"/>
      <c r="H214" s="1157"/>
      <c r="I214" s="1157"/>
      <c r="J214" s="1158"/>
    </row>
    <row r="215" spans="1:10" x14ac:dyDescent="0.3">
      <c r="A215" s="339"/>
      <c r="B215" s="336"/>
      <c r="C215" s="339"/>
      <c r="D215" s="339"/>
      <c r="E215" s="339"/>
      <c r="F215" s="108"/>
      <c r="G215" s="337"/>
      <c r="H215" s="1157"/>
      <c r="I215" s="1157"/>
      <c r="J215" s="1158"/>
    </row>
    <row r="216" spans="1:10" x14ac:dyDescent="0.3">
      <c r="A216" s="339"/>
      <c r="B216" s="336"/>
      <c r="C216" s="339"/>
      <c r="D216" s="339"/>
      <c r="E216" s="339"/>
      <c r="F216" s="108"/>
      <c r="G216" s="337"/>
      <c r="H216" s="1157"/>
      <c r="I216" s="1157"/>
      <c r="J216" s="1158"/>
    </row>
    <row r="217" spans="1:10" x14ac:dyDescent="0.3">
      <c r="A217" s="339"/>
      <c r="B217" s="336"/>
      <c r="C217" s="339"/>
      <c r="D217" s="339"/>
      <c r="E217" s="339"/>
      <c r="F217" s="108"/>
      <c r="G217" s="337"/>
      <c r="H217" s="1157"/>
      <c r="I217" s="1157"/>
      <c r="J217" s="1158"/>
    </row>
    <row r="218" spans="1:10" x14ac:dyDescent="0.3">
      <c r="A218" s="339"/>
      <c r="B218" s="336"/>
      <c r="C218" s="339"/>
      <c r="D218" s="339"/>
      <c r="E218" s="339"/>
      <c r="F218" s="108"/>
      <c r="G218" s="337"/>
      <c r="H218" s="1157"/>
      <c r="I218" s="1157"/>
      <c r="J218" s="1158"/>
    </row>
    <row r="219" spans="1:10" x14ac:dyDescent="0.3">
      <c r="A219" s="339"/>
      <c r="B219" s="336"/>
      <c r="C219" s="339"/>
      <c r="D219" s="339"/>
      <c r="E219" s="339"/>
      <c r="F219" s="108"/>
      <c r="G219" s="337"/>
      <c r="H219" s="1157"/>
      <c r="I219" s="1157"/>
      <c r="J219" s="1158"/>
    </row>
    <row r="220" spans="1:10" x14ac:dyDescent="0.3">
      <c r="A220" s="339"/>
      <c r="B220" s="336"/>
      <c r="C220" s="339"/>
      <c r="D220" s="339"/>
      <c r="E220" s="339"/>
      <c r="F220" s="108"/>
      <c r="G220" s="337"/>
      <c r="H220" s="1157"/>
      <c r="I220" s="1157"/>
      <c r="J220" s="1158"/>
    </row>
    <row r="221" spans="1:10" x14ac:dyDescent="0.3">
      <c r="A221" s="339"/>
      <c r="B221" s="336"/>
      <c r="C221" s="339"/>
      <c r="D221" s="339"/>
      <c r="E221" s="339"/>
      <c r="F221" s="108"/>
      <c r="G221" s="337"/>
      <c r="H221" s="1157"/>
      <c r="I221" s="1157"/>
      <c r="J221" s="1158"/>
    </row>
    <row r="222" spans="1:10" x14ac:dyDescent="0.3">
      <c r="A222" s="339"/>
      <c r="B222" s="336"/>
      <c r="C222" s="339"/>
      <c r="D222" s="339"/>
      <c r="E222" s="339"/>
      <c r="F222" s="108"/>
      <c r="G222" s="337"/>
      <c r="H222" s="1157"/>
      <c r="I222" s="1157"/>
      <c r="J222" s="1158"/>
    </row>
    <row r="223" spans="1:10" x14ac:dyDescent="0.3">
      <c r="A223" s="339"/>
      <c r="B223" s="336"/>
      <c r="C223" s="339"/>
      <c r="D223" s="339"/>
      <c r="E223" s="339"/>
      <c r="F223" s="108"/>
      <c r="G223" s="337"/>
      <c r="H223" s="1157"/>
      <c r="I223" s="1157"/>
      <c r="J223" s="1158"/>
    </row>
    <row r="224" spans="1:10" x14ac:dyDescent="0.3">
      <c r="A224" s="339"/>
      <c r="B224" s="336"/>
      <c r="C224" s="339"/>
      <c r="D224" s="339"/>
      <c r="E224" s="339"/>
      <c r="F224" s="108"/>
      <c r="G224" s="337"/>
      <c r="H224" s="1157"/>
      <c r="I224" s="1157"/>
      <c r="J224" s="1158"/>
    </row>
    <row r="225" spans="1:10" x14ac:dyDescent="0.3">
      <c r="A225" s="339"/>
      <c r="B225" s="336"/>
      <c r="C225" s="339"/>
      <c r="D225" s="339"/>
      <c r="E225" s="339"/>
      <c r="F225" s="108"/>
      <c r="G225" s="337"/>
      <c r="H225" s="1157"/>
      <c r="I225" s="1157"/>
      <c r="J225" s="1158"/>
    </row>
    <row r="226" spans="1:10" x14ac:dyDescent="0.3">
      <c r="A226" s="339"/>
      <c r="B226" s="336"/>
      <c r="C226" s="339"/>
      <c r="D226" s="339"/>
      <c r="E226" s="339"/>
      <c r="F226" s="108"/>
      <c r="G226" s="337"/>
      <c r="H226" s="1157"/>
      <c r="I226" s="1157"/>
      <c r="J226" s="1158"/>
    </row>
    <row r="227" spans="1:10" x14ac:dyDescent="0.3">
      <c r="A227" s="339"/>
      <c r="B227" s="336"/>
      <c r="C227" s="339"/>
      <c r="D227" s="339"/>
      <c r="E227" s="339"/>
      <c r="F227" s="108"/>
      <c r="G227" s="337"/>
      <c r="H227" s="1157"/>
      <c r="I227" s="1157"/>
      <c r="J227" s="1158"/>
    </row>
    <row r="228" spans="1:10" x14ac:dyDescent="0.3">
      <c r="A228" s="339"/>
      <c r="B228" s="336"/>
      <c r="C228" s="339"/>
      <c r="D228" s="339"/>
      <c r="E228" s="339"/>
      <c r="F228" s="108"/>
      <c r="G228" s="337"/>
      <c r="H228" s="1157"/>
      <c r="I228" s="1157"/>
      <c r="J228" s="1158"/>
    </row>
    <row r="229" spans="1:10" x14ac:dyDescent="0.3">
      <c r="A229" s="339"/>
      <c r="B229" s="336"/>
      <c r="C229" s="339"/>
      <c r="D229" s="339"/>
      <c r="E229" s="339"/>
      <c r="F229" s="108"/>
      <c r="G229" s="337"/>
      <c r="H229" s="1157"/>
      <c r="I229" s="1157"/>
      <c r="J229" s="1158"/>
    </row>
    <row r="230" spans="1:10" x14ac:dyDescent="0.3">
      <c r="A230" s="339"/>
      <c r="B230" s="336"/>
      <c r="C230" s="339"/>
      <c r="D230" s="339"/>
      <c r="E230" s="339"/>
      <c r="F230" s="108"/>
      <c r="G230" s="337"/>
      <c r="H230" s="1157"/>
      <c r="I230" s="1157"/>
      <c r="J230" s="1158"/>
    </row>
    <row r="231" spans="1:10" x14ac:dyDescent="0.3">
      <c r="A231" s="339"/>
      <c r="B231" s="336"/>
      <c r="C231" s="339"/>
      <c r="D231" s="339"/>
      <c r="E231" s="339"/>
      <c r="F231" s="108"/>
      <c r="G231" s="337"/>
      <c r="H231" s="1157"/>
      <c r="I231" s="1157"/>
      <c r="J231" s="1158"/>
    </row>
    <row r="232" spans="1:10" x14ac:dyDescent="0.3">
      <c r="A232" s="339"/>
      <c r="B232" s="336"/>
      <c r="C232" s="339"/>
      <c r="D232" s="339"/>
      <c r="E232" s="339"/>
      <c r="F232" s="108"/>
      <c r="G232" s="337"/>
      <c r="H232" s="1157"/>
      <c r="I232" s="1157"/>
      <c r="J232" s="1158"/>
    </row>
    <row r="233" spans="1:10" x14ac:dyDescent="0.3">
      <c r="A233" s="339"/>
      <c r="B233" s="336"/>
      <c r="C233" s="339"/>
      <c r="D233" s="339"/>
      <c r="E233" s="339"/>
      <c r="F233" s="108"/>
      <c r="G233" s="337"/>
      <c r="H233" s="1157"/>
      <c r="I233" s="1157"/>
      <c r="J233" s="1158"/>
    </row>
    <row r="234" spans="1:10" x14ac:dyDescent="0.3">
      <c r="A234" s="339"/>
      <c r="B234" s="336"/>
      <c r="C234" s="339"/>
      <c r="D234" s="339"/>
      <c r="E234" s="339"/>
      <c r="F234" s="108"/>
      <c r="G234" s="337"/>
      <c r="H234" s="1157"/>
      <c r="I234" s="1157"/>
      <c r="J234" s="1158"/>
    </row>
    <row r="235" spans="1:10" x14ac:dyDescent="0.3">
      <c r="A235" s="339"/>
      <c r="B235" s="336"/>
      <c r="C235" s="339"/>
      <c r="D235" s="339"/>
      <c r="E235" s="339"/>
      <c r="F235" s="108"/>
      <c r="G235" s="337"/>
      <c r="H235" s="1157"/>
      <c r="I235" s="1157"/>
      <c r="J235" s="1158"/>
    </row>
    <row r="236" spans="1:10" x14ac:dyDescent="0.3">
      <c r="A236" s="339"/>
      <c r="B236" s="336"/>
      <c r="C236" s="339"/>
      <c r="D236" s="339"/>
      <c r="E236" s="339"/>
      <c r="F236" s="108"/>
      <c r="G236" s="337"/>
      <c r="H236" s="1157"/>
      <c r="I236" s="1157"/>
      <c r="J236" s="1158"/>
    </row>
    <row r="237" spans="1:10" x14ac:dyDescent="0.3">
      <c r="A237" s="339"/>
      <c r="B237" s="336"/>
      <c r="C237" s="339"/>
      <c r="D237" s="339"/>
      <c r="E237" s="339"/>
      <c r="F237" s="108"/>
      <c r="G237" s="337"/>
      <c r="H237" s="1157"/>
      <c r="I237" s="1157"/>
      <c r="J237" s="1158"/>
    </row>
    <row r="238" spans="1:10" x14ac:dyDescent="0.3">
      <c r="A238" s="339"/>
      <c r="B238" s="336"/>
      <c r="C238" s="339"/>
      <c r="D238" s="339"/>
      <c r="E238" s="339"/>
      <c r="F238" s="108"/>
      <c r="G238" s="337"/>
      <c r="H238" s="1157"/>
      <c r="I238" s="1157"/>
      <c r="J238" s="1158"/>
    </row>
    <row r="239" spans="1:10" x14ac:dyDescent="0.3">
      <c r="A239" s="339"/>
      <c r="B239" s="336"/>
      <c r="C239" s="339"/>
      <c r="D239" s="339"/>
      <c r="E239" s="339"/>
      <c r="F239" s="108"/>
      <c r="G239" s="337"/>
      <c r="H239" s="1157"/>
      <c r="I239" s="1157"/>
      <c r="J239" s="1158"/>
    </row>
    <row r="240" spans="1:10" x14ac:dyDescent="0.3">
      <c r="A240" s="339"/>
      <c r="B240" s="336"/>
      <c r="C240" s="339"/>
      <c r="D240" s="339"/>
      <c r="E240" s="339"/>
      <c r="F240" s="108"/>
      <c r="G240" s="337"/>
      <c r="H240" s="1157"/>
      <c r="I240" s="1157"/>
      <c r="J240" s="1158"/>
    </row>
    <row r="241" spans="1:10" x14ac:dyDescent="0.3">
      <c r="A241" s="339"/>
      <c r="B241" s="336"/>
      <c r="C241" s="339"/>
      <c r="D241" s="339"/>
      <c r="E241" s="339"/>
      <c r="F241" s="108"/>
      <c r="G241" s="337"/>
      <c r="H241" s="1157"/>
      <c r="I241" s="1157"/>
      <c r="J241" s="1158"/>
    </row>
    <row r="242" spans="1:10" x14ac:dyDescent="0.3">
      <c r="A242" s="339"/>
      <c r="B242" s="336"/>
      <c r="C242" s="339"/>
      <c r="D242" s="339"/>
      <c r="E242" s="339"/>
      <c r="F242" s="108"/>
      <c r="G242" s="337"/>
      <c r="H242" s="1157"/>
      <c r="I242" s="1157"/>
      <c r="J242" s="1158"/>
    </row>
    <row r="243" spans="1:10" x14ac:dyDescent="0.3">
      <c r="A243" s="339"/>
      <c r="B243" s="336"/>
      <c r="C243" s="339"/>
      <c r="D243" s="339"/>
      <c r="E243" s="339"/>
      <c r="F243" s="108"/>
      <c r="G243" s="337"/>
      <c r="H243" s="1157"/>
      <c r="I243" s="1157"/>
      <c r="J243" s="1158"/>
    </row>
    <row r="244" spans="1:10" x14ac:dyDescent="0.3">
      <c r="A244" s="339"/>
      <c r="B244" s="336"/>
      <c r="C244" s="339"/>
      <c r="D244" s="339"/>
      <c r="E244" s="339"/>
      <c r="F244" s="108"/>
      <c r="G244" s="337"/>
      <c r="H244" s="1157"/>
      <c r="I244" s="1157"/>
      <c r="J244" s="1158"/>
    </row>
    <row r="245" spans="1:10" x14ac:dyDescent="0.3">
      <c r="A245" s="339"/>
      <c r="B245" s="336"/>
      <c r="C245" s="339"/>
      <c r="D245" s="339"/>
      <c r="E245" s="339"/>
      <c r="F245" s="108"/>
      <c r="G245" s="337"/>
      <c r="H245" s="1157"/>
      <c r="I245" s="1157"/>
      <c r="J245" s="1158"/>
    </row>
    <row r="246" spans="1:10" x14ac:dyDescent="0.3">
      <c r="A246" s="339"/>
      <c r="B246" s="336"/>
      <c r="C246" s="339"/>
      <c r="D246" s="339"/>
      <c r="E246" s="339"/>
      <c r="F246" s="108"/>
      <c r="G246" s="337"/>
      <c r="H246" s="1157"/>
      <c r="I246" s="1157"/>
      <c r="J246" s="1158"/>
    </row>
    <row r="247" spans="1:10" x14ac:dyDescent="0.3">
      <c r="A247" s="339"/>
      <c r="B247" s="336"/>
      <c r="C247" s="339"/>
      <c r="D247" s="339"/>
      <c r="E247" s="339"/>
      <c r="F247" s="108"/>
      <c r="G247" s="337"/>
      <c r="H247" s="1157"/>
      <c r="I247" s="1157"/>
      <c r="J247" s="1158"/>
    </row>
    <row r="248" spans="1:10" x14ac:dyDescent="0.3">
      <c r="A248" s="339"/>
      <c r="B248" s="336"/>
      <c r="C248" s="339"/>
      <c r="D248" s="339"/>
      <c r="E248" s="339"/>
      <c r="F248" s="108"/>
      <c r="G248" s="337"/>
      <c r="H248" s="1157"/>
      <c r="I248" s="1157"/>
      <c r="J248" s="1158"/>
    </row>
    <row r="249" spans="1:10" x14ac:dyDescent="0.3">
      <c r="A249" s="339"/>
      <c r="B249" s="336"/>
      <c r="C249" s="339"/>
      <c r="D249" s="339"/>
      <c r="E249" s="339"/>
      <c r="F249" s="108"/>
      <c r="G249" s="337"/>
      <c r="H249" s="1157"/>
      <c r="I249" s="1157"/>
      <c r="J249" s="1158"/>
    </row>
    <row r="250" spans="1:10" x14ac:dyDescent="0.3">
      <c r="A250" s="339"/>
      <c r="B250" s="336"/>
      <c r="C250" s="339"/>
      <c r="D250" s="339"/>
      <c r="E250" s="339"/>
      <c r="F250" s="108"/>
      <c r="G250" s="337"/>
      <c r="H250" s="1157"/>
      <c r="I250" s="1157"/>
      <c r="J250" s="1158"/>
    </row>
    <row r="251" spans="1:10" x14ac:dyDescent="0.3">
      <c r="A251" s="339"/>
      <c r="B251" s="336"/>
      <c r="C251" s="339"/>
      <c r="D251" s="339"/>
      <c r="E251" s="339"/>
      <c r="F251" s="108"/>
      <c r="G251" s="337"/>
      <c r="H251" s="1157"/>
      <c r="I251" s="1157"/>
      <c r="J251" s="1158"/>
    </row>
    <row r="252" spans="1:10" x14ac:dyDescent="0.3">
      <c r="A252" s="339"/>
      <c r="B252" s="336"/>
      <c r="C252" s="339"/>
      <c r="D252" s="339"/>
      <c r="E252" s="339"/>
      <c r="F252" s="108"/>
      <c r="G252" s="337"/>
      <c r="H252" s="1157"/>
      <c r="I252" s="1157"/>
      <c r="J252" s="1158"/>
    </row>
    <row r="253" spans="1:10" x14ac:dyDescent="0.3">
      <c r="A253" s="339"/>
      <c r="B253" s="336"/>
      <c r="C253" s="339"/>
      <c r="D253" s="339"/>
      <c r="E253" s="339"/>
      <c r="F253" s="108"/>
      <c r="G253" s="337"/>
      <c r="H253" s="1157"/>
      <c r="I253" s="1157"/>
      <c r="J253" s="1158"/>
    </row>
    <row r="254" spans="1:10" x14ac:dyDescent="0.3">
      <c r="A254" s="339"/>
      <c r="B254" s="336"/>
      <c r="C254" s="339"/>
      <c r="D254" s="339"/>
      <c r="E254" s="339"/>
      <c r="F254" s="108"/>
      <c r="G254" s="337"/>
      <c r="H254" s="1157"/>
      <c r="I254" s="1157"/>
      <c r="J254" s="1158"/>
    </row>
    <row r="255" spans="1:10" x14ac:dyDescent="0.3">
      <c r="A255" s="339"/>
      <c r="B255" s="336"/>
      <c r="C255" s="339"/>
      <c r="D255" s="339"/>
      <c r="E255" s="339"/>
      <c r="F255" s="108"/>
      <c r="G255" s="337"/>
      <c r="H255" s="1157"/>
      <c r="I255" s="1157"/>
      <c r="J255" s="1158"/>
    </row>
    <row r="256" spans="1:10" x14ac:dyDescent="0.3">
      <c r="A256" s="339"/>
      <c r="B256" s="336"/>
      <c r="C256" s="339"/>
      <c r="D256" s="339"/>
      <c r="E256" s="339"/>
      <c r="F256" s="108"/>
      <c r="G256" s="337"/>
      <c r="H256" s="1157"/>
      <c r="I256" s="1157"/>
      <c r="J256" s="1158"/>
    </row>
    <row r="257" spans="1:10" x14ac:dyDescent="0.3">
      <c r="A257" s="339"/>
      <c r="B257" s="336"/>
      <c r="C257" s="339"/>
      <c r="D257" s="339"/>
      <c r="E257" s="339"/>
      <c r="F257" s="108"/>
      <c r="G257" s="337"/>
      <c r="H257" s="1157"/>
      <c r="I257" s="1157"/>
      <c r="J257" s="1158"/>
    </row>
    <row r="258" spans="1:10" x14ac:dyDescent="0.3">
      <c r="A258" s="339"/>
      <c r="B258" s="336"/>
      <c r="C258" s="339"/>
      <c r="D258" s="339"/>
      <c r="E258" s="339"/>
      <c r="F258" s="108"/>
      <c r="G258" s="337"/>
      <c r="H258" s="1157"/>
      <c r="I258" s="1157"/>
      <c r="J258" s="1158"/>
    </row>
    <row r="259" spans="1:10" x14ac:dyDescent="0.3">
      <c r="A259" s="339"/>
      <c r="B259" s="336"/>
      <c r="C259" s="339"/>
      <c r="D259" s="339"/>
      <c r="E259" s="339"/>
      <c r="F259" s="108"/>
      <c r="G259" s="337"/>
      <c r="H259" s="1157"/>
      <c r="I259" s="1157"/>
      <c r="J259" s="1158"/>
    </row>
    <row r="260" spans="1:10" x14ac:dyDescent="0.3">
      <c r="A260" s="339"/>
      <c r="B260" s="336"/>
      <c r="C260" s="339"/>
      <c r="D260" s="339"/>
      <c r="E260" s="339"/>
      <c r="F260" s="108"/>
      <c r="G260" s="337"/>
      <c r="H260" s="1157"/>
      <c r="I260" s="1157"/>
      <c r="J260" s="1158"/>
    </row>
    <row r="261" spans="1:10" x14ac:dyDescent="0.3">
      <c r="A261" s="339"/>
      <c r="B261" s="336"/>
      <c r="C261" s="339"/>
      <c r="D261" s="339"/>
      <c r="E261" s="339"/>
      <c r="F261" s="108"/>
      <c r="G261" s="337"/>
      <c r="H261" s="1157"/>
      <c r="I261" s="1157"/>
      <c r="J261" s="1158"/>
    </row>
    <row r="262" spans="1:10" x14ac:dyDescent="0.3">
      <c r="A262" s="339"/>
      <c r="B262" s="336"/>
      <c r="C262" s="339"/>
      <c r="D262" s="339"/>
      <c r="E262" s="339"/>
      <c r="F262" s="108"/>
      <c r="G262" s="337"/>
      <c r="H262" s="1157"/>
      <c r="I262" s="1157"/>
      <c r="J262" s="1158"/>
    </row>
    <row r="263" spans="1:10" x14ac:dyDescent="0.3">
      <c r="A263" s="339"/>
      <c r="B263" s="336"/>
      <c r="C263" s="339"/>
      <c r="D263" s="339"/>
      <c r="E263" s="339"/>
      <c r="F263" s="108"/>
      <c r="G263" s="337"/>
      <c r="H263" s="1157"/>
      <c r="I263" s="1157"/>
      <c r="J263" s="1158"/>
    </row>
    <row r="264" spans="1:10" x14ac:dyDescent="0.3">
      <c r="A264" s="339"/>
      <c r="B264" s="336"/>
      <c r="C264" s="339"/>
      <c r="D264" s="339"/>
      <c r="E264" s="339"/>
      <c r="F264" s="108"/>
      <c r="G264" s="337"/>
      <c r="H264" s="1157"/>
      <c r="I264" s="1157"/>
      <c r="J264" s="1158"/>
    </row>
    <row r="265" spans="1:10" x14ac:dyDescent="0.3">
      <c r="A265" s="339"/>
      <c r="B265" s="336"/>
      <c r="C265" s="339"/>
      <c r="D265" s="339"/>
      <c r="E265" s="339"/>
      <c r="F265" s="108"/>
      <c r="G265" s="337"/>
      <c r="H265" s="1157"/>
      <c r="I265" s="1157"/>
      <c r="J265" s="1158"/>
    </row>
    <row r="266" spans="1:10" x14ac:dyDescent="0.3">
      <c r="A266" s="339"/>
      <c r="B266" s="336"/>
      <c r="C266" s="339"/>
      <c r="D266" s="339"/>
      <c r="E266" s="339"/>
      <c r="F266" s="108"/>
      <c r="G266" s="337"/>
      <c r="H266" s="1157"/>
      <c r="I266" s="1157"/>
      <c r="J266" s="1158"/>
    </row>
    <row r="267" spans="1:10" x14ac:dyDescent="0.3">
      <c r="A267" s="339"/>
      <c r="B267" s="336"/>
      <c r="C267" s="339"/>
      <c r="D267" s="339"/>
      <c r="E267" s="339"/>
      <c r="F267" s="108"/>
      <c r="G267" s="337"/>
      <c r="H267" s="1157"/>
      <c r="I267" s="1157"/>
      <c r="J267" s="1158"/>
    </row>
    <row r="268" spans="1:10" x14ac:dyDescent="0.3">
      <c r="A268" s="339"/>
      <c r="B268" s="336"/>
      <c r="C268" s="339"/>
      <c r="D268" s="339"/>
      <c r="E268" s="339"/>
      <c r="F268" s="108"/>
      <c r="G268" s="337"/>
      <c r="H268" s="1157"/>
      <c r="I268" s="1157"/>
      <c r="J268" s="1158"/>
    </row>
    <row r="269" spans="1:10" x14ac:dyDescent="0.3">
      <c r="A269" s="339"/>
      <c r="B269" s="336"/>
      <c r="C269" s="339"/>
      <c r="D269" s="339"/>
      <c r="E269" s="339"/>
      <c r="F269" s="108"/>
      <c r="G269" s="337"/>
      <c r="H269" s="1157"/>
      <c r="I269" s="1157"/>
      <c r="J269" s="1158"/>
    </row>
    <row r="270" spans="1:10" x14ac:dyDescent="0.3">
      <c r="A270" s="339"/>
      <c r="B270" s="336"/>
      <c r="C270" s="339"/>
      <c r="D270" s="339"/>
      <c r="E270" s="339"/>
      <c r="F270" s="108"/>
      <c r="G270" s="337"/>
      <c r="H270" s="1157"/>
      <c r="I270" s="1157"/>
      <c r="J270" s="1158"/>
    </row>
    <row r="271" spans="1:10" x14ac:dyDescent="0.3">
      <c r="A271" s="339"/>
      <c r="B271" s="336"/>
      <c r="C271" s="339"/>
      <c r="D271" s="339"/>
      <c r="E271" s="339"/>
      <c r="F271" s="108"/>
      <c r="G271" s="337"/>
      <c r="H271" s="1157"/>
      <c r="I271" s="1157"/>
      <c r="J271" s="1158"/>
    </row>
    <row r="272" spans="1:10" x14ac:dyDescent="0.3">
      <c r="A272" s="339"/>
      <c r="B272" s="336"/>
      <c r="C272" s="339"/>
      <c r="D272" s="339"/>
      <c r="E272" s="339"/>
      <c r="F272" s="108"/>
      <c r="G272" s="337"/>
      <c r="H272" s="1157"/>
      <c r="I272" s="1157"/>
      <c r="J272" s="1158"/>
    </row>
    <row r="273" spans="1:10" x14ac:dyDescent="0.3">
      <c r="A273" s="339"/>
      <c r="B273" s="336"/>
      <c r="C273" s="339"/>
      <c r="D273" s="339"/>
      <c r="E273" s="339"/>
      <c r="F273" s="108"/>
      <c r="G273" s="337"/>
      <c r="H273" s="1157"/>
      <c r="I273" s="1157"/>
      <c r="J273" s="1158"/>
    </row>
    <row r="274" spans="1:10" x14ac:dyDescent="0.3">
      <c r="A274" s="339"/>
      <c r="B274" s="336"/>
      <c r="C274" s="339"/>
      <c r="D274" s="339"/>
      <c r="E274" s="339"/>
      <c r="F274" s="108"/>
      <c r="G274" s="337"/>
      <c r="H274" s="1157"/>
      <c r="I274" s="1157"/>
      <c r="J274" s="1158"/>
    </row>
    <row r="275" spans="1:10" x14ac:dyDescent="0.3">
      <c r="A275" s="339"/>
      <c r="B275" s="336"/>
      <c r="C275" s="339"/>
      <c r="D275" s="339"/>
      <c r="E275" s="339"/>
      <c r="F275" s="108"/>
      <c r="G275" s="337"/>
      <c r="H275" s="1157"/>
      <c r="I275" s="1157"/>
      <c r="J275" s="1158"/>
    </row>
    <row r="276" spans="1:10" x14ac:dyDescent="0.3">
      <c r="A276" s="339"/>
      <c r="B276" s="336"/>
      <c r="C276" s="339"/>
      <c r="D276" s="339"/>
      <c r="E276" s="339"/>
      <c r="F276" s="108"/>
      <c r="G276" s="337"/>
      <c r="H276" s="1157"/>
      <c r="I276" s="1157"/>
      <c r="J276" s="1158"/>
    </row>
    <row r="277" spans="1:10" x14ac:dyDescent="0.3">
      <c r="A277" s="339"/>
      <c r="B277" s="336"/>
      <c r="C277" s="339"/>
      <c r="D277" s="339"/>
      <c r="E277" s="339"/>
      <c r="F277" s="108"/>
      <c r="G277" s="337"/>
      <c r="H277" s="1157"/>
      <c r="I277" s="1157"/>
      <c r="J277" s="1158"/>
    </row>
    <row r="278" spans="1:10" x14ac:dyDescent="0.3">
      <c r="A278" s="339"/>
      <c r="B278" s="336"/>
      <c r="C278" s="339"/>
      <c r="D278" s="339"/>
      <c r="E278" s="339"/>
      <c r="F278" s="108"/>
      <c r="G278" s="337"/>
      <c r="H278" s="1157"/>
      <c r="I278" s="1157"/>
      <c r="J278" s="1158"/>
    </row>
    <row r="279" spans="1:10" x14ac:dyDescent="0.3">
      <c r="A279" s="339"/>
      <c r="B279" s="336"/>
      <c r="C279" s="339"/>
      <c r="D279" s="339"/>
      <c r="E279" s="339"/>
      <c r="F279" s="108"/>
      <c r="G279" s="337"/>
      <c r="H279" s="1157"/>
      <c r="I279" s="1157"/>
      <c r="J279" s="1158"/>
    </row>
    <row r="280" spans="1:10" x14ac:dyDescent="0.3">
      <c r="A280" s="339"/>
      <c r="B280" s="336"/>
      <c r="C280" s="339"/>
      <c r="D280" s="339"/>
      <c r="E280" s="339"/>
      <c r="F280" s="108"/>
      <c r="G280" s="337"/>
      <c r="H280" s="1157"/>
      <c r="I280" s="1157"/>
      <c r="J280" s="1158"/>
    </row>
    <row r="281" spans="1:10" x14ac:dyDescent="0.3">
      <c r="A281" s="339"/>
      <c r="B281" s="336"/>
      <c r="C281" s="339"/>
      <c r="D281" s="339"/>
      <c r="E281" s="339"/>
      <c r="F281" s="108"/>
      <c r="G281" s="337"/>
      <c r="H281" s="1157"/>
      <c r="I281" s="1157"/>
      <c r="J281" s="1158"/>
    </row>
    <row r="282" spans="1:10" x14ac:dyDescent="0.3">
      <c r="A282" s="339"/>
      <c r="B282" s="336"/>
      <c r="C282" s="339"/>
      <c r="D282" s="339"/>
      <c r="E282" s="339"/>
      <c r="F282" s="108"/>
      <c r="G282" s="337"/>
      <c r="H282" s="1157"/>
      <c r="I282" s="1157"/>
      <c r="J282" s="1158"/>
    </row>
    <row r="283" spans="1:10" x14ac:dyDescent="0.3">
      <c r="A283" s="339"/>
      <c r="B283" s="336"/>
      <c r="C283" s="339"/>
      <c r="D283" s="339"/>
      <c r="E283" s="339"/>
      <c r="F283" s="108"/>
      <c r="G283" s="337"/>
      <c r="H283" s="1157"/>
      <c r="I283" s="1157"/>
      <c r="J283" s="1158"/>
    </row>
    <row r="284" spans="1:10" x14ac:dyDescent="0.3">
      <c r="A284" s="339"/>
      <c r="B284" s="336"/>
      <c r="C284" s="339"/>
      <c r="D284" s="339"/>
      <c r="E284" s="339"/>
      <c r="F284" s="108"/>
      <c r="G284" s="337"/>
      <c r="H284" s="1157"/>
      <c r="I284" s="1157"/>
      <c r="J284" s="1158"/>
    </row>
    <row r="285" spans="1:10" x14ac:dyDescent="0.3">
      <c r="A285" s="339"/>
      <c r="B285" s="336"/>
      <c r="C285" s="339"/>
      <c r="D285" s="339"/>
      <c r="E285" s="339"/>
      <c r="F285" s="108"/>
      <c r="G285" s="337"/>
      <c r="H285" s="1157"/>
      <c r="I285" s="1157"/>
      <c r="J285" s="1158"/>
    </row>
    <row r="286" spans="1:10" x14ac:dyDescent="0.3">
      <c r="A286" s="339"/>
      <c r="B286" s="336"/>
      <c r="C286" s="339"/>
      <c r="D286" s="339"/>
      <c r="E286" s="339"/>
      <c r="F286" s="108"/>
      <c r="G286" s="337"/>
      <c r="H286" s="1157"/>
      <c r="I286" s="1157"/>
      <c r="J286" s="1158"/>
    </row>
    <row r="287" spans="1:10" x14ac:dyDescent="0.3">
      <c r="A287" s="339"/>
      <c r="B287" s="336"/>
      <c r="C287" s="339"/>
      <c r="D287" s="339"/>
      <c r="E287" s="339"/>
      <c r="F287" s="108"/>
      <c r="G287" s="337"/>
      <c r="H287" s="1157"/>
      <c r="I287" s="1157"/>
      <c r="J287" s="1158"/>
    </row>
    <row r="288" spans="1:10" x14ac:dyDescent="0.3">
      <c r="A288" s="339"/>
      <c r="B288" s="336"/>
      <c r="C288" s="339"/>
      <c r="D288" s="339"/>
      <c r="E288" s="339"/>
      <c r="F288" s="108"/>
      <c r="G288" s="337"/>
      <c r="H288" s="1157"/>
      <c r="I288" s="1157"/>
      <c r="J288" s="1158"/>
    </row>
    <row r="289" spans="1:10" x14ac:dyDescent="0.3">
      <c r="A289" s="339"/>
      <c r="B289" s="336"/>
      <c r="C289" s="339"/>
      <c r="D289" s="339"/>
      <c r="E289" s="339"/>
      <c r="F289" s="108"/>
      <c r="G289" s="337"/>
      <c r="H289" s="1157"/>
      <c r="I289" s="1157"/>
      <c r="J289" s="1158"/>
    </row>
    <row r="290" spans="1:10" x14ac:dyDescent="0.3">
      <c r="A290" s="339"/>
      <c r="B290" s="336"/>
      <c r="C290" s="339"/>
      <c r="D290" s="339"/>
      <c r="E290" s="339"/>
      <c r="F290" s="108"/>
      <c r="G290" s="337"/>
      <c r="H290" s="1157"/>
      <c r="I290" s="1157"/>
      <c r="J290" s="1158"/>
    </row>
    <row r="291" spans="1:10" x14ac:dyDescent="0.3">
      <c r="A291" s="339"/>
      <c r="B291" s="336"/>
      <c r="C291" s="339"/>
      <c r="D291" s="339"/>
      <c r="E291" s="339"/>
      <c r="F291" s="108"/>
      <c r="G291" s="337"/>
      <c r="H291" s="1157"/>
      <c r="I291" s="1157"/>
      <c r="J291" s="1158"/>
    </row>
    <row r="292" spans="1:10" x14ac:dyDescent="0.3">
      <c r="A292" s="339"/>
      <c r="B292" s="336"/>
      <c r="C292" s="339"/>
      <c r="D292" s="339"/>
      <c r="E292" s="339"/>
      <c r="F292" s="108"/>
      <c r="G292" s="337"/>
      <c r="H292" s="1157"/>
      <c r="I292" s="1157"/>
      <c r="J292" s="1158"/>
    </row>
    <row r="293" spans="1:10" x14ac:dyDescent="0.3">
      <c r="A293" s="339"/>
      <c r="B293" s="336"/>
      <c r="C293" s="339"/>
      <c r="D293" s="339"/>
      <c r="E293" s="339"/>
      <c r="F293" s="108"/>
      <c r="G293" s="337"/>
      <c r="H293" s="1157"/>
      <c r="I293" s="1157"/>
      <c r="J293" s="1158"/>
    </row>
    <row r="294" spans="1:10" x14ac:dyDescent="0.3">
      <c r="A294" s="339"/>
      <c r="B294" s="336"/>
      <c r="C294" s="339"/>
      <c r="D294" s="339"/>
      <c r="E294" s="339"/>
      <c r="F294" s="108"/>
      <c r="G294" s="337"/>
      <c r="H294" s="1157"/>
      <c r="I294" s="1157"/>
      <c r="J294" s="1158"/>
    </row>
    <row r="295" spans="1:10" x14ac:dyDescent="0.3">
      <c r="A295" s="339"/>
      <c r="B295" s="336"/>
      <c r="C295" s="339"/>
      <c r="D295" s="339"/>
      <c r="E295" s="339"/>
      <c r="F295" s="108"/>
      <c r="G295" s="337"/>
      <c r="H295" s="1157"/>
      <c r="I295" s="1157"/>
      <c r="J295" s="1158"/>
    </row>
    <row r="296" spans="1:10" x14ac:dyDescent="0.3">
      <c r="A296" s="339"/>
      <c r="B296" s="336"/>
      <c r="C296" s="339"/>
      <c r="D296" s="339"/>
      <c r="E296" s="339"/>
      <c r="F296" s="108"/>
      <c r="G296" s="337"/>
      <c r="H296" s="1157"/>
      <c r="I296" s="1157"/>
      <c r="J296" s="1158"/>
    </row>
    <row r="297" spans="1:10" x14ac:dyDescent="0.3">
      <c r="A297" s="339"/>
      <c r="B297" s="336"/>
      <c r="C297" s="339"/>
      <c r="D297" s="339"/>
      <c r="E297" s="339"/>
      <c r="F297" s="108"/>
      <c r="G297" s="337"/>
      <c r="H297" s="1157"/>
      <c r="I297" s="1157"/>
      <c r="J297" s="1158"/>
    </row>
    <row r="298" spans="1:10" x14ac:dyDescent="0.3">
      <c r="A298" s="339"/>
      <c r="B298" s="336"/>
      <c r="C298" s="339"/>
      <c r="D298" s="339"/>
      <c r="E298" s="339"/>
      <c r="F298" s="108"/>
      <c r="G298" s="337"/>
      <c r="H298" s="1157"/>
      <c r="I298" s="1157"/>
      <c r="J298" s="1158"/>
    </row>
    <row r="299" spans="1:10" x14ac:dyDescent="0.3">
      <c r="A299" s="339"/>
      <c r="B299" s="336"/>
      <c r="C299" s="339"/>
      <c r="D299" s="339"/>
      <c r="E299" s="339"/>
      <c r="F299" s="108"/>
      <c r="G299" s="337"/>
      <c r="H299" s="1157"/>
      <c r="I299" s="1157"/>
      <c r="J299" s="1158"/>
    </row>
    <row r="300" spans="1:10" x14ac:dyDescent="0.3">
      <c r="A300" s="339"/>
      <c r="B300" s="336"/>
      <c r="C300" s="339"/>
      <c r="D300" s="339"/>
      <c r="E300" s="339"/>
      <c r="F300" s="108"/>
      <c r="G300" s="337"/>
      <c r="H300" s="1157"/>
      <c r="I300" s="1157"/>
      <c r="J300" s="1158"/>
    </row>
    <row r="301" spans="1:10" x14ac:dyDescent="0.3">
      <c r="A301" s="339"/>
      <c r="B301" s="336"/>
      <c r="C301" s="339"/>
      <c r="D301" s="339"/>
      <c r="E301" s="339"/>
      <c r="F301" s="108"/>
      <c r="G301" s="337"/>
      <c r="H301" s="1157"/>
      <c r="I301" s="1157"/>
      <c r="J301" s="1158"/>
    </row>
    <row r="302" spans="1:10" x14ac:dyDescent="0.3">
      <c r="A302" s="339"/>
      <c r="B302" s="336"/>
      <c r="C302" s="339"/>
      <c r="D302" s="339"/>
      <c r="E302" s="339"/>
      <c r="F302" s="108"/>
      <c r="G302" s="337"/>
      <c r="H302" s="1157"/>
      <c r="I302" s="1157"/>
      <c r="J302" s="1158"/>
    </row>
    <row r="303" spans="1:10" x14ac:dyDescent="0.3">
      <c r="A303" s="339"/>
      <c r="B303" s="336"/>
      <c r="C303" s="339"/>
      <c r="D303" s="339"/>
      <c r="E303" s="339"/>
      <c r="F303" s="108"/>
      <c r="G303" s="337"/>
      <c r="H303" s="1157"/>
      <c r="I303" s="1157"/>
      <c r="J303" s="1158"/>
    </row>
    <row r="304" spans="1:10" x14ac:dyDescent="0.3">
      <c r="A304" s="339"/>
      <c r="B304" s="336"/>
      <c r="C304" s="339"/>
      <c r="D304" s="339"/>
      <c r="E304" s="339"/>
      <c r="F304" s="108"/>
      <c r="G304" s="337"/>
      <c r="H304" s="1157"/>
      <c r="I304" s="1157"/>
      <c r="J304" s="1158"/>
    </row>
    <row r="305" spans="1:10" x14ac:dyDescent="0.3">
      <c r="A305" s="339"/>
      <c r="B305" s="336"/>
      <c r="C305" s="339"/>
      <c r="D305" s="339"/>
      <c r="E305" s="339"/>
      <c r="F305" s="108"/>
      <c r="G305" s="337"/>
      <c r="H305" s="1157"/>
      <c r="I305" s="1157"/>
      <c r="J305" s="1158"/>
    </row>
    <row r="306" spans="1:10" x14ac:dyDescent="0.3">
      <c r="A306" s="339"/>
      <c r="B306" s="336"/>
      <c r="C306" s="339"/>
      <c r="D306" s="339"/>
      <c r="E306" s="339"/>
      <c r="F306" s="108"/>
      <c r="G306" s="337"/>
      <c r="H306" s="1157"/>
      <c r="I306" s="1157"/>
      <c r="J306" s="1158"/>
    </row>
    <row r="307" spans="1:10" x14ac:dyDescent="0.3">
      <c r="A307" s="339"/>
      <c r="B307" s="336"/>
      <c r="C307" s="339"/>
      <c r="D307" s="339"/>
      <c r="E307" s="339"/>
      <c r="F307" s="108"/>
      <c r="G307" s="337"/>
      <c r="H307" s="1157"/>
      <c r="I307" s="1157"/>
      <c r="J307" s="1158"/>
    </row>
    <row r="308" spans="1:10" x14ac:dyDescent="0.3">
      <c r="A308" s="339"/>
      <c r="B308" s="336"/>
      <c r="C308" s="339"/>
      <c r="D308" s="339"/>
      <c r="E308" s="339"/>
      <c r="F308" s="108"/>
      <c r="G308" s="337"/>
      <c r="H308" s="1157"/>
      <c r="I308" s="1157"/>
      <c r="J308" s="1158"/>
    </row>
    <row r="309" spans="1:10" x14ac:dyDescent="0.3">
      <c r="A309" s="339"/>
      <c r="B309" s="336"/>
      <c r="C309" s="339"/>
      <c r="D309" s="339"/>
      <c r="E309" s="339"/>
      <c r="F309" s="108"/>
      <c r="G309" s="337"/>
      <c r="H309" s="1157"/>
      <c r="I309" s="1157"/>
      <c r="J309" s="1158"/>
    </row>
    <row r="310" spans="1:10" x14ac:dyDescent="0.3">
      <c r="A310" s="339"/>
      <c r="B310" s="336"/>
      <c r="C310" s="339"/>
      <c r="D310" s="339"/>
      <c r="E310" s="339"/>
      <c r="F310" s="108"/>
      <c r="G310" s="337"/>
      <c r="H310" s="1157"/>
      <c r="I310" s="1157"/>
      <c r="J310" s="1158"/>
    </row>
    <row r="311" spans="1:10" x14ac:dyDescent="0.3">
      <c r="A311" s="339"/>
      <c r="B311" s="336"/>
      <c r="C311" s="339"/>
      <c r="D311" s="339"/>
      <c r="E311" s="339"/>
      <c r="F311" s="108"/>
      <c r="G311" s="337"/>
      <c r="H311" s="1157"/>
      <c r="I311" s="1157"/>
      <c r="J311" s="1158"/>
    </row>
    <row r="312" spans="1:10" x14ac:dyDescent="0.3">
      <c r="A312" s="339"/>
      <c r="B312" s="336"/>
      <c r="C312" s="339"/>
      <c r="D312" s="339"/>
      <c r="E312" s="339"/>
      <c r="F312" s="108"/>
      <c r="G312" s="337"/>
      <c r="H312" s="1157"/>
      <c r="I312" s="1157"/>
      <c r="J312" s="1158"/>
    </row>
    <row r="313" spans="1:10" x14ac:dyDescent="0.3">
      <c r="A313" s="339"/>
      <c r="B313" s="336"/>
      <c r="C313" s="339"/>
      <c r="D313" s="339"/>
      <c r="E313" s="339"/>
      <c r="F313" s="108"/>
      <c r="G313" s="337"/>
      <c r="H313" s="1157"/>
      <c r="I313" s="1157"/>
      <c r="J313" s="1158"/>
    </row>
    <row r="314" spans="1:10" x14ac:dyDescent="0.3">
      <c r="A314" s="339"/>
      <c r="B314" s="336"/>
      <c r="C314" s="339"/>
      <c r="D314" s="339"/>
      <c r="E314" s="339"/>
      <c r="F314" s="108"/>
      <c r="G314" s="337"/>
      <c r="H314" s="1157"/>
      <c r="I314" s="1157"/>
      <c r="J314" s="1158"/>
    </row>
    <row r="315" spans="1:10" x14ac:dyDescent="0.3">
      <c r="A315" s="339"/>
      <c r="B315" s="336"/>
      <c r="C315" s="339"/>
      <c r="D315" s="339"/>
      <c r="E315" s="339"/>
      <c r="F315" s="108"/>
      <c r="G315" s="337"/>
      <c r="H315" s="1157"/>
      <c r="I315" s="1157"/>
      <c r="J315" s="1158"/>
    </row>
    <row r="316" spans="1:10" x14ac:dyDescent="0.3">
      <c r="A316" s="339"/>
      <c r="B316" s="336"/>
      <c r="C316" s="339"/>
      <c r="D316" s="339"/>
      <c r="E316" s="339"/>
      <c r="F316" s="108"/>
      <c r="G316" s="337"/>
      <c r="H316" s="1157"/>
      <c r="I316" s="1157"/>
      <c r="J316" s="1158"/>
    </row>
    <row r="317" spans="1:10" x14ac:dyDescent="0.3">
      <c r="A317" s="339"/>
      <c r="B317" s="336"/>
      <c r="C317" s="339"/>
      <c r="D317" s="339"/>
      <c r="E317" s="339"/>
      <c r="F317" s="108"/>
      <c r="G317" s="337"/>
      <c r="H317" s="1157"/>
      <c r="I317" s="1157"/>
      <c r="J317" s="1158"/>
    </row>
    <row r="318" spans="1:10" x14ac:dyDescent="0.3">
      <c r="A318" s="339"/>
      <c r="B318" s="336"/>
      <c r="C318" s="339"/>
      <c r="D318" s="339"/>
      <c r="E318" s="339"/>
      <c r="F318" s="108"/>
      <c r="G318" s="337"/>
      <c r="H318" s="1157"/>
      <c r="I318" s="1157"/>
      <c r="J318" s="1158"/>
    </row>
    <row r="319" spans="1:10" x14ac:dyDescent="0.3">
      <c r="A319" s="339"/>
      <c r="B319" s="336"/>
      <c r="C319" s="339"/>
      <c r="D319" s="339"/>
      <c r="E319" s="339"/>
      <c r="F319" s="108"/>
      <c r="G319" s="337"/>
      <c r="H319" s="1157"/>
      <c r="I319" s="1157"/>
      <c r="J319" s="1158"/>
    </row>
    <row r="320" spans="1:10" x14ac:dyDescent="0.3">
      <c r="A320" s="339"/>
      <c r="B320" s="336"/>
      <c r="C320" s="339"/>
      <c r="D320" s="339"/>
      <c r="E320" s="339"/>
      <c r="F320" s="108"/>
      <c r="G320" s="337"/>
      <c r="H320" s="1157"/>
      <c r="I320" s="1157"/>
      <c r="J320" s="1158"/>
    </row>
    <row r="321" spans="1:10" x14ac:dyDescent="0.3">
      <c r="A321" s="339"/>
      <c r="B321" s="336"/>
      <c r="C321" s="339"/>
      <c r="D321" s="339"/>
      <c r="E321" s="339"/>
      <c r="F321" s="108"/>
      <c r="G321" s="337"/>
      <c r="H321" s="1157"/>
      <c r="I321" s="1157"/>
      <c r="J321" s="1158"/>
    </row>
    <row r="322" spans="1:10" x14ac:dyDescent="0.3">
      <c r="A322" s="339"/>
      <c r="B322" s="336"/>
      <c r="C322" s="339"/>
      <c r="D322" s="339"/>
      <c r="E322" s="339"/>
      <c r="F322" s="108"/>
      <c r="G322" s="337"/>
      <c r="H322" s="1157"/>
      <c r="I322" s="1157"/>
      <c r="J322" s="1158"/>
    </row>
    <row r="323" spans="1:10" x14ac:dyDescent="0.3">
      <c r="A323" s="339"/>
      <c r="B323" s="336"/>
      <c r="C323" s="339"/>
      <c r="D323" s="339"/>
      <c r="E323" s="339"/>
      <c r="F323" s="108"/>
      <c r="G323" s="337"/>
      <c r="H323" s="1157"/>
      <c r="I323" s="1157"/>
      <c r="J323" s="1158"/>
    </row>
    <row r="324" spans="1:10" x14ac:dyDescent="0.3">
      <c r="A324" s="339"/>
      <c r="B324" s="336"/>
      <c r="C324" s="339"/>
      <c r="D324" s="339"/>
      <c r="E324" s="339"/>
      <c r="F324" s="108"/>
      <c r="G324" s="337"/>
      <c r="H324" s="1157"/>
      <c r="I324" s="1157"/>
      <c r="J324" s="1158"/>
    </row>
    <row r="325" spans="1:10" x14ac:dyDescent="0.3">
      <c r="A325" s="339"/>
      <c r="B325" s="336"/>
      <c r="C325" s="339"/>
      <c r="D325" s="339"/>
      <c r="E325" s="339"/>
      <c r="F325" s="108"/>
      <c r="G325" s="337"/>
      <c r="H325" s="1157"/>
      <c r="I325" s="1157"/>
      <c r="J325" s="1158"/>
    </row>
    <row r="326" spans="1:10" x14ac:dyDescent="0.3">
      <c r="A326" s="339"/>
      <c r="B326" s="336"/>
      <c r="C326" s="339"/>
      <c r="D326" s="339"/>
      <c r="E326" s="339"/>
      <c r="F326" s="108"/>
      <c r="G326" s="337"/>
      <c r="H326" s="1157"/>
      <c r="I326" s="1157"/>
      <c r="J326" s="1158"/>
    </row>
    <row r="327" spans="1:10" x14ac:dyDescent="0.3">
      <c r="A327" s="339"/>
      <c r="B327" s="336"/>
      <c r="C327" s="339"/>
      <c r="D327" s="339"/>
      <c r="E327" s="339"/>
      <c r="F327" s="108"/>
      <c r="G327" s="337"/>
      <c r="H327" s="1157"/>
      <c r="I327" s="1157"/>
      <c r="J327" s="1158"/>
    </row>
    <row r="328" spans="1:10" x14ac:dyDescent="0.3">
      <c r="A328" s="339"/>
      <c r="B328" s="336"/>
      <c r="C328" s="339"/>
      <c r="D328" s="339"/>
      <c r="E328" s="339"/>
      <c r="F328" s="108"/>
      <c r="G328" s="337"/>
      <c r="H328" s="1157"/>
      <c r="I328" s="1157"/>
      <c r="J328" s="1158"/>
    </row>
    <row r="329" spans="1:10" x14ac:dyDescent="0.3">
      <c r="A329" s="339"/>
      <c r="B329" s="336"/>
      <c r="C329" s="339"/>
      <c r="D329" s="339"/>
      <c r="E329" s="339"/>
      <c r="F329" s="108"/>
      <c r="G329" s="337"/>
      <c r="H329" s="1157"/>
      <c r="I329" s="1157"/>
      <c r="J329" s="1158"/>
    </row>
    <row r="330" spans="1:10" x14ac:dyDescent="0.3">
      <c r="A330" s="339"/>
      <c r="B330" s="336"/>
      <c r="C330" s="339"/>
      <c r="D330" s="339"/>
      <c r="E330" s="339"/>
      <c r="F330" s="108"/>
      <c r="G330" s="337"/>
      <c r="H330" s="1157"/>
      <c r="I330" s="1157"/>
      <c r="J330" s="1158"/>
    </row>
    <row r="331" spans="1:10" x14ac:dyDescent="0.3">
      <c r="A331" s="339"/>
      <c r="B331" s="336"/>
      <c r="C331" s="339"/>
      <c r="D331" s="339"/>
      <c r="E331" s="339"/>
      <c r="F331" s="108"/>
      <c r="G331" s="337"/>
      <c r="H331" s="1157"/>
      <c r="I331" s="1157"/>
      <c r="J331" s="1158"/>
    </row>
    <row r="332" spans="1:10" x14ac:dyDescent="0.3">
      <c r="A332" s="339"/>
      <c r="B332" s="336"/>
      <c r="C332" s="339"/>
      <c r="D332" s="339"/>
      <c r="E332" s="339"/>
      <c r="F332" s="108"/>
      <c r="G332" s="337"/>
      <c r="H332" s="1157"/>
      <c r="I332" s="1157"/>
      <c r="J332" s="1158"/>
    </row>
    <row r="333" spans="1:10" x14ac:dyDescent="0.3">
      <c r="A333" s="339"/>
      <c r="B333" s="336"/>
      <c r="C333" s="339"/>
      <c r="D333" s="339"/>
      <c r="E333" s="339"/>
      <c r="F333" s="108"/>
      <c r="G333" s="337"/>
      <c r="H333" s="1157"/>
      <c r="I333" s="1157"/>
      <c r="J333" s="1158"/>
    </row>
    <row r="334" spans="1:10" x14ac:dyDescent="0.3">
      <c r="A334" s="339"/>
      <c r="B334" s="336"/>
      <c r="C334" s="339"/>
      <c r="D334" s="339"/>
      <c r="E334" s="339"/>
      <c r="F334" s="108"/>
      <c r="G334" s="337"/>
      <c r="H334" s="1157"/>
      <c r="I334" s="1157"/>
      <c r="J334" s="1158"/>
    </row>
    <row r="335" spans="1:10" x14ac:dyDescent="0.3">
      <c r="A335" s="339"/>
      <c r="B335" s="336"/>
      <c r="C335" s="339"/>
      <c r="D335" s="339"/>
      <c r="E335" s="339"/>
      <c r="F335" s="108"/>
      <c r="G335" s="337"/>
      <c r="H335" s="1157"/>
      <c r="I335" s="1157"/>
      <c r="J335" s="1158"/>
    </row>
    <row r="336" spans="1:10" x14ac:dyDescent="0.3">
      <c r="A336" s="339"/>
      <c r="B336" s="336"/>
      <c r="C336" s="339"/>
      <c r="D336" s="339"/>
      <c r="E336" s="339"/>
      <c r="F336" s="108"/>
      <c r="G336" s="337"/>
      <c r="H336" s="1157"/>
      <c r="I336" s="1157"/>
      <c r="J336" s="1158"/>
    </row>
    <row r="337" spans="1:10" x14ac:dyDescent="0.3">
      <c r="A337" s="339"/>
      <c r="B337" s="336"/>
      <c r="C337" s="339"/>
      <c r="D337" s="339"/>
      <c r="E337" s="339"/>
      <c r="F337" s="108"/>
      <c r="G337" s="337"/>
      <c r="H337" s="1157"/>
      <c r="I337" s="1157"/>
      <c r="J337" s="1158"/>
    </row>
    <row r="338" spans="1:10" x14ac:dyDescent="0.3">
      <c r="A338" s="339"/>
      <c r="B338" s="336"/>
      <c r="C338" s="339"/>
      <c r="D338" s="339"/>
      <c r="E338" s="339"/>
      <c r="F338" s="108"/>
      <c r="G338" s="337"/>
      <c r="H338" s="1157"/>
      <c r="I338" s="1157"/>
      <c r="J338" s="1158"/>
    </row>
    <row r="339" spans="1:10" x14ac:dyDescent="0.3">
      <c r="A339" s="339"/>
      <c r="B339" s="336"/>
      <c r="C339" s="339"/>
      <c r="D339" s="339"/>
      <c r="E339" s="339"/>
      <c r="F339" s="108"/>
      <c r="G339" s="337"/>
      <c r="H339" s="1157"/>
      <c r="I339" s="1157"/>
      <c r="J339" s="1158"/>
    </row>
    <row r="340" spans="1:10" x14ac:dyDescent="0.3">
      <c r="A340" s="339"/>
      <c r="B340" s="336"/>
      <c r="C340" s="339"/>
      <c r="D340" s="339"/>
      <c r="E340" s="339"/>
      <c r="F340" s="108"/>
      <c r="G340" s="337"/>
      <c r="H340" s="1157"/>
      <c r="I340" s="1157"/>
      <c r="J340" s="1158"/>
    </row>
    <row r="341" spans="1:10" x14ac:dyDescent="0.3">
      <c r="A341" s="339"/>
      <c r="B341" s="336"/>
      <c r="C341" s="339"/>
      <c r="D341" s="339"/>
      <c r="E341" s="339"/>
      <c r="F341" s="108"/>
      <c r="G341" s="337"/>
      <c r="H341" s="1157"/>
      <c r="I341" s="1157"/>
      <c r="J341" s="1158"/>
    </row>
    <row r="342" spans="1:10" x14ac:dyDescent="0.3">
      <c r="A342" s="339"/>
      <c r="B342" s="336"/>
      <c r="C342" s="339"/>
      <c r="D342" s="339"/>
      <c r="E342" s="339"/>
      <c r="F342" s="108"/>
      <c r="G342" s="337"/>
      <c r="H342" s="1157"/>
      <c r="I342" s="1157"/>
      <c r="J342" s="1158"/>
    </row>
    <row r="343" spans="1:10" x14ac:dyDescent="0.3">
      <c r="A343" s="339"/>
      <c r="B343" s="336"/>
      <c r="C343" s="339"/>
      <c r="D343" s="339"/>
      <c r="E343" s="339"/>
      <c r="F343" s="108"/>
      <c r="G343" s="337"/>
      <c r="H343" s="1157"/>
      <c r="I343" s="1157"/>
      <c r="J343" s="1158"/>
    </row>
    <row r="344" spans="1:10" x14ac:dyDescent="0.3">
      <c r="A344" s="339"/>
      <c r="B344" s="336"/>
      <c r="C344" s="339"/>
      <c r="D344" s="339"/>
      <c r="E344" s="339"/>
      <c r="F344" s="108"/>
      <c r="G344" s="337"/>
      <c r="H344" s="1157"/>
      <c r="I344" s="1157"/>
      <c r="J344" s="1158"/>
    </row>
    <row r="345" spans="1:10" x14ac:dyDescent="0.3">
      <c r="A345" s="339"/>
      <c r="B345" s="336"/>
      <c r="C345" s="339"/>
      <c r="D345" s="339"/>
      <c r="E345" s="339"/>
      <c r="F345" s="108"/>
      <c r="G345" s="337"/>
      <c r="H345" s="1157"/>
      <c r="I345" s="1157"/>
      <c r="J345" s="1158"/>
    </row>
    <row r="346" spans="1:10" x14ac:dyDescent="0.3">
      <c r="A346" s="339"/>
      <c r="B346" s="336"/>
      <c r="C346" s="339"/>
      <c r="D346" s="339"/>
      <c r="E346" s="339"/>
      <c r="F346" s="108"/>
      <c r="G346" s="337"/>
      <c r="H346" s="1157"/>
      <c r="I346" s="1157"/>
      <c r="J346" s="1158"/>
    </row>
    <row r="347" spans="1:10" x14ac:dyDescent="0.3">
      <c r="A347" s="339"/>
      <c r="B347" s="336"/>
      <c r="C347" s="339"/>
      <c r="D347" s="339"/>
      <c r="E347" s="339"/>
      <c r="F347" s="108"/>
      <c r="G347" s="337"/>
      <c r="H347" s="1157"/>
      <c r="I347" s="1157"/>
      <c r="J347" s="1158"/>
    </row>
    <row r="348" spans="1:10" x14ac:dyDescent="0.3">
      <c r="A348" s="339"/>
      <c r="B348" s="336"/>
      <c r="C348" s="339"/>
      <c r="D348" s="339"/>
      <c r="E348" s="339"/>
      <c r="F348" s="108"/>
      <c r="G348" s="337"/>
      <c r="H348" s="1157"/>
      <c r="I348" s="1157"/>
      <c r="J348" s="1158"/>
    </row>
    <row r="349" spans="1:10" x14ac:dyDescent="0.3">
      <c r="A349" s="339"/>
      <c r="B349" s="336"/>
      <c r="C349" s="339"/>
      <c r="D349" s="339"/>
      <c r="E349" s="339"/>
      <c r="F349" s="108"/>
      <c r="G349" s="337"/>
      <c r="H349" s="1157"/>
      <c r="I349" s="1157"/>
      <c r="J349" s="1158"/>
    </row>
    <row r="350" spans="1:10" x14ac:dyDescent="0.3">
      <c r="A350" s="339"/>
      <c r="B350" s="336"/>
      <c r="C350" s="339"/>
      <c r="D350" s="339"/>
      <c r="E350" s="339"/>
      <c r="F350" s="108"/>
      <c r="G350" s="337"/>
      <c r="H350" s="1157"/>
      <c r="I350" s="1157"/>
      <c r="J350" s="1158"/>
    </row>
    <row r="351" spans="1:10" x14ac:dyDescent="0.3">
      <c r="A351" s="339"/>
      <c r="B351" s="336"/>
      <c r="C351" s="339"/>
      <c r="D351" s="339"/>
      <c r="E351" s="339"/>
      <c r="F351" s="108"/>
      <c r="G351" s="337"/>
      <c r="H351" s="1157"/>
      <c r="I351" s="1157"/>
      <c r="J351" s="1158"/>
    </row>
    <row r="352" spans="1:10" x14ac:dyDescent="0.3">
      <c r="A352" s="339"/>
      <c r="B352" s="336"/>
      <c r="C352" s="339"/>
      <c r="D352" s="339"/>
      <c r="E352" s="339"/>
      <c r="F352" s="108"/>
      <c r="G352" s="337"/>
      <c r="H352" s="1157"/>
      <c r="I352" s="1157"/>
      <c r="J352" s="1158"/>
    </row>
    <row r="353" spans="1:10" x14ac:dyDescent="0.3">
      <c r="A353" s="339"/>
      <c r="B353" s="336"/>
      <c r="C353" s="339"/>
      <c r="D353" s="339"/>
      <c r="E353" s="339"/>
      <c r="F353" s="108"/>
      <c r="G353" s="337"/>
      <c r="H353" s="1157"/>
      <c r="I353" s="1157"/>
      <c r="J353" s="1158"/>
    </row>
    <row r="354" spans="1:10" x14ac:dyDescent="0.3">
      <c r="A354" s="339"/>
      <c r="B354" s="336"/>
      <c r="C354" s="339"/>
      <c r="D354" s="339"/>
      <c r="E354" s="339"/>
      <c r="F354" s="108"/>
      <c r="G354" s="337"/>
      <c r="H354" s="1157"/>
      <c r="I354" s="1157"/>
      <c r="J354" s="1158"/>
    </row>
    <row r="355" spans="1:10" x14ac:dyDescent="0.3">
      <c r="A355" s="339"/>
      <c r="B355" s="336"/>
      <c r="C355" s="339"/>
      <c r="D355" s="339"/>
      <c r="E355" s="339"/>
      <c r="F355" s="108"/>
      <c r="G355" s="337"/>
      <c r="H355" s="1157"/>
      <c r="I355" s="1157"/>
      <c r="J355" s="1158"/>
    </row>
    <row r="356" spans="1:10" x14ac:dyDescent="0.3">
      <c r="A356" s="339"/>
      <c r="B356" s="336"/>
      <c r="C356" s="339"/>
      <c r="D356" s="339"/>
      <c r="E356" s="339"/>
      <c r="F356" s="108"/>
      <c r="G356" s="337"/>
      <c r="H356" s="1157"/>
      <c r="I356" s="1157"/>
      <c r="J356" s="1158"/>
    </row>
    <row r="357" spans="1:10" x14ac:dyDescent="0.3">
      <c r="A357" s="339"/>
      <c r="B357" s="336"/>
      <c r="C357" s="339"/>
      <c r="D357" s="339"/>
      <c r="E357" s="339"/>
      <c r="F357" s="108"/>
      <c r="G357" s="337"/>
      <c r="H357" s="1157"/>
      <c r="I357" s="1157"/>
      <c r="J357" s="1158"/>
    </row>
    <row r="358" spans="1:10" x14ac:dyDescent="0.3">
      <c r="A358" s="339"/>
      <c r="B358" s="336"/>
      <c r="C358" s="339"/>
      <c r="D358" s="339"/>
      <c r="E358" s="339"/>
      <c r="F358" s="108"/>
      <c r="G358" s="337"/>
      <c r="H358" s="1157"/>
      <c r="I358" s="1157"/>
      <c r="J358" s="1158"/>
    </row>
    <row r="359" spans="1:10" x14ac:dyDescent="0.3">
      <c r="A359" s="339"/>
      <c r="B359" s="336"/>
      <c r="C359" s="339"/>
      <c r="D359" s="339"/>
      <c r="E359" s="339"/>
      <c r="F359" s="108"/>
      <c r="G359" s="337"/>
      <c r="H359" s="1157"/>
      <c r="I359" s="1157"/>
      <c r="J359" s="1158"/>
    </row>
    <row r="360" spans="1:10" x14ac:dyDescent="0.3">
      <c r="A360" s="339"/>
      <c r="B360" s="336"/>
      <c r="C360" s="339"/>
      <c r="D360" s="339"/>
      <c r="E360" s="339"/>
      <c r="F360" s="108"/>
      <c r="G360" s="337"/>
      <c r="H360" s="1157"/>
      <c r="I360" s="1157"/>
      <c r="J360" s="1158"/>
    </row>
    <row r="361" spans="1:10" x14ac:dyDescent="0.3">
      <c r="A361" s="339"/>
      <c r="B361" s="336"/>
      <c r="C361" s="339"/>
      <c r="D361" s="339"/>
      <c r="E361" s="339"/>
      <c r="F361" s="108"/>
      <c r="G361" s="337"/>
      <c r="H361" s="1157"/>
      <c r="I361" s="1157"/>
      <c r="J361" s="1158"/>
    </row>
    <row r="362" spans="1:10" x14ac:dyDescent="0.3">
      <c r="A362" s="339"/>
      <c r="B362" s="336"/>
      <c r="C362" s="339"/>
      <c r="D362" s="339"/>
      <c r="E362" s="339"/>
      <c r="F362" s="108"/>
      <c r="G362" s="337"/>
      <c r="H362" s="1157"/>
      <c r="I362" s="1157"/>
      <c r="J362" s="1158"/>
    </row>
    <row r="363" spans="1:10" x14ac:dyDescent="0.3">
      <c r="A363" s="339"/>
      <c r="B363" s="336"/>
      <c r="C363" s="339"/>
      <c r="D363" s="339"/>
      <c r="E363" s="339"/>
      <c r="F363" s="108"/>
      <c r="G363" s="337"/>
      <c r="H363" s="1157"/>
      <c r="I363" s="1157"/>
      <c r="J363" s="1158"/>
    </row>
    <row r="364" spans="1:10" x14ac:dyDescent="0.3">
      <c r="A364" s="339"/>
      <c r="B364" s="336"/>
      <c r="C364" s="339"/>
      <c r="D364" s="339"/>
      <c r="E364" s="339"/>
      <c r="F364" s="108"/>
      <c r="G364" s="337"/>
      <c r="H364" s="1157"/>
      <c r="I364" s="1157"/>
      <c r="J364" s="1158"/>
    </row>
    <row r="365" spans="1:10" x14ac:dyDescent="0.3">
      <c r="A365" s="339"/>
      <c r="B365" s="336"/>
      <c r="C365" s="339"/>
      <c r="D365" s="339"/>
      <c r="E365" s="339"/>
      <c r="F365" s="108"/>
      <c r="G365" s="337"/>
      <c r="H365" s="1157"/>
      <c r="I365" s="1157"/>
      <c r="J365" s="1158"/>
    </row>
    <row r="366" spans="1:10" x14ac:dyDescent="0.3">
      <c r="A366" s="339"/>
      <c r="B366" s="336"/>
      <c r="C366" s="339"/>
      <c r="D366" s="339"/>
      <c r="E366" s="339"/>
      <c r="F366" s="108"/>
      <c r="G366" s="337"/>
      <c r="H366" s="1157"/>
      <c r="I366" s="1157"/>
      <c r="J366" s="1158"/>
    </row>
    <row r="367" spans="1:10" x14ac:dyDescent="0.3">
      <c r="A367" s="339"/>
      <c r="B367" s="336"/>
      <c r="C367" s="339"/>
      <c r="D367" s="339"/>
      <c r="E367" s="339"/>
      <c r="F367" s="108"/>
      <c r="G367" s="337"/>
      <c r="H367" s="1157"/>
      <c r="I367" s="1157"/>
      <c r="J367" s="1158"/>
    </row>
    <row r="368" spans="1:10" x14ac:dyDescent="0.3">
      <c r="A368" s="339"/>
      <c r="B368" s="336"/>
      <c r="C368" s="339"/>
      <c r="D368" s="339"/>
      <c r="E368" s="339"/>
      <c r="F368" s="108"/>
      <c r="G368" s="337"/>
      <c r="H368" s="1157"/>
      <c r="I368" s="1157"/>
      <c r="J368" s="1158"/>
    </row>
    <row r="369" spans="1:10" x14ac:dyDescent="0.3">
      <c r="A369" s="339"/>
      <c r="B369" s="336"/>
      <c r="C369" s="339"/>
      <c r="D369" s="339"/>
      <c r="E369" s="339"/>
      <c r="F369" s="108"/>
      <c r="G369" s="337"/>
      <c r="H369" s="1157"/>
      <c r="I369" s="1157"/>
      <c r="J369" s="1158"/>
    </row>
    <row r="370" spans="1:10" x14ac:dyDescent="0.3">
      <c r="A370" s="339"/>
      <c r="B370" s="336"/>
      <c r="C370" s="339"/>
      <c r="D370" s="339"/>
      <c r="E370" s="339"/>
      <c r="F370" s="108"/>
      <c r="G370" s="337"/>
      <c r="H370" s="1157"/>
      <c r="I370" s="1157"/>
      <c r="J370" s="1158"/>
    </row>
    <row r="371" spans="1:10" x14ac:dyDescent="0.3">
      <c r="A371" s="339"/>
      <c r="B371" s="336"/>
      <c r="C371" s="339"/>
      <c r="D371" s="339"/>
      <c r="E371" s="339"/>
      <c r="F371" s="108"/>
      <c r="G371" s="337"/>
      <c r="H371" s="1157"/>
      <c r="I371" s="1157"/>
      <c r="J371" s="1158"/>
    </row>
    <row r="372" spans="1:10" x14ac:dyDescent="0.3">
      <c r="A372" s="339"/>
      <c r="B372" s="336"/>
      <c r="C372" s="339"/>
      <c r="D372" s="339"/>
      <c r="E372" s="339"/>
      <c r="F372" s="108"/>
      <c r="G372" s="337"/>
      <c r="H372" s="1157"/>
      <c r="I372" s="1157"/>
      <c r="J372" s="1158"/>
    </row>
    <row r="373" spans="1:10" x14ac:dyDescent="0.3">
      <c r="A373" s="339"/>
      <c r="B373" s="336"/>
      <c r="C373" s="339"/>
      <c r="D373" s="339"/>
      <c r="E373" s="339"/>
      <c r="F373" s="108"/>
      <c r="G373" s="337"/>
      <c r="H373" s="1157"/>
      <c r="I373" s="1157"/>
      <c r="J373" s="1158"/>
    </row>
    <row r="374" spans="1:10" x14ac:dyDescent="0.3">
      <c r="A374" s="339"/>
      <c r="B374" s="336"/>
      <c r="C374" s="339"/>
      <c r="D374" s="339"/>
      <c r="E374" s="339"/>
      <c r="F374" s="108"/>
      <c r="G374" s="337"/>
      <c r="H374" s="1157"/>
      <c r="I374" s="1157"/>
      <c r="J374" s="1158"/>
    </row>
    <row r="375" spans="1:10" x14ac:dyDescent="0.3">
      <c r="A375" s="339"/>
      <c r="B375" s="336"/>
      <c r="C375" s="339"/>
      <c r="D375" s="339"/>
      <c r="E375" s="339"/>
      <c r="F375" s="108"/>
      <c r="G375" s="337"/>
      <c r="H375" s="1157"/>
      <c r="I375" s="1157"/>
      <c r="J375" s="1158"/>
    </row>
    <row r="376" spans="1:10" x14ac:dyDescent="0.3">
      <c r="A376" s="339"/>
      <c r="B376" s="336"/>
      <c r="C376" s="339"/>
      <c r="D376" s="339"/>
      <c r="E376" s="339"/>
      <c r="F376" s="108"/>
      <c r="G376" s="337"/>
      <c r="H376" s="1157"/>
      <c r="I376" s="1157"/>
      <c r="J376" s="1158"/>
    </row>
    <row r="377" spans="1:10" x14ac:dyDescent="0.3">
      <c r="A377" s="339"/>
      <c r="B377" s="336"/>
      <c r="C377" s="339"/>
      <c r="D377" s="339"/>
      <c r="E377" s="339"/>
      <c r="F377" s="108"/>
      <c r="G377" s="337"/>
      <c r="H377" s="1157"/>
      <c r="I377" s="1157"/>
      <c r="J377" s="1158"/>
    </row>
    <row r="378" spans="1:10" x14ac:dyDescent="0.3">
      <c r="A378" s="339"/>
      <c r="B378" s="336"/>
      <c r="C378" s="339"/>
      <c r="D378" s="339"/>
      <c r="E378" s="339"/>
      <c r="F378" s="108"/>
      <c r="G378" s="337"/>
      <c r="H378" s="1157"/>
      <c r="I378" s="1157"/>
      <c r="J378" s="1158"/>
    </row>
    <row r="379" spans="1:10" x14ac:dyDescent="0.3">
      <c r="A379" s="339"/>
      <c r="B379" s="336"/>
      <c r="C379" s="339"/>
      <c r="D379" s="339"/>
      <c r="E379" s="339"/>
      <c r="F379" s="108"/>
      <c r="G379" s="337"/>
      <c r="H379" s="1157"/>
      <c r="I379" s="1157"/>
      <c r="J379" s="1158"/>
    </row>
    <row r="380" spans="1:10" x14ac:dyDescent="0.3">
      <c r="A380" s="339"/>
      <c r="B380" s="336"/>
      <c r="C380" s="339"/>
      <c r="D380" s="339"/>
      <c r="E380" s="339"/>
      <c r="F380" s="108"/>
      <c r="G380" s="337"/>
      <c r="H380" s="1157"/>
      <c r="I380" s="1157"/>
      <c r="J380" s="1158"/>
    </row>
    <row r="381" spans="1:10" x14ac:dyDescent="0.3">
      <c r="A381" s="339"/>
      <c r="B381" s="336"/>
      <c r="C381" s="339"/>
      <c r="D381" s="339"/>
      <c r="E381" s="339"/>
      <c r="F381" s="108"/>
      <c r="G381" s="337"/>
      <c r="H381" s="1157"/>
      <c r="I381" s="1157"/>
      <c r="J381" s="1158"/>
    </row>
    <row r="382" spans="1:10" x14ac:dyDescent="0.3">
      <c r="A382" s="339"/>
      <c r="B382" s="336"/>
      <c r="C382" s="339"/>
      <c r="D382" s="339"/>
      <c r="E382" s="339"/>
      <c r="F382" s="108"/>
      <c r="G382" s="337"/>
      <c r="H382" s="1157"/>
      <c r="I382" s="1157"/>
      <c r="J382" s="1158"/>
    </row>
    <row r="383" spans="1:10" x14ac:dyDescent="0.3">
      <c r="A383" s="339"/>
      <c r="B383" s="336"/>
      <c r="C383" s="339"/>
      <c r="D383" s="339"/>
      <c r="E383" s="339"/>
      <c r="F383" s="108"/>
      <c r="G383" s="337"/>
      <c r="H383" s="1157"/>
      <c r="I383" s="1157"/>
      <c r="J383" s="1158"/>
    </row>
    <row r="384" spans="1:10" x14ac:dyDescent="0.3">
      <c r="A384" s="339"/>
      <c r="B384" s="336"/>
      <c r="C384" s="339"/>
      <c r="D384" s="339"/>
      <c r="E384" s="339"/>
      <c r="F384" s="108"/>
      <c r="G384" s="337"/>
      <c r="H384" s="1157"/>
      <c r="I384" s="1157"/>
      <c r="J384" s="1158"/>
    </row>
    <row r="385" spans="1:10" x14ac:dyDescent="0.3">
      <c r="A385" s="339"/>
      <c r="B385" s="336"/>
      <c r="C385" s="339"/>
      <c r="D385" s="339"/>
      <c r="E385" s="339"/>
      <c r="F385" s="108"/>
      <c r="G385" s="337"/>
      <c r="H385" s="1157"/>
      <c r="I385" s="1157"/>
      <c r="J385" s="1158"/>
    </row>
    <row r="386" spans="1:10" x14ac:dyDescent="0.3">
      <c r="A386" s="339"/>
      <c r="B386" s="336"/>
      <c r="C386" s="339"/>
      <c r="D386" s="339"/>
      <c r="E386" s="339"/>
      <c r="F386" s="108"/>
      <c r="G386" s="337"/>
      <c r="H386" s="1157"/>
      <c r="I386" s="1157"/>
      <c r="J386" s="1158"/>
    </row>
    <row r="387" spans="1:10" x14ac:dyDescent="0.3">
      <c r="A387" s="339"/>
      <c r="B387" s="336"/>
      <c r="C387" s="339"/>
      <c r="D387" s="339"/>
      <c r="E387" s="339"/>
      <c r="F387" s="108"/>
      <c r="G387" s="337"/>
      <c r="H387" s="1157"/>
      <c r="I387" s="1157"/>
      <c r="J387" s="1158"/>
    </row>
    <row r="388" spans="1:10" x14ac:dyDescent="0.3">
      <c r="A388" s="339"/>
      <c r="B388" s="336"/>
      <c r="C388" s="339"/>
      <c r="D388" s="339"/>
      <c r="E388" s="339"/>
      <c r="F388" s="108"/>
      <c r="G388" s="337"/>
      <c r="H388" s="1157"/>
      <c r="I388" s="1157"/>
      <c r="J388" s="1158"/>
    </row>
    <row r="389" spans="1:10" x14ac:dyDescent="0.3">
      <c r="A389" s="339"/>
      <c r="B389" s="336"/>
      <c r="C389" s="339"/>
      <c r="D389" s="339"/>
      <c r="E389" s="339"/>
      <c r="F389" s="108"/>
      <c r="G389" s="337"/>
      <c r="H389" s="1157"/>
      <c r="I389" s="1157"/>
      <c r="J389" s="1158"/>
    </row>
    <row r="390" spans="1:10" x14ac:dyDescent="0.3">
      <c r="A390" s="339"/>
      <c r="B390" s="336"/>
      <c r="C390" s="339"/>
      <c r="D390" s="339"/>
      <c r="E390" s="339"/>
      <c r="F390" s="108"/>
      <c r="G390" s="337"/>
      <c r="H390" s="1157"/>
      <c r="I390" s="1157"/>
      <c r="J390" s="1158"/>
    </row>
    <row r="391" spans="1:10" x14ac:dyDescent="0.3">
      <c r="A391" s="339"/>
      <c r="B391" s="336"/>
      <c r="C391" s="339"/>
      <c r="D391" s="339"/>
      <c r="E391" s="339"/>
      <c r="F391" s="108"/>
      <c r="G391" s="337"/>
      <c r="H391" s="1157"/>
      <c r="I391" s="1157"/>
      <c r="J391" s="1158"/>
    </row>
    <row r="392" spans="1:10" x14ac:dyDescent="0.3">
      <c r="A392" s="339"/>
      <c r="B392" s="336"/>
      <c r="C392" s="339"/>
      <c r="D392" s="339"/>
      <c r="E392" s="339"/>
      <c r="F392" s="108"/>
      <c r="G392" s="337"/>
      <c r="H392" s="1157"/>
      <c r="I392" s="1157"/>
      <c r="J392" s="1158"/>
    </row>
    <row r="393" spans="1:10" x14ac:dyDescent="0.3">
      <c r="A393" s="339"/>
      <c r="B393" s="336"/>
      <c r="C393" s="339"/>
      <c r="D393" s="339"/>
      <c r="E393" s="339"/>
      <c r="F393" s="108"/>
      <c r="G393" s="337"/>
      <c r="H393" s="1157"/>
      <c r="I393" s="1157"/>
      <c r="J393" s="1158"/>
    </row>
    <row r="394" spans="1:10" x14ac:dyDescent="0.3">
      <c r="A394" s="339"/>
      <c r="B394" s="336"/>
      <c r="C394" s="339"/>
      <c r="D394" s="339"/>
      <c r="E394" s="339"/>
      <c r="F394" s="108"/>
      <c r="G394" s="337"/>
      <c r="H394" s="1157"/>
      <c r="I394" s="1157"/>
      <c r="J394" s="1158"/>
    </row>
    <row r="395" spans="1:10" x14ac:dyDescent="0.3">
      <c r="A395" s="339"/>
      <c r="B395" s="336"/>
      <c r="C395" s="339"/>
      <c r="D395" s="339"/>
      <c r="E395" s="339"/>
      <c r="F395" s="108"/>
      <c r="G395" s="337"/>
      <c r="H395" s="1157"/>
      <c r="I395" s="1157"/>
      <c r="J395" s="1158"/>
    </row>
    <row r="396" spans="1:10" x14ac:dyDescent="0.3">
      <c r="A396" s="339"/>
      <c r="B396" s="336"/>
      <c r="C396" s="339"/>
      <c r="D396" s="339"/>
      <c r="E396" s="339"/>
      <c r="F396" s="108"/>
      <c r="G396" s="337"/>
      <c r="H396" s="1157"/>
      <c r="I396" s="1157"/>
      <c r="J396" s="1158"/>
    </row>
    <row r="397" spans="1:10" x14ac:dyDescent="0.3">
      <c r="A397" s="339"/>
      <c r="B397" s="336"/>
      <c r="C397" s="339"/>
      <c r="D397" s="339"/>
      <c r="E397" s="339"/>
      <c r="F397" s="108"/>
      <c r="G397" s="337"/>
      <c r="H397" s="1157"/>
      <c r="I397" s="1157"/>
      <c r="J397" s="1158"/>
    </row>
    <row r="398" spans="1:10" x14ac:dyDescent="0.3">
      <c r="A398" s="339"/>
      <c r="B398" s="336"/>
      <c r="C398" s="339"/>
      <c r="D398" s="339"/>
      <c r="E398" s="339"/>
      <c r="F398" s="108"/>
      <c r="G398" s="337"/>
      <c r="H398" s="1157"/>
      <c r="I398" s="1157"/>
      <c r="J398" s="1158"/>
    </row>
    <row r="399" spans="1:10" x14ac:dyDescent="0.3">
      <c r="A399" s="339"/>
      <c r="B399" s="336"/>
      <c r="C399" s="339"/>
      <c r="D399" s="339"/>
      <c r="E399" s="339"/>
      <c r="F399" s="108"/>
      <c r="G399" s="337"/>
      <c r="H399" s="1157"/>
      <c r="I399" s="1157"/>
      <c r="J399" s="1158"/>
    </row>
    <row r="400" spans="1:10" x14ac:dyDescent="0.3">
      <c r="A400" s="339"/>
      <c r="B400" s="336"/>
      <c r="C400" s="339"/>
      <c r="D400" s="339"/>
      <c r="E400" s="339"/>
      <c r="F400" s="108"/>
      <c r="G400" s="337"/>
      <c r="H400" s="1157"/>
      <c r="I400" s="1157"/>
      <c r="J400" s="1158"/>
    </row>
    <row r="401" spans="1:10" x14ac:dyDescent="0.3">
      <c r="A401" s="339"/>
      <c r="B401" s="336"/>
      <c r="C401" s="339"/>
      <c r="D401" s="339"/>
      <c r="E401" s="339"/>
      <c r="F401" s="108"/>
      <c r="G401" s="337"/>
      <c r="H401" s="1157"/>
      <c r="I401" s="1157"/>
      <c r="J401" s="1158"/>
    </row>
    <row r="402" spans="1:10" x14ac:dyDescent="0.3">
      <c r="A402" s="339"/>
      <c r="B402" s="336"/>
      <c r="C402" s="339"/>
      <c r="D402" s="339"/>
      <c r="E402" s="339"/>
      <c r="F402" s="108"/>
      <c r="G402" s="337"/>
      <c r="H402" s="1157"/>
      <c r="I402" s="1157"/>
      <c r="J402" s="1158"/>
    </row>
    <row r="403" spans="1:10" x14ac:dyDescent="0.3">
      <c r="A403" s="339"/>
      <c r="B403" s="336"/>
      <c r="C403" s="339"/>
      <c r="D403" s="339"/>
      <c r="E403" s="339"/>
      <c r="F403" s="108"/>
      <c r="G403" s="337"/>
      <c r="H403" s="1157"/>
      <c r="I403" s="1157"/>
      <c r="J403" s="1158"/>
    </row>
    <row r="404" spans="1:10" x14ac:dyDescent="0.3">
      <c r="A404" s="339"/>
      <c r="B404" s="336"/>
      <c r="C404" s="339"/>
      <c r="D404" s="339"/>
      <c r="E404" s="339"/>
      <c r="F404" s="108"/>
      <c r="G404" s="337"/>
      <c r="H404" s="1157"/>
      <c r="I404" s="1157"/>
      <c r="J404" s="1158"/>
    </row>
    <row r="405" spans="1:10" x14ac:dyDescent="0.3">
      <c r="A405" s="339"/>
      <c r="B405" s="336"/>
      <c r="C405" s="339"/>
      <c r="D405" s="339"/>
      <c r="E405" s="339"/>
      <c r="F405" s="108"/>
      <c r="G405" s="337"/>
      <c r="H405" s="1157"/>
      <c r="I405" s="1157"/>
      <c r="J405" s="1158"/>
    </row>
    <row r="406" spans="1:10" x14ac:dyDescent="0.3">
      <c r="A406" s="339"/>
      <c r="B406" s="336"/>
      <c r="C406" s="339"/>
      <c r="D406" s="339"/>
      <c r="E406" s="339"/>
      <c r="F406" s="108"/>
      <c r="G406" s="337"/>
      <c r="H406" s="1157"/>
      <c r="I406" s="1157"/>
      <c r="J406" s="1158"/>
    </row>
    <row r="407" spans="1:10" x14ac:dyDescent="0.3">
      <c r="A407" s="339"/>
      <c r="B407" s="336"/>
      <c r="C407" s="339"/>
      <c r="D407" s="339"/>
      <c r="E407" s="339"/>
      <c r="F407" s="108"/>
      <c r="G407" s="337"/>
      <c r="H407" s="1157"/>
      <c r="I407" s="1157"/>
      <c r="J407" s="1158"/>
    </row>
    <row r="408" spans="1:10" x14ac:dyDescent="0.3">
      <c r="A408" s="339"/>
      <c r="B408" s="336"/>
      <c r="C408" s="339"/>
      <c r="D408" s="339"/>
      <c r="E408" s="339"/>
      <c r="F408" s="108"/>
      <c r="G408" s="337"/>
      <c r="H408" s="1157"/>
      <c r="I408" s="1157"/>
      <c r="J408" s="1158"/>
    </row>
    <row r="409" spans="1:10" x14ac:dyDescent="0.3">
      <c r="A409" s="339"/>
      <c r="B409" s="336"/>
      <c r="C409" s="339"/>
      <c r="D409" s="339"/>
      <c r="E409" s="339"/>
      <c r="F409" s="108"/>
      <c r="G409" s="337"/>
      <c r="H409" s="1157"/>
      <c r="I409" s="1157"/>
      <c r="J409" s="1158"/>
    </row>
    <row r="410" spans="1:10" x14ac:dyDescent="0.3">
      <c r="A410" s="339"/>
      <c r="B410" s="336"/>
      <c r="C410" s="339"/>
      <c r="D410" s="339"/>
      <c r="E410" s="339"/>
      <c r="F410" s="108"/>
      <c r="G410" s="337"/>
      <c r="H410" s="1157"/>
      <c r="I410" s="1157"/>
      <c r="J410" s="1158"/>
    </row>
    <row r="411" spans="1:10" x14ac:dyDescent="0.3">
      <c r="A411" s="339"/>
      <c r="B411" s="336"/>
      <c r="C411" s="339"/>
      <c r="D411" s="339"/>
      <c r="E411" s="339"/>
      <c r="F411" s="108"/>
      <c r="G411" s="337"/>
      <c r="H411" s="1157"/>
      <c r="I411" s="1157"/>
      <c r="J411" s="1158"/>
    </row>
    <row r="412" spans="1:10" x14ac:dyDescent="0.3">
      <c r="A412" s="339"/>
      <c r="B412" s="336"/>
      <c r="C412" s="339"/>
      <c r="D412" s="339"/>
      <c r="E412" s="339"/>
      <c r="F412" s="108"/>
      <c r="G412" s="337"/>
      <c r="H412" s="1157"/>
      <c r="I412" s="1157"/>
      <c r="J412" s="1158"/>
    </row>
    <row r="413" spans="1:10" x14ac:dyDescent="0.3">
      <c r="A413" s="339"/>
      <c r="B413" s="336"/>
      <c r="C413" s="339"/>
      <c r="D413" s="339"/>
      <c r="E413" s="339"/>
      <c r="F413" s="108"/>
      <c r="G413" s="337"/>
      <c r="H413" s="1157"/>
      <c r="I413" s="1157"/>
      <c r="J413" s="1158"/>
    </row>
    <row r="414" spans="1:10" x14ac:dyDescent="0.3">
      <c r="A414" s="339"/>
      <c r="B414" s="336"/>
      <c r="C414" s="339"/>
      <c r="D414" s="339"/>
      <c r="E414" s="339"/>
      <c r="F414" s="108"/>
      <c r="G414" s="337"/>
      <c r="H414" s="1157"/>
      <c r="I414" s="1157"/>
      <c r="J414" s="1158"/>
    </row>
    <row r="415" spans="1:10" x14ac:dyDescent="0.3">
      <c r="A415" s="339"/>
      <c r="B415" s="336"/>
      <c r="C415" s="339"/>
      <c r="D415" s="339"/>
      <c r="E415" s="339"/>
      <c r="F415" s="108"/>
      <c r="G415" s="337"/>
      <c r="H415" s="1157"/>
      <c r="I415" s="1157"/>
      <c r="J415" s="1158"/>
    </row>
    <row r="416" spans="1:10" x14ac:dyDescent="0.3">
      <c r="A416" s="339"/>
      <c r="B416" s="336"/>
      <c r="C416" s="339"/>
      <c r="D416" s="339"/>
      <c r="E416" s="339"/>
      <c r="F416" s="108"/>
      <c r="G416" s="337"/>
      <c r="H416" s="1157"/>
      <c r="I416" s="1157"/>
      <c r="J416" s="1158"/>
    </row>
    <row r="417" spans="1:10" x14ac:dyDescent="0.3">
      <c r="A417" s="339"/>
      <c r="B417" s="336"/>
      <c r="C417" s="339"/>
      <c r="D417" s="339"/>
      <c r="E417" s="339"/>
      <c r="F417" s="108"/>
      <c r="G417" s="337"/>
      <c r="H417" s="1157"/>
      <c r="I417" s="1157"/>
      <c r="J417" s="1158"/>
    </row>
    <row r="418" spans="1:10" x14ac:dyDescent="0.3">
      <c r="A418" s="339"/>
      <c r="B418" s="336"/>
      <c r="C418" s="339"/>
      <c r="D418" s="339"/>
      <c r="E418" s="339"/>
      <c r="F418" s="108"/>
      <c r="G418" s="337"/>
      <c r="H418" s="1157"/>
      <c r="I418" s="1157"/>
      <c r="J418" s="1158"/>
    </row>
    <row r="419" spans="1:10" x14ac:dyDescent="0.3">
      <c r="A419" s="339"/>
      <c r="B419" s="336"/>
      <c r="C419" s="339"/>
      <c r="D419" s="339"/>
      <c r="E419" s="339"/>
      <c r="F419" s="108"/>
      <c r="G419" s="337"/>
      <c r="H419" s="1157"/>
      <c r="I419" s="1157"/>
      <c r="J419" s="1158"/>
    </row>
    <row r="420" spans="1:10" x14ac:dyDescent="0.3">
      <c r="A420" s="339"/>
      <c r="B420" s="336"/>
      <c r="C420" s="339"/>
      <c r="D420" s="339"/>
      <c r="E420" s="339"/>
      <c r="F420" s="108"/>
      <c r="G420" s="337"/>
      <c r="H420" s="1157"/>
      <c r="I420" s="1157"/>
      <c r="J420" s="1158"/>
    </row>
    <row r="421" spans="1:10" x14ac:dyDescent="0.3">
      <c r="A421" s="339"/>
      <c r="B421" s="336"/>
      <c r="C421" s="339"/>
      <c r="D421" s="339"/>
      <c r="E421" s="339"/>
      <c r="F421" s="108"/>
      <c r="G421" s="337"/>
      <c r="H421" s="1157"/>
      <c r="I421" s="1157"/>
      <c r="J421" s="1158"/>
    </row>
    <row r="422" spans="1:10" x14ac:dyDescent="0.3">
      <c r="A422" s="339"/>
      <c r="B422" s="336"/>
      <c r="C422" s="339"/>
      <c r="D422" s="339"/>
      <c r="E422" s="339"/>
      <c r="F422" s="108"/>
      <c r="G422" s="337"/>
      <c r="H422" s="1157"/>
      <c r="I422" s="1157"/>
      <c r="J422" s="1158"/>
    </row>
    <row r="423" spans="1:10" x14ac:dyDescent="0.3">
      <c r="A423" s="339"/>
      <c r="B423" s="336"/>
      <c r="C423" s="339"/>
      <c r="D423" s="339"/>
      <c r="E423" s="339"/>
      <c r="F423" s="108"/>
      <c r="G423" s="337"/>
      <c r="H423" s="1157"/>
      <c r="I423" s="1157"/>
      <c r="J423" s="1158"/>
    </row>
    <row r="424" spans="1:10" x14ac:dyDescent="0.3">
      <c r="A424" s="339"/>
      <c r="B424" s="336"/>
      <c r="C424" s="339"/>
      <c r="D424" s="339"/>
      <c r="E424" s="339"/>
      <c r="F424" s="108"/>
      <c r="G424" s="337"/>
      <c r="H424" s="1157"/>
      <c r="I424" s="1157"/>
      <c r="J424" s="1158"/>
    </row>
    <row r="425" spans="1:10" x14ac:dyDescent="0.3">
      <c r="A425" s="339"/>
      <c r="B425" s="336"/>
      <c r="C425" s="339"/>
      <c r="D425" s="339"/>
      <c r="E425" s="339"/>
      <c r="F425" s="108"/>
      <c r="G425" s="337"/>
      <c r="H425" s="1157"/>
      <c r="I425" s="1157"/>
      <c r="J425" s="1158"/>
    </row>
    <row r="426" spans="1:10" x14ac:dyDescent="0.3">
      <c r="A426" s="339"/>
      <c r="B426" s="336"/>
      <c r="C426" s="339"/>
      <c r="D426" s="339"/>
      <c r="E426" s="339"/>
      <c r="F426" s="108"/>
      <c r="G426" s="337"/>
      <c r="H426" s="1157"/>
      <c r="I426" s="1157"/>
      <c r="J426" s="1158"/>
    </row>
    <row r="427" spans="1:10" x14ac:dyDescent="0.3">
      <c r="A427" s="339"/>
      <c r="B427" s="336"/>
      <c r="C427" s="339"/>
      <c r="D427" s="339"/>
      <c r="E427" s="339"/>
      <c r="F427" s="108"/>
      <c r="G427" s="337"/>
      <c r="H427" s="1157"/>
      <c r="I427" s="1157"/>
      <c r="J427" s="1158"/>
    </row>
    <row r="428" spans="1:10" x14ac:dyDescent="0.3">
      <c r="A428" s="339"/>
      <c r="B428" s="336"/>
      <c r="C428" s="339"/>
      <c r="D428" s="339"/>
      <c r="E428" s="339"/>
      <c r="F428" s="108"/>
      <c r="G428" s="337"/>
      <c r="H428" s="1157"/>
      <c r="I428" s="1157"/>
      <c r="J428" s="1158"/>
    </row>
    <row r="429" spans="1:10" x14ac:dyDescent="0.3">
      <c r="A429" s="339"/>
      <c r="B429" s="336"/>
      <c r="C429" s="339"/>
      <c r="D429" s="339"/>
      <c r="E429" s="339"/>
      <c r="F429" s="108"/>
      <c r="G429" s="337"/>
      <c r="H429" s="1157"/>
      <c r="I429" s="1157"/>
      <c r="J429" s="1158"/>
    </row>
    <row r="430" spans="1:10" x14ac:dyDescent="0.3">
      <c r="A430" s="339"/>
      <c r="B430" s="336"/>
      <c r="C430" s="339"/>
      <c r="D430" s="339"/>
      <c r="E430" s="339"/>
      <c r="F430" s="108"/>
      <c r="G430" s="337"/>
      <c r="H430" s="1157"/>
      <c r="I430" s="1157"/>
      <c r="J430" s="1158"/>
    </row>
    <row r="431" spans="1:10" x14ac:dyDescent="0.3">
      <c r="A431" s="339"/>
      <c r="B431" s="336"/>
      <c r="C431" s="339"/>
      <c r="D431" s="339"/>
      <c r="E431" s="339"/>
      <c r="F431" s="108"/>
      <c r="G431" s="337"/>
      <c r="H431" s="1157"/>
      <c r="I431" s="1157"/>
      <c r="J431" s="1158"/>
    </row>
    <row r="432" spans="1:10" x14ac:dyDescent="0.3">
      <c r="A432" s="339"/>
      <c r="B432" s="336"/>
      <c r="C432" s="339"/>
      <c r="D432" s="339"/>
      <c r="E432" s="339"/>
      <c r="F432" s="108"/>
      <c r="G432" s="337"/>
      <c r="H432" s="1157"/>
      <c r="I432" s="1157"/>
      <c r="J432" s="1158"/>
    </row>
    <row r="433" spans="1:10" x14ac:dyDescent="0.3">
      <c r="A433" s="339"/>
      <c r="B433" s="336"/>
      <c r="C433" s="339"/>
      <c r="D433" s="339"/>
      <c r="E433" s="339"/>
      <c r="F433" s="108"/>
      <c r="G433" s="337"/>
      <c r="H433" s="1157"/>
      <c r="I433" s="1157"/>
      <c r="J433" s="1158"/>
    </row>
    <row r="434" spans="1:10" x14ac:dyDescent="0.3">
      <c r="A434" s="339"/>
      <c r="B434" s="336"/>
      <c r="C434" s="339"/>
      <c r="D434" s="339"/>
      <c r="E434" s="339"/>
      <c r="F434" s="108"/>
      <c r="G434" s="337"/>
      <c r="H434" s="1157"/>
      <c r="I434" s="1157"/>
      <c r="J434" s="1158"/>
    </row>
    <row r="435" spans="1:10" x14ac:dyDescent="0.3">
      <c r="A435" s="339"/>
      <c r="B435" s="336"/>
      <c r="C435" s="339"/>
      <c r="D435" s="339"/>
      <c r="E435" s="339"/>
      <c r="F435" s="108"/>
      <c r="G435" s="337"/>
      <c r="H435" s="1157"/>
      <c r="I435" s="1157"/>
      <c r="J435" s="1158"/>
    </row>
    <row r="436" spans="1:10" x14ac:dyDescent="0.3">
      <c r="A436" s="339"/>
      <c r="B436" s="336"/>
      <c r="C436" s="339"/>
      <c r="D436" s="339"/>
      <c r="E436" s="339"/>
      <c r="F436" s="108"/>
      <c r="G436" s="337"/>
      <c r="H436" s="1157"/>
      <c r="I436" s="1157"/>
      <c r="J436" s="1158"/>
    </row>
    <row r="437" spans="1:10" x14ac:dyDescent="0.3">
      <c r="A437" s="339"/>
      <c r="B437" s="336"/>
      <c r="C437" s="339"/>
      <c r="D437" s="339"/>
      <c r="E437" s="339"/>
      <c r="F437" s="108"/>
      <c r="G437" s="337"/>
      <c r="H437" s="1157"/>
      <c r="I437" s="1157"/>
      <c r="J437" s="1158"/>
    </row>
    <row r="438" spans="1:10" x14ac:dyDescent="0.3">
      <c r="A438" s="339"/>
      <c r="B438" s="336"/>
      <c r="C438" s="339"/>
      <c r="D438" s="339"/>
      <c r="E438" s="339"/>
      <c r="F438" s="108"/>
      <c r="G438" s="337"/>
      <c r="H438" s="1157"/>
      <c r="I438" s="1157"/>
      <c r="J438" s="1158"/>
    </row>
    <row r="439" spans="1:10" x14ac:dyDescent="0.3">
      <c r="A439" s="339"/>
      <c r="B439" s="336"/>
      <c r="C439" s="339"/>
      <c r="D439" s="339"/>
      <c r="E439" s="339"/>
      <c r="F439" s="108"/>
      <c r="G439" s="337"/>
      <c r="H439" s="1157"/>
      <c r="I439" s="1157"/>
      <c r="J439" s="1158"/>
    </row>
    <row r="440" spans="1:10" x14ac:dyDescent="0.3">
      <c r="A440" s="339"/>
      <c r="B440" s="336"/>
      <c r="C440" s="339"/>
      <c r="D440" s="339"/>
      <c r="E440" s="339"/>
      <c r="F440" s="108"/>
      <c r="G440" s="337"/>
      <c r="H440" s="1157"/>
      <c r="I440" s="1157"/>
      <c r="J440" s="1158"/>
    </row>
    <row r="441" spans="1:10" x14ac:dyDescent="0.3">
      <c r="A441" s="339"/>
      <c r="B441" s="336"/>
      <c r="C441" s="339"/>
      <c r="D441" s="339"/>
      <c r="E441" s="339"/>
      <c r="F441" s="108"/>
      <c r="G441" s="337"/>
      <c r="H441" s="1157"/>
      <c r="I441" s="1157"/>
      <c r="J441" s="1158"/>
    </row>
    <row r="442" spans="1:10" x14ac:dyDescent="0.3">
      <c r="A442" s="339"/>
      <c r="B442" s="336"/>
      <c r="C442" s="339"/>
      <c r="D442" s="339"/>
      <c r="E442" s="339"/>
      <c r="F442" s="108"/>
      <c r="G442" s="337"/>
      <c r="H442" s="1157"/>
      <c r="I442" s="1157"/>
      <c r="J442" s="1158"/>
    </row>
    <row r="443" spans="1:10" x14ac:dyDescent="0.3">
      <c r="A443" s="339"/>
      <c r="B443" s="336"/>
      <c r="C443" s="339"/>
      <c r="D443" s="339"/>
      <c r="E443" s="339"/>
      <c r="F443" s="108"/>
      <c r="G443" s="337"/>
      <c r="H443" s="1157"/>
      <c r="I443" s="1157"/>
      <c r="J443" s="1158"/>
    </row>
    <row r="444" spans="1:10" x14ac:dyDescent="0.3">
      <c r="A444" s="339"/>
      <c r="B444" s="336"/>
      <c r="C444" s="339"/>
      <c r="D444" s="339"/>
      <c r="E444" s="339"/>
      <c r="F444" s="108"/>
      <c r="G444" s="337"/>
      <c r="H444" s="1157"/>
      <c r="I444" s="1157"/>
      <c r="J444" s="1158"/>
    </row>
    <row r="445" spans="1:10" x14ac:dyDescent="0.3">
      <c r="A445" s="339"/>
      <c r="B445" s="336"/>
      <c r="C445" s="339"/>
      <c r="D445" s="339"/>
      <c r="E445" s="339"/>
      <c r="F445" s="108"/>
      <c r="G445" s="337"/>
      <c r="H445" s="1157"/>
      <c r="I445" s="1157"/>
      <c r="J445" s="1158"/>
    </row>
    <row r="446" spans="1:10" x14ac:dyDescent="0.3">
      <c r="A446" s="339"/>
      <c r="B446" s="336"/>
      <c r="C446" s="339"/>
      <c r="D446" s="339"/>
      <c r="E446" s="339"/>
      <c r="F446" s="108"/>
      <c r="G446" s="337"/>
      <c r="H446" s="1157"/>
      <c r="I446" s="1157"/>
      <c r="J446" s="1158"/>
    </row>
    <row r="447" spans="1:10" x14ac:dyDescent="0.3">
      <c r="A447" s="339"/>
      <c r="B447" s="336"/>
      <c r="C447" s="339"/>
      <c r="D447" s="339"/>
      <c r="E447" s="339"/>
      <c r="F447" s="108"/>
      <c r="G447" s="337"/>
      <c r="H447" s="1157"/>
      <c r="I447" s="1157"/>
      <c r="J447" s="1158"/>
    </row>
    <row r="448" spans="1:10" x14ac:dyDescent="0.3">
      <c r="A448" s="339"/>
      <c r="B448" s="336"/>
      <c r="C448" s="339"/>
      <c r="D448" s="339"/>
      <c r="E448" s="339"/>
      <c r="F448" s="108"/>
      <c r="G448" s="337"/>
      <c r="H448" s="1157"/>
      <c r="I448" s="1157"/>
      <c r="J448" s="1158"/>
    </row>
    <row r="449" spans="1:10" x14ac:dyDescent="0.3">
      <c r="A449" s="339"/>
      <c r="B449" s="336"/>
      <c r="C449" s="339"/>
      <c r="D449" s="339"/>
      <c r="E449" s="339"/>
      <c r="F449" s="108"/>
      <c r="G449" s="337"/>
      <c r="H449" s="1157"/>
      <c r="I449" s="1157"/>
      <c r="J449" s="1158"/>
    </row>
    <row r="450" spans="1:10" x14ac:dyDescent="0.3">
      <c r="A450" s="339"/>
      <c r="B450" s="336"/>
      <c r="C450" s="339"/>
      <c r="D450" s="339"/>
      <c r="E450" s="339"/>
      <c r="F450" s="108"/>
      <c r="G450" s="337"/>
      <c r="H450" s="1157"/>
      <c r="I450" s="1157"/>
      <c r="J450" s="1158"/>
    </row>
    <row r="451" spans="1:10" x14ac:dyDescent="0.3">
      <c r="A451" s="339"/>
      <c r="B451" s="336"/>
      <c r="C451" s="339"/>
      <c r="D451" s="339"/>
      <c r="E451" s="339"/>
      <c r="F451" s="108"/>
      <c r="G451" s="337"/>
      <c r="H451" s="1157"/>
      <c r="I451" s="1157"/>
      <c r="J451" s="1158"/>
    </row>
    <row r="452" spans="1:10" x14ac:dyDescent="0.3">
      <c r="A452" s="339"/>
      <c r="B452" s="336"/>
      <c r="C452" s="339"/>
      <c r="D452" s="339"/>
      <c r="E452" s="339"/>
      <c r="F452" s="108"/>
      <c r="G452" s="337"/>
      <c r="H452" s="1157"/>
      <c r="I452" s="1157"/>
      <c r="J452" s="1158"/>
    </row>
    <row r="453" spans="1:10" x14ac:dyDescent="0.3">
      <c r="A453" s="339"/>
      <c r="B453" s="336"/>
      <c r="C453" s="339"/>
      <c r="D453" s="339"/>
      <c r="E453" s="339"/>
      <c r="F453" s="108"/>
      <c r="G453" s="337"/>
      <c r="H453" s="1157"/>
      <c r="I453" s="1157"/>
      <c r="J453" s="1158"/>
    </row>
    <row r="454" spans="1:10" x14ac:dyDescent="0.3">
      <c r="A454" s="339"/>
      <c r="B454" s="336"/>
      <c r="C454" s="339"/>
      <c r="D454" s="339"/>
      <c r="E454" s="339"/>
      <c r="F454" s="108"/>
      <c r="G454" s="337"/>
      <c r="H454" s="1157"/>
      <c r="I454" s="1157"/>
      <c r="J454" s="1158"/>
    </row>
    <row r="455" spans="1:10" x14ac:dyDescent="0.3">
      <c r="A455" s="339"/>
      <c r="B455" s="336"/>
      <c r="C455" s="339"/>
      <c r="D455" s="339"/>
      <c r="E455" s="339"/>
      <c r="F455" s="108"/>
      <c r="G455" s="337"/>
      <c r="H455" s="1157"/>
      <c r="I455" s="1157"/>
      <c r="J455" s="1158"/>
    </row>
    <row r="456" spans="1:10" x14ac:dyDescent="0.3">
      <c r="A456" s="339"/>
      <c r="B456" s="336"/>
      <c r="C456" s="339"/>
      <c r="D456" s="339"/>
      <c r="E456" s="339"/>
      <c r="F456" s="108"/>
      <c r="G456" s="337"/>
      <c r="H456" s="1157"/>
      <c r="I456" s="1157"/>
      <c r="J456" s="1158"/>
    </row>
    <row r="457" spans="1:10" x14ac:dyDescent="0.3">
      <c r="A457" s="339"/>
      <c r="B457" s="336"/>
      <c r="C457" s="339"/>
      <c r="D457" s="339"/>
      <c r="E457" s="339"/>
      <c r="F457" s="108"/>
      <c r="G457" s="337"/>
      <c r="H457" s="1157"/>
      <c r="I457" s="1157"/>
      <c r="J457" s="1158"/>
    </row>
    <row r="458" spans="1:10" x14ac:dyDescent="0.3">
      <c r="A458" s="339"/>
      <c r="B458" s="336"/>
      <c r="C458" s="339"/>
      <c r="D458" s="339"/>
      <c r="E458" s="339"/>
      <c r="F458" s="108"/>
      <c r="G458" s="337"/>
      <c r="H458" s="1157"/>
      <c r="I458" s="1157"/>
      <c r="J458" s="1158"/>
    </row>
    <row r="459" spans="1:10" x14ac:dyDescent="0.3">
      <c r="A459" s="339"/>
      <c r="B459" s="336"/>
      <c r="C459" s="339"/>
      <c r="D459" s="339"/>
      <c r="E459" s="339"/>
      <c r="F459" s="108"/>
      <c r="G459" s="337"/>
      <c r="H459" s="1157"/>
      <c r="I459" s="1157"/>
      <c r="J459" s="1158"/>
    </row>
    <row r="460" spans="1:10" x14ac:dyDescent="0.3">
      <c r="A460" s="339"/>
      <c r="B460" s="336"/>
      <c r="C460" s="339"/>
      <c r="D460" s="339"/>
      <c r="E460" s="339"/>
      <c r="F460" s="108"/>
      <c r="G460" s="337"/>
      <c r="H460" s="1157"/>
      <c r="I460" s="1157"/>
      <c r="J460" s="1158"/>
    </row>
    <row r="461" spans="1:10" x14ac:dyDescent="0.3">
      <c r="A461" s="339"/>
      <c r="B461" s="336"/>
      <c r="C461" s="339"/>
      <c r="D461" s="339"/>
      <c r="E461" s="339"/>
      <c r="F461" s="108"/>
      <c r="G461" s="337"/>
      <c r="H461" s="1157"/>
      <c r="I461" s="1157"/>
      <c r="J461" s="1158"/>
    </row>
    <row r="462" spans="1:10" x14ac:dyDescent="0.3">
      <c r="A462" s="339"/>
      <c r="B462" s="336"/>
      <c r="C462" s="339"/>
      <c r="D462" s="339"/>
      <c r="E462" s="339"/>
      <c r="F462" s="108"/>
      <c r="G462" s="337"/>
      <c r="H462" s="1157"/>
      <c r="I462" s="1157"/>
      <c r="J462" s="1158"/>
    </row>
    <row r="463" spans="1:10" x14ac:dyDescent="0.3">
      <c r="A463" s="339"/>
      <c r="B463" s="336"/>
      <c r="C463" s="339"/>
      <c r="D463" s="339"/>
      <c r="E463" s="339"/>
      <c r="F463" s="108"/>
      <c r="G463" s="337"/>
      <c r="H463" s="1157"/>
      <c r="I463" s="1157"/>
      <c r="J463" s="1158"/>
    </row>
    <row r="464" spans="1:10" x14ac:dyDescent="0.3">
      <c r="A464" s="339"/>
      <c r="B464" s="336"/>
      <c r="C464" s="339"/>
      <c r="D464" s="339"/>
      <c r="E464" s="339"/>
      <c r="F464" s="108"/>
      <c r="G464" s="337"/>
      <c r="H464" s="1157"/>
      <c r="I464" s="1157"/>
      <c r="J464" s="1158"/>
    </row>
    <row r="465" spans="1:10" x14ac:dyDescent="0.3">
      <c r="A465" s="339"/>
      <c r="B465" s="336"/>
      <c r="C465" s="339"/>
      <c r="D465" s="339"/>
      <c r="E465" s="339"/>
      <c r="F465" s="108"/>
      <c r="G465" s="337"/>
      <c r="H465" s="1157"/>
      <c r="I465" s="1157"/>
      <c r="J465" s="1158"/>
    </row>
    <row r="466" spans="1:10" x14ac:dyDescent="0.3">
      <c r="A466" s="339"/>
      <c r="B466" s="336"/>
      <c r="C466" s="339"/>
      <c r="D466" s="339"/>
      <c r="E466" s="339"/>
      <c r="F466" s="108"/>
      <c r="G466" s="337"/>
      <c r="H466" s="1157"/>
      <c r="I466" s="1157"/>
      <c r="J466" s="1158"/>
    </row>
    <row r="467" spans="1:10" x14ac:dyDescent="0.3">
      <c r="A467" s="339"/>
      <c r="B467" s="336"/>
      <c r="C467" s="339"/>
      <c r="D467" s="339"/>
      <c r="E467" s="339"/>
      <c r="F467" s="108"/>
      <c r="G467" s="337"/>
      <c r="H467" s="1157"/>
      <c r="I467" s="1157"/>
      <c r="J467" s="1158"/>
    </row>
    <row r="468" spans="1:10" x14ac:dyDescent="0.3">
      <c r="A468" s="339"/>
      <c r="B468" s="336"/>
      <c r="C468" s="339"/>
      <c r="D468" s="339"/>
      <c r="E468" s="339"/>
      <c r="F468" s="108"/>
      <c r="G468" s="337"/>
      <c r="H468" s="1157"/>
      <c r="I468" s="1157"/>
      <c r="J468" s="1158"/>
    </row>
    <row r="469" spans="1:10" x14ac:dyDescent="0.3">
      <c r="A469" s="339"/>
      <c r="B469" s="336"/>
      <c r="C469" s="339"/>
      <c r="D469" s="339"/>
      <c r="E469" s="339"/>
      <c r="F469" s="108"/>
      <c r="G469" s="337"/>
      <c r="H469" s="1157"/>
      <c r="I469" s="1157"/>
      <c r="J469" s="1158"/>
    </row>
    <row r="470" spans="1:10" x14ac:dyDescent="0.3">
      <c r="A470" s="339"/>
      <c r="B470" s="336"/>
      <c r="C470" s="339"/>
      <c r="D470" s="339"/>
      <c r="E470" s="339"/>
      <c r="F470" s="108"/>
      <c r="G470" s="337"/>
      <c r="H470" s="1157"/>
      <c r="I470" s="1157"/>
      <c r="J470" s="1158"/>
    </row>
    <row r="471" spans="1:10" x14ac:dyDescent="0.3">
      <c r="A471" s="339"/>
      <c r="B471" s="336"/>
      <c r="C471" s="339"/>
      <c r="D471" s="339"/>
      <c r="E471" s="339"/>
      <c r="F471" s="108"/>
      <c r="G471" s="337"/>
      <c r="H471" s="1157"/>
      <c r="I471" s="1157"/>
      <c r="J471" s="1158"/>
    </row>
    <row r="472" spans="1:10" x14ac:dyDescent="0.3">
      <c r="A472" s="339"/>
      <c r="B472" s="336"/>
      <c r="C472" s="339"/>
      <c r="D472" s="339"/>
      <c r="E472" s="339"/>
      <c r="F472" s="108"/>
      <c r="G472" s="337"/>
      <c r="H472" s="1157"/>
      <c r="I472" s="1157"/>
      <c r="J472" s="1158"/>
    </row>
    <row r="473" spans="1:10" x14ac:dyDescent="0.3">
      <c r="A473" s="339"/>
      <c r="B473" s="336"/>
      <c r="C473" s="339"/>
      <c r="D473" s="339"/>
      <c r="E473" s="339"/>
      <c r="F473" s="108"/>
      <c r="G473" s="337"/>
      <c r="H473" s="1157"/>
      <c r="I473" s="1157"/>
      <c r="J473" s="1158"/>
    </row>
    <row r="474" spans="1:10" x14ac:dyDescent="0.3">
      <c r="A474" s="339"/>
      <c r="B474" s="336"/>
      <c r="C474" s="339"/>
      <c r="D474" s="339"/>
      <c r="E474" s="339"/>
      <c r="F474" s="108"/>
      <c r="G474" s="337"/>
      <c r="H474" s="1157"/>
      <c r="I474" s="1157"/>
      <c r="J474" s="1158"/>
    </row>
    <row r="475" spans="1:10" x14ac:dyDescent="0.3">
      <c r="A475" s="339"/>
      <c r="B475" s="336"/>
      <c r="C475" s="339"/>
      <c r="D475" s="339"/>
      <c r="E475" s="339"/>
      <c r="F475" s="108"/>
      <c r="G475" s="337"/>
      <c r="H475" s="1157"/>
      <c r="I475" s="1157"/>
      <c r="J475" s="1158"/>
    </row>
    <row r="476" spans="1:10" x14ac:dyDescent="0.3">
      <c r="A476" s="339"/>
      <c r="B476" s="336"/>
      <c r="C476" s="339"/>
      <c r="D476" s="339"/>
      <c r="E476" s="339"/>
      <c r="F476" s="108"/>
      <c r="G476" s="337"/>
      <c r="H476" s="1157"/>
      <c r="I476" s="1157"/>
      <c r="J476" s="1158"/>
    </row>
    <row r="477" spans="1:10" x14ac:dyDescent="0.3">
      <c r="A477" s="339"/>
      <c r="B477" s="336"/>
      <c r="C477" s="339"/>
      <c r="D477" s="339"/>
      <c r="E477" s="339"/>
      <c r="F477" s="108"/>
      <c r="G477" s="337"/>
      <c r="H477" s="1157"/>
      <c r="I477" s="1157"/>
      <c r="J477" s="1158"/>
    </row>
    <row r="478" spans="1:10" x14ac:dyDescent="0.3">
      <c r="A478" s="339"/>
      <c r="B478" s="336"/>
      <c r="C478" s="339"/>
      <c r="D478" s="339"/>
      <c r="E478" s="339"/>
      <c r="F478" s="108"/>
      <c r="G478" s="337"/>
      <c r="H478" s="1157"/>
      <c r="I478" s="1157"/>
      <c r="J478" s="1158"/>
    </row>
    <row r="479" spans="1:10" x14ac:dyDescent="0.3">
      <c r="A479" s="339"/>
      <c r="B479" s="336"/>
      <c r="C479" s="339"/>
      <c r="D479" s="339"/>
      <c r="E479" s="339"/>
      <c r="F479" s="108"/>
      <c r="G479" s="337"/>
      <c r="H479" s="1157"/>
      <c r="I479" s="1157"/>
      <c r="J479" s="1158"/>
    </row>
    <row r="480" spans="1:10" x14ac:dyDescent="0.3">
      <c r="A480" s="339"/>
      <c r="B480" s="336"/>
      <c r="C480" s="339"/>
      <c r="D480" s="339"/>
      <c r="E480" s="339"/>
      <c r="F480" s="108"/>
      <c r="G480" s="337"/>
      <c r="H480" s="1157"/>
      <c r="I480" s="1157"/>
      <c r="J480" s="1158"/>
    </row>
    <row r="481" spans="1:10" x14ac:dyDescent="0.3">
      <c r="A481" s="339"/>
      <c r="B481" s="336"/>
      <c r="C481" s="339"/>
      <c r="D481" s="339"/>
      <c r="E481" s="339"/>
      <c r="F481" s="108"/>
      <c r="G481" s="337"/>
      <c r="H481" s="1157"/>
      <c r="I481" s="1157"/>
      <c r="J481" s="1158"/>
    </row>
    <row r="482" spans="1:10" x14ac:dyDescent="0.3">
      <c r="A482" s="339"/>
      <c r="B482" s="336"/>
      <c r="C482" s="339"/>
      <c r="D482" s="339"/>
      <c r="E482" s="339"/>
      <c r="F482" s="108"/>
      <c r="G482" s="337"/>
      <c r="H482" s="1157"/>
      <c r="I482" s="1157"/>
      <c r="J482" s="1158"/>
    </row>
    <row r="483" spans="1:10" x14ac:dyDescent="0.3">
      <c r="A483" s="339"/>
      <c r="B483" s="336"/>
      <c r="C483" s="339"/>
      <c r="D483" s="339"/>
      <c r="E483" s="339"/>
      <c r="F483" s="108"/>
      <c r="G483" s="337"/>
      <c r="H483" s="1157"/>
      <c r="I483" s="1157"/>
      <c r="J483" s="1158"/>
    </row>
    <row r="484" spans="1:10" x14ac:dyDescent="0.3">
      <c r="A484" s="339"/>
      <c r="B484" s="336"/>
      <c r="C484" s="339"/>
      <c r="D484" s="339"/>
      <c r="E484" s="339"/>
      <c r="F484" s="108"/>
      <c r="G484" s="337"/>
      <c r="H484" s="1157"/>
      <c r="I484" s="1157"/>
      <c r="J484" s="1158"/>
    </row>
    <row r="485" spans="1:10" x14ac:dyDescent="0.3">
      <c r="A485" s="339"/>
      <c r="B485" s="336"/>
      <c r="C485" s="339"/>
      <c r="D485" s="339"/>
      <c r="E485" s="339"/>
      <c r="F485" s="108"/>
      <c r="G485" s="337"/>
      <c r="H485" s="1157"/>
      <c r="I485" s="1157"/>
      <c r="J485" s="1158"/>
    </row>
    <row r="486" spans="1:10" x14ac:dyDescent="0.3">
      <c r="A486" s="339"/>
      <c r="B486" s="336"/>
      <c r="C486" s="339"/>
      <c r="D486" s="339"/>
      <c r="E486" s="339"/>
      <c r="F486" s="108"/>
      <c r="G486" s="337"/>
      <c r="H486" s="1157"/>
      <c r="I486" s="1157"/>
      <c r="J486" s="1158"/>
    </row>
    <row r="487" spans="1:10" x14ac:dyDescent="0.3">
      <c r="A487" s="339"/>
      <c r="B487" s="336"/>
      <c r="C487" s="339"/>
      <c r="D487" s="339"/>
      <c r="E487" s="339"/>
      <c r="F487" s="108"/>
      <c r="G487" s="337"/>
      <c r="H487" s="1157"/>
      <c r="I487" s="1157"/>
      <c r="J487" s="1158"/>
    </row>
    <row r="488" spans="1:10" x14ac:dyDescent="0.3">
      <c r="A488" s="339"/>
      <c r="B488" s="336"/>
      <c r="C488" s="339"/>
      <c r="D488" s="339"/>
      <c r="E488" s="339"/>
      <c r="F488" s="108"/>
      <c r="G488" s="337"/>
      <c r="H488" s="1157"/>
      <c r="I488" s="1157"/>
      <c r="J488" s="1158"/>
    </row>
    <row r="489" spans="1:10" x14ac:dyDescent="0.3">
      <c r="A489" s="339"/>
      <c r="B489" s="336"/>
      <c r="C489" s="339"/>
      <c r="D489" s="339"/>
      <c r="E489" s="339"/>
      <c r="F489" s="108"/>
      <c r="G489" s="337"/>
      <c r="H489" s="1157"/>
      <c r="I489" s="1157"/>
      <c r="J489" s="1158"/>
    </row>
    <row r="490" spans="1:10" x14ac:dyDescent="0.3">
      <c r="A490" s="339"/>
      <c r="B490" s="336"/>
      <c r="C490" s="339"/>
      <c r="D490" s="339"/>
      <c r="E490" s="339"/>
      <c r="F490" s="108"/>
      <c r="G490" s="337"/>
      <c r="H490" s="1157"/>
      <c r="I490" s="1157"/>
      <c r="J490" s="1158"/>
    </row>
    <row r="491" spans="1:10" x14ac:dyDescent="0.3">
      <c r="A491" s="339"/>
      <c r="B491" s="336"/>
      <c r="C491" s="339"/>
      <c r="D491" s="339"/>
      <c r="E491" s="339"/>
      <c r="F491" s="108"/>
      <c r="G491" s="337"/>
      <c r="H491" s="1157"/>
      <c r="I491" s="1157"/>
      <c r="J491" s="1158"/>
    </row>
    <row r="492" spans="1:10" x14ac:dyDescent="0.3">
      <c r="A492" s="339"/>
      <c r="B492" s="336"/>
      <c r="C492" s="339"/>
      <c r="D492" s="339"/>
      <c r="E492" s="339"/>
      <c r="F492" s="108"/>
      <c r="G492" s="337"/>
      <c r="H492" s="1157"/>
      <c r="I492" s="1157"/>
      <c r="J492" s="1158"/>
    </row>
    <row r="493" spans="1:10" x14ac:dyDescent="0.3">
      <c r="A493" s="339"/>
      <c r="B493" s="336"/>
      <c r="C493" s="339"/>
      <c r="D493" s="339"/>
      <c r="E493" s="339"/>
      <c r="F493" s="108"/>
      <c r="G493" s="337"/>
      <c r="H493" s="1157"/>
      <c r="I493" s="1157"/>
      <c r="J493" s="1158"/>
    </row>
    <row r="494" spans="1:10" x14ac:dyDescent="0.3">
      <c r="A494" s="339"/>
      <c r="B494" s="336"/>
      <c r="C494" s="339"/>
      <c r="D494" s="339"/>
      <c r="E494" s="339"/>
      <c r="F494" s="108"/>
      <c r="G494" s="337"/>
      <c r="H494" s="1157"/>
      <c r="I494" s="1157"/>
      <c r="J494" s="1158"/>
    </row>
    <row r="495" spans="1:10" x14ac:dyDescent="0.3">
      <c r="A495" s="339"/>
      <c r="B495" s="336"/>
      <c r="C495" s="339"/>
      <c r="D495" s="339"/>
      <c r="E495" s="339"/>
      <c r="F495" s="108"/>
      <c r="G495" s="337"/>
      <c r="H495" s="1157"/>
      <c r="I495" s="1157"/>
      <c r="J495" s="1158"/>
    </row>
    <row r="496" spans="1:10" x14ac:dyDescent="0.3">
      <c r="A496" s="339"/>
      <c r="B496" s="336"/>
      <c r="C496" s="339"/>
      <c r="D496" s="339"/>
      <c r="E496" s="339"/>
      <c r="F496" s="108"/>
      <c r="G496" s="337"/>
      <c r="H496" s="1157"/>
      <c r="I496" s="1157"/>
      <c r="J496" s="1158"/>
    </row>
    <row r="497" spans="1:10" x14ac:dyDescent="0.3">
      <c r="A497" s="339"/>
      <c r="B497" s="336"/>
      <c r="C497" s="339"/>
      <c r="D497" s="339"/>
      <c r="E497" s="339"/>
      <c r="F497" s="108"/>
      <c r="G497" s="337"/>
      <c r="H497" s="1157"/>
      <c r="I497" s="1157"/>
      <c r="J497" s="1158"/>
    </row>
    <row r="498" spans="1:10" x14ac:dyDescent="0.3">
      <c r="A498" s="339"/>
      <c r="B498" s="336"/>
      <c r="C498" s="339"/>
      <c r="D498" s="339"/>
      <c r="E498" s="339"/>
      <c r="F498" s="108"/>
      <c r="G498" s="337"/>
      <c r="H498" s="1157"/>
      <c r="I498" s="1157"/>
      <c r="J498" s="1158"/>
    </row>
    <row r="499" spans="1:10" x14ac:dyDescent="0.3">
      <c r="A499" s="339"/>
      <c r="B499" s="336"/>
      <c r="C499" s="339"/>
      <c r="D499" s="339"/>
      <c r="E499" s="339"/>
      <c r="F499" s="108"/>
      <c r="G499" s="337"/>
      <c r="H499" s="1157"/>
      <c r="I499" s="1157"/>
      <c r="J499" s="1158"/>
    </row>
    <row r="500" spans="1:10" x14ac:dyDescent="0.3">
      <c r="A500" s="339"/>
      <c r="B500" s="336"/>
      <c r="C500" s="339"/>
      <c r="D500" s="339"/>
      <c r="E500" s="339"/>
      <c r="F500" s="108"/>
      <c r="G500" s="337"/>
      <c r="H500" s="1157"/>
      <c r="I500" s="1157"/>
      <c r="J500" s="1158"/>
    </row>
    <row r="501" spans="1:10" x14ac:dyDescent="0.3">
      <c r="A501" s="339"/>
      <c r="B501" s="336"/>
      <c r="C501" s="339"/>
      <c r="D501" s="339"/>
      <c r="E501" s="339"/>
      <c r="F501" s="108"/>
      <c r="G501" s="337"/>
      <c r="H501" s="1157"/>
      <c r="I501" s="1157"/>
      <c r="J501" s="1158"/>
    </row>
    <row r="502" spans="1:10" x14ac:dyDescent="0.3">
      <c r="A502" s="339"/>
      <c r="B502" s="336"/>
      <c r="C502" s="339"/>
      <c r="D502" s="339"/>
      <c r="E502" s="339"/>
      <c r="F502" s="108"/>
      <c r="G502" s="337"/>
      <c r="H502" s="1157"/>
      <c r="I502" s="1157"/>
      <c r="J502" s="1158"/>
    </row>
    <row r="503" spans="1:10" x14ac:dyDescent="0.3">
      <c r="A503" s="339"/>
      <c r="B503" s="336"/>
      <c r="C503" s="339"/>
      <c r="D503" s="339"/>
      <c r="E503" s="339"/>
      <c r="F503" s="108"/>
      <c r="G503" s="337"/>
      <c r="H503" s="1157"/>
      <c r="I503" s="1157"/>
      <c r="J503" s="1158"/>
    </row>
    <row r="504" spans="1:10" x14ac:dyDescent="0.3">
      <c r="A504" s="339"/>
      <c r="B504" s="336"/>
      <c r="C504" s="339"/>
      <c r="D504" s="339"/>
      <c r="E504" s="339"/>
      <c r="F504" s="108"/>
      <c r="G504" s="337"/>
      <c r="H504" s="1157"/>
      <c r="I504" s="1157"/>
      <c r="J504" s="1158"/>
    </row>
    <row r="505" spans="1:10" x14ac:dyDescent="0.3">
      <c r="A505" s="339"/>
      <c r="B505" s="336"/>
      <c r="C505" s="339"/>
      <c r="D505" s="339"/>
      <c r="E505" s="339"/>
      <c r="F505" s="108"/>
      <c r="G505" s="337"/>
      <c r="H505" s="1157"/>
      <c r="I505" s="1157"/>
      <c r="J505" s="1158"/>
    </row>
    <row r="506" spans="1:10" x14ac:dyDescent="0.3">
      <c r="A506" s="339"/>
      <c r="B506" s="336"/>
      <c r="C506" s="339"/>
      <c r="D506" s="339"/>
      <c r="E506" s="339"/>
      <c r="F506" s="108"/>
      <c r="G506" s="337"/>
      <c r="H506" s="1157"/>
      <c r="I506" s="1157"/>
      <c r="J506" s="1158"/>
    </row>
    <row r="507" spans="1:10" x14ac:dyDescent="0.3">
      <c r="A507" s="339"/>
      <c r="B507" s="336"/>
      <c r="C507" s="339"/>
      <c r="D507" s="339"/>
      <c r="E507" s="339"/>
      <c r="F507" s="108"/>
      <c r="G507" s="337"/>
      <c r="H507" s="1157"/>
      <c r="I507" s="1157"/>
      <c r="J507" s="1158"/>
    </row>
    <row r="508" spans="1:10" x14ac:dyDescent="0.3">
      <c r="A508" s="339"/>
      <c r="B508" s="336"/>
      <c r="C508" s="339"/>
      <c r="D508" s="339"/>
      <c r="E508" s="339"/>
      <c r="F508" s="108"/>
      <c r="G508" s="337"/>
      <c r="H508" s="1157"/>
      <c r="I508" s="1157"/>
      <c r="J508" s="1158"/>
    </row>
    <row r="509" spans="1:10" x14ac:dyDescent="0.3">
      <c r="A509" s="339"/>
      <c r="B509" s="336"/>
      <c r="C509" s="339"/>
      <c r="D509" s="339"/>
      <c r="E509" s="339"/>
      <c r="F509" s="108"/>
      <c r="G509" s="337"/>
      <c r="H509" s="1157"/>
      <c r="I509" s="1157"/>
      <c r="J509" s="1158"/>
    </row>
    <row r="510" spans="1:10" x14ac:dyDescent="0.3">
      <c r="A510" s="339"/>
      <c r="B510" s="336"/>
      <c r="C510" s="339"/>
      <c r="D510" s="339"/>
      <c r="E510" s="339"/>
      <c r="F510" s="108"/>
      <c r="G510" s="337"/>
      <c r="H510" s="1157"/>
      <c r="I510" s="1157"/>
      <c r="J510" s="1158"/>
    </row>
    <row r="511" spans="1:10" x14ac:dyDescent="0.3">
      <c r="A511" s="339"/>
      <c r="B511" s="336"/>
      <c r="C511" s="339"/>
      <c r="D511" s="339"/>
      <c r="E511" s="339"/>
      <c r="F511" s="108"/>
      <c r="G511" s="337"/>
      <c r="H511" s="1157"/>
      <c r="I511" s="1157"/>
      <c r="J511" s="1158"/>
    </row>
    <row r="512" spans="1:10" x14ac:dyDescent="0.3">
      <c r="A512" s="339"/>
      <c r="B512" s="336"/>
      <c r="C512" s="339"/>
      <c r="D512" s="339"/>
      <c r="E512" s="339"/>
      <c r="F512" s="108"/>
      <c r="G512" s="337"/>
      <c r="H512" s="1157"/>
      <c r="I512" s="1157"/>
      <c r="J512" s="1158"/>
    </row>
    <row r="513" spans="1:10" x14ac:dyDescent="0.3">
      <c r="A513" s="339"/>
      <c r="B513" s="336"/>
      <c r="C513" s="339"/>
      <c r="D513" s="339"/>
      <c r="E513" s="339"/>
      <c r="F513" s="108"/>
      <c r="G513" s="337"/>
      <c r="H513" s="1157"/>
      <c r="I513" s="1157"/>
      <c r="J513" s="1158"/>
    </row>
    <row r="514" spans="1:10" x14ac:dyDescent="0.3">
      <c r="A514" s="339"/>
      <c r="B514" s="336"/>
      <c r="C514" s="339"/>
      <c r="D514" s="339"/>
      <c r="E514" s="339"/>
      <c r="F514" s="108"/>
      <c r="G514" s="337"/>
      <c r="H514" s="1157"/>
      <c r="I514" s="1157"/>
      <c r="J514" s="1158"/>
    </row>
    <row r="515" spans="1:10" x14ac:dyDescent="0.3">
      <c r="A515" s="339"/>
      <c r="B515" s="336"/>
      <c r="C515" s="339"/>
      <c r="D515" s="339"/>
      <c r="E515" s="339"/>
      <c r="F515" s="108"/>
      <c r="G515" s="337"/>
      <c r="H515" s="1157"/>
      <c r="I515" s="1157"/>
      <c r="J515" s="1158"/>
    </row>
    <row r="516" spans="1:10" x14ac:dyDescent="0.3">
      <c r="A516" s="339"/>
      <c r="B516" s="336"/>
      <c r="C516" s="339"/>
      <c r="D516" s="339"/>
      <c r="E516" s="339"/>
      <c r="F516" s="108"/>
      <c r="G516" s="337"/>
      <c r="H516" s="1157"/>
      <c r="I516" s="1157"/>
      <c r="J516" s="1158"/>
    </row>
    <row r="517" spans="1:10" x14ac:dyDescent="0.3">
      <c r="A517" s="339"/>
      <c r="B517" s="336"/>
      <c r="C517" s="339"/>
      <c r="D517" s="339"/>
      <c r="E517" s="339"/>
      <c r="F517" s="108"/>
      <c r="G517" s="337"/>
      <c r="H517" s="1157"/>
      <c r="I517" s="1157"/>
      <c r="J517" s="1158"/>
    </row>
    <row r="518" spans="1:10" x14ac:dyDescent="0.3">
      <c r="A518" s="339"/>
      <c r="B518" s="336"/>
      <c r="C518" s="339"/>
      <c r="D518" s="339"/>
      <c r="E518" s="339"/>
      <c r="F518" s="108"/>
      <c r="G518" s="337"/>
      <c r="H518" s="1157"/>
      <c r="I518" s="1157"/>
      <c r="J518" s="1158"/>
    </row>
    <row r="519" spans="1:10" x14ac:dyDescent="0.3">
      <c r="A519" s="339"/>
      <c r="B519" s="336"/>
      <c r="C519" s="339"/>
      <c r="D519" s="339"/>
      <c r="E519" s="339"/>
      <c r="F519" s="108"/>
      <c r="G519" s="337"/>
      <c r="H519" s="1157"/>
      <c r="I519" s="1157"/>
      <c r="J519" s="1158"/>
    </row>
    <row r="520" spans="1:10" x14ac:dyDescent="0.3">
      <c r="A520" s="339"/>
      <c r="B520" s="336"/>
      <c r="C520" s="339"/>
      <c r="D520" s="339"/>
      <c r="E520" s="339"/>
      <c r="F520" s="108"/>
      <c r="G520" s="337"/>
      <c r="H520" s="1157"/>
      <c r="I520" s="1157"/>
      <c r="J520" s="1158"/>
    </row>
    <row r="521" spans="1:10" x14ac:dyDescent="0.3">
      <c r="A521" s="339"/>
      <c r="B521" s="336"/>
      <c r="C521" s="339"/>
      <c r="D521" s="339"/>
      <c r="E521" s="339"/>
      <c r="F521" s="108"/>
      <c r="G521" s="337"/>
      <c r="H521" s="1157"/>
      <c r="I521" s="1157"/>
      <c r="J521" s="1158"/>
    </row>
    <row r="522" spans="1:10" x14ac:dyDescent="0.3">
      <c r="A522" s="339"/>
      <c r="B522" s="336"/>
      <c r="C522" s="339"/>
      <c r="D522" s="339"/>
      <c r="E522" s="339"/>
      <c r="F522" s="108"/>
      <c r="G522" s="337"/>
      <c r="H522" s="1157"/>
      <c r="I522" s="1157"/>
      <c r="J522" s="1158"/>
    </row>
    <row r="523" spans="1:10" x14ac:dyDescent="0.3">
      <c r="A523" s="339"/>
      <c r="B523" s="336"/>
      <c r="C523" s="339"/>
      <c r="D523" s="339"/>
      <c r="E523" s="339"/>
      <c r="F523" s="108"/>
      <c r="G523" s="337"/>
      <c r="H523" s="1157"/>
      <c r="I523" s="1157"/>
      <c r="J523" s="1158"/>
    </row>
    <row r="524" spans="1:10" x14ac:dyDescent="0.3">
      <c r="A524" s="339"/>
      <c r="B524" s="336"/>
      <c r="C524" s="339"/>
      <c r="D524" s="339"/>
      <c r="E524" s="339"/>
      <c r="F524" s="108"/>
      <c r="G524" s="337"/>
      <c r="H524" s="1157"/>
      <c r="I524" s="1157"/>
      <c r="J524" s="1158"/>
    </row>
    <row r="525" spans="1:10" x14ac:dyDescent="0.3">
      <c r="A525" s="339"/>
      <c r="B525" s="336"/>
      <c r="C525" s="339"/>
      <c r="D525" s="339"/>
      <c r="E525" s="339"/>
      <c r="F525" s="108"/>
      <c r="G525" s="337"/>
      <c r="H525" s="1157"/>
      <c r="I525" s="1157"/>
      <c r="J525" s="1158"/>
    </row>
    <row r="526" spans="1:10" x14ac:dyDescent="0.3">
      <c r="A526" s="339"/>
      <c r="B526" s="336"/>
      <c r="C526" s="339"/>
      <c r="D526" s="339"/>
      <c r="E526" s="339"/>
      <c r="F526" s="108"/>
      <c r="G526" s="337"/>
      <c r="H526" s="1157"/>
      <c r="I526" s="1157"/>
      <c r="J526" s="1158"/>
    </row>
    <row r="527" spans="1:10" x14ac:dyDescent="0.3">
      <c r="A527" s="339"/>
      <c r="B527" s="336"/>
      <c r="C527" s="339"/>
      <c r="D527" s="339"/>
      <c r="E527" s="339"/>
      <c r="F527" s="108"/>
      <c r="G527" s="337"/>
      <c r="H527" s="1157"/>
      <c r="I527" s="1157"/>
      <c r="J527" s="1158"/>
    </row>
    <row r="528" spans="1:10" x14ac:dyDescent="0.3">
      <c r="A528" s="339"/>
      <c r="B528" s="336"/>
      <c r="C528" s="339"/>
      <c r="D528" s="339"/>
      <c r="E528" s="339"/>
      <c r="F528" s="108"/>
      <c r="G528" s="337"/>
      <c r="H528" s="1157"/>
      <c r="I528" s="1157"/>
      <c r="J528" s="1158"/>
    </row>
    <row r="529" spans="1:10" x14ac:dyDescent="0.3">
      <c r="A529" s="339"/>
      <c r="B529" s="336"/>
      <c r="C529" s="339"/>
      <c r="D529" s="339"/>
      <c r="E529" s="339"/>
      <c r="F529" s="108"/>
      <c r="G529" s="337"/>
      <c r="H529" s="1157"/>
      <c r="I529" s="1157"/>
      <c r="J529" s="1158"/>
    </row>
    <row r="530" spans="1:10" x14ac:dyDescent="0.3">
      <c r="A530" s="339"/>
      <c r="B530" s="336"/>
      <c r="C530" s="339"/>
      <c r="D530" s="339"/>
      <c r="E530" s="339"/>
      <c r="F530" s="108"/>
      <c r="G530" s="337"/>
      <c r="H530" s="1157"/>
      <c r="I530" s="1157"/>
      <c r="J530" s="1158"/>
    </row>
    <row r="531" spans="1:10" x14ac:dyDescent="0.3">
      <c r="A531" s="339"/>
      <c r="B531" s="336"/>
      <c r="C531" s="339"/>
      <c r="D531" s="339"/>
      <c r="E531" s="339"/>
      <c r="F531" s="108"/>
      <c r="G531" s="337"/>
      <c r="H531" s="1157"/>
      <c r="I531" s="1157"/>
      <c r="J531" s="1158"/>
    </row>
    <row r="532" spans="1:10" x14ac:dyDescent="0.3">
      <c r="A532" s="339"/>
      <c r="B532" s="336"/>
      <c r="C532" s="339"/>
      <c r="D532" s="339"/>
      <c r="E532" s="339"/>
      <c r="F532" s="108"/>
      <c r="G532" s="337"/>
      <c r="H532" s="1157"/>
      <c r="I532" s="1157"/>
      <c r="J532" s="1158"/>
    </row>
    <row r="533" spans="1:10" x14ac:dyDescent="0.3">
      <c r="A533" s="339"/>
      <c r="B533" s="336"/>
      <c r="C533" s="339"/>
      <c r="D533" s="339"/>
      <c r="E533" s="339"/>
      <c r="F533" s="108"/>
      <c r="G533" s="337"/>
      <c r="H533" s="1157"/>
      <c r="I533" s="1157"/>
      <c r="J533" s="1158"/>
    </row>
    <row r="534" spans="1:10" x14ac:dyDescent="0.3">
      <c r="A534" s="339"/>
      <c r="B534" s="336"/>
      <c r="C534" s="339"/>
      <c r="D534" s="339"/>
      <c r="E534" s="339"/>
      <c r="F534" s="108"/>
      <c r="G534" s="337"/>
      <c r="H534" s="1157"/>
      <c r="I534" s="1157"/>
      <c r="J534" s="1158"/>
    </row>
    <row r="535" spans="1:10" x14ac:dyDescent="0.3">
      <c r="A535" s="339"/>
      <c r="B535" s="336"/>
      <c r="C535" s="339"/>
      <c r="D535" s="339"/>
      <c r="E535" s="339"/>
      <c r="F535" s="108"/>
      <c r="G535" s="337"/>
      <c r="H535" s="1157"/>
      <c r="I535" s="1157"/>
      <c r="J535" s="1158"/>
    </row>
    <row r="536" spans="1:10" x14ac:dyDescent="0.3">
      <c r="A536" s="339"/>
      <c r="B536" s="336"/>
      <c r="C536" s="339"/>
      <c r="D536" s="339"/>
      <c r="E536" s="339"/>
      <c r="F536" s="108"/>
      <c r="G536" s="337"/>
      <c r="H536" s="1157"/>
      <c r="I536" s="1157"/>
      <c r="J536" s="1158"/>
    </row>
    <row r="537" spans="1:10" x14ac:dyDescent="0.3">
      <c r="A537" s="339"/>
      <c r="B537" s="336"/>
      <c r="C537" s="339"/>
      <c r="D537" s="339"/>
      <c r="E537" s="339"/>
      <c r="F537" s="108"/>
      <c r="G537" s="337"/>
      <c r="H537" s="1157"/>
      <c r="I537" s="1157"/>
      <c r="J537" s="1158"/>
    </row>
    <row r="538" spans="1:10" x14ac:dyDescent="0.3">
      <c r="A538" s="339"/>
      <c r="B538" s="336"/>
      <c r="C538" s="339"/>
      <c r="D538" s="339"/>
      <c r="E538" s="339"/>
      <c r="F538" s="108"/>
      <c r="G538" s="337"/>
      <c r="H538" s="1157"/>
      <c r="I538" s="1157"/>
      <c r="J538" s="1158"/>
    </row>
    <row r="539" spans="1:10" x14ac:dyDescent="0.3">
      <c r="A539" s="339"/>
      <c r="B539" s="336"/>
      <c r="C539" s="339"/>
      <c r="D539" s="339"/>
      <c r="E539" s="339"/>
      <c r="F539" s="108"/>
      <c r="G539" s="337"/>
      <c r="H539" s="1157"/>
      <c r="I539" s="1157"/>
      <c r="J539" s="1158"/>
    </row>
    <row r="540" spans="1:10" x14ac:dyDescent="0.3">
      <c r="A540" s="339"/>
      <c r="B540" s="336"/>
      <c r="C540" s="339"/>
      <c r="D540" s="339"/>
      <c r="E540" s="339"/>
      <c r="F540" s="108"/>
      <c r="G540" s="337"/>
      <c r="H540" s="1157"/>
      <c r="I540" s="1157"/>
      <c r="J540" s="1158"/>
    </row>
    <row r="541" spans="1:10" x14ac:dyDescent="0.3">
      <c r="A541" s="339"/>
      <c r="B541" s="336"/>
      <c r="C541" s="339"/>
      <c r="D541" s="339"/>
      <c r="E541" s="339"/>
      <c r="F541" s="108"/>
      <c r="G541" s="337"/>
      <c r="H541" s="1157"/>
      <c r="I541" s="1157"/>
      <c r="J541" s="1158"/>
    </row>
    <row r="542" spans="1:10" x14ac:dyDescent="0.3">
      <c r="A542" s="339"/>
      <c r="B542" s="336"/>
      <c r="C542" s="339"/>
      <c r="D542" s="339"/>
      <c r="E542" s="339"/>
      <c r="F542" s="108"/>
      <c r="G542" s="337"/>
      <c r="H542" s="1157"/>
      <c r="I542" s="1157"/>
      <c r="J542" s="1158"/>
    </row>
    <row r="543" spans="1:10" x14ac:dyDescent="0.3">
      <c r="A543" s="339"/>
      <c r="B543" s="336"/>
      <c r="C543" s="339"/>
      <c r="D543" s="339"/>
      <c r="E543" s="339"/>
      <c r="F543" s="108"/>
      <c r="G543" s="337"/>
      <c r="H543" s="1157"/>
      <c r="I543" s="1157"/>
      <c r="J543" s="1158"/>
    </row>
    <row r="544" spans="1:10" x14ac:dyDescent="0.3">
      <c r="A544" s="339"/>
      <c r="B544" s="336"/>
      <c r="C544" s="339"/>
      <c r="D544" s="339"/>
      <c r="E544" s="339"/>
      <c r="F544" s="108"/>
      <c r="G544" s="337"/>
      <c r="H544" s="1157"/>
      <c r="I544" s="1157"/>
      <c r="J544" s="1158"/>
    </row>
    <row r="545" spans="1:10" x14ac:dyDescent="0.3">
      <c r="A545" s="339"/>
      <c r="B545" s="336"/>
      <c r="C545" s="339"/>
      <c r="D545" s="339"/>
      <c r="E545" s="339"/>
      <c r="F545" s="108"/>
      <c r="G545" s="337"/>
      <c r="H545" s="1157"/>
      <c r="I545" s="1157"/>
      <c r="J545" s="1158"/>
    </row>
    <row r="546" spans="1:10" x14ac:dyDescent="0.3">
      <c r="A546" s="339"/>
      <c r="B546" s="336"/>
      <c r="C546" s="339"/>
      <c r="D546" s="339"/>
      <c r="E546" s="339"/>
      <c r="F546" s="108"/>
      <c r="G546" s="337"/>
      <c r="H546" s="1157"/>
      <c r="I546" s="1157"/>
      <c r="J546" s="1158"/>
    </row>
    <row r="547" spans="1:10" x14ac:dyDescent="0.3">
      <c r="A547" s="339"/>
      <c r="B547" s="336"/>
      <c r="C547" s="339"/>
      <c r="D547" s="339"/>
      <c r="E547" s="339"/>
      <c r="F547" s="108"/>
      <c r="G547" s="337"/>
      <c r="H547" s="1157"/>
      <c r="I547" s="1157"/>
      <c r="J547" s="1158"/>
    </row>
    <row r="548" spans="1:10" x14ac:dyDescent="0.3">
      <c r="A548" s="339"/>
      <c r="B548" s="336"/>
      <c r="C548" s="339"/>
      <c r="D548" s="339"/>
      <c r="E548" s="339"/>
      <c r="F548" s="108"/>
      <c r="G548" s="337"/>
      <c r="H548" s="1157"/>
      <c r="I548" s="1157"/>
      <c r="J548" s="1158"/>
    </row>
    <row r="549" spans="1:10" x14ac:dyDescent="0.3">
      <c r="A549" s="339"/>
      <c r="B549" s="336"/>
      <c r="C549" s="339"/>
      <c r="D549" s="339"/>
      <c r="E549" s="339"/>
      <c r="F549" s="108"/>
      <c r="G549" s="337"/>
      <c r="H549" s="1157"/>
      <c r="I549" s="1157"/>
      <c r="J549" s="1158"/>
    </row>
    <row r="550" spans="1:10" x14ac:dyDescent="0.3">
      <c r="A550" s="339"/>
      <c r="B550" s="336"/>
      <c r="C550" s="339"/>
      <c r="D550" s="339"/>
      <c r="E550" s="339"/>
      <c r="F550" s="108"/>
      <c r="G550" s="337"/>
      <c r="H550" s="1157"/>
      <c r="I550" s="1157"/>
      <c r="J550" s="1158"/>
    </row>
    <row r="551" spans="1:10" x14ac:dyDescent="0.3">
      <c r="A551" s="339"/>
      <c r="B551" s="336"/>
      <c r="C551" s="339"/>
      <c r="D551" s="339"/>
      <c r="E551" s="339"/>
      <c r="F551" s="108"/>
      <c r="G551" s="337"/>
      <c r="H551" s="1157"/>
      <c r="I551" s="1157"/>
      <c r="J551" s="1158"/>
    </row>
    <row r="552" spans="1:10" x14ac:dyDescent="0.3">
      <c r="A552" s="339"/>
      <c r="B552" s="336"/>
      <c r="C552" s="339"/>
      <c r="D552" s="339"/>
      <c r="E552" s="339"/>
      <c r="F552" s="108"/>
      <c r="G552" s="337"/>
      <c r="H552" s="1157"/>
      <c r="I552" s="1157"/>
      <c r="J552" s="1158"/>
    </row>
    <row r="553" spans="1:10" x14ac:dyDescent="0.3">
      <c r="A553" s="339"/>
      <c r="B553" s="336"/>
      <c r="C553" s="339"/>
      <c r="D553" s="339"/>
      <c r="E553" s="339"/>
      <c r="F553" s="108"/>
      <c r="G553" s="337"/>
      <c r="H553" s="1157"/>
      <c r="I553" s="1157"/>
      <c r="J553" s="1158"/>
    </row>
    <row r="554" spans="1:10" x14ac:dyDescent="0.3">
      <c r="A554" s="339"/>
      <c r="B554" s="336"/>
      <c r="C554" s="339"/>
      <c r="D554" s="339"/>
      <c r="E554" s="339"/>
      <c r="F554" s="108"/>
      <c r="G554" s="337"/>
      <c r="H554" s="1157"/>
      <c r="I554" s="1157"/>
      <c r="J554" s="1158"/>
    </row>
    <row r="555" spans="1:10" x14ac:dyDescent="0.3">
      <c r="A555" s="339"/>
      <c r="B555" s="336"/>
      <c r="C555" s="339"/>
      <c r="D555" s="339"/>
      <c r="E555" s="339"/>
      <c r="F555" s="108"/>
      <c r="G555" s="337"/>
      <c r="H555" s="1157"/>
      <c r="I555" s="1157"/>
      <c r="J555" s="1158"/>
    </row>
    <row r="556" spans="1:10" x14ac:dyDescent="0.3">
      <c r="A556" s="339"/>
      <c r="B556" s="336"/>
      <c r="C556" s="339"/>
      <c r="D556" s="339"/>
      <c r="E556" s="339"/>
      <c r="F556" s="108"/>
      <c r="G556" s="337"/>
      <c r="H556" s="1157"/>
      <c r="I556" s="1157"/>
      <c r="J556" s="1158"/>
    </row>
    <row r="557" spans="1:10" x14ac:dyDescent="0.3">
      <c r="A557" s="339"/>
      <c r="B557" s="336"/>
      <c r="C557" s="339"/>
      <c r="D557" s="339"/>
      <c r="E557" s="339"/>
      <c r="F557" s="108"/>
      <c r="G557" s="337"/>
      <c r="H557" s="1157"/>
      <c r="I557" s="1157"/>
      <c r="J557" s="1158"/>
    </row>
    <row r="558" spans="1:10" x14ac:dyDescent="0.3">
      <c r="A558" s="339"/>
      <c r="B558" s="336"/>
      <c r="C558" s="339"/>
      <c r="D558" s="339"/>
      <c r="E558" s="339"/>
      <c r="F558" s="108"/>
      <c r="G558" s="337"/>
      <c r="H558" s="1157"/>
      <c r="I558" s="1157"/>
      <c r="J558" s="1158"/>
    </row>
    <row r="559" spans="1:10" x14ac:dyDescent="0.3">
      <c r="A559" s="339"/>
      <c r="B559" s="336"/>
      <c r="C559" s="339"/>
      <c r="D559" s="339"/>
      <c r="E559" s="339"/>
      <c r="F559" s="108"/>
      <c r="G559" s="337"/>
      <c r="H559" s="1157"/>
      <c r="I559" s="1157"/>
      <c r="J559" s="1158"/>
    </row>
    <row r="560" spans="1:10" x14ac:dyDescent="0.3">
      <c r="A560" s="339"/>
      <c r="B560" s="336"/>
      <c r="C560" s="339"/>
      <c r="D560" s="339"/>
      <c r="E560" s="339"/>
      <c r="F560" s="108"/>
      <c r="G560" s="337"/>
      <c r="H560" s="1157"/>
      <c r="I560" s="1157"/>
      <c r="J560" s="1158"/>
    </row>
    <row r="561" spans="1:10" x14ac:dyDescent="0.3">
      <c r="A561" s="339"/>
      <c r="B561" s="336"/>
      <c r="C561" s="339"/>
      <c r="D561" s="339"/>
      <c r="E561" s="339"/>
      <c r="F561" s="108"/>
      <c r="G561" s="337"/>
      <c r="H561" s="1157"/>
      <c r="I561" s="1157"/>
      <c r="J561" s="1158"/>
    </row>
    <row r="562" spans="1:10" x14ac:dyDescent="0.3">
      <c r="A562" s="339"/>
      <c r="B562" s="336"/>
      <c r="C562" s="339"/>
      <c r="D562" s="339"/>
      <c r="E562" s="339"/>
      <c r="F562" s="108"/>
      <c r="G562" s="337"/>
      <c r="H562" s="1157"/>
      <c r="I562" s="1157"/>
      <c r="J562" s="1158"/>
    </row>
    <row r="563" spans="1:10" x14ac:dyDescent="0.3">
      <c r="A563" s="339"/>
      <c r="B563" s="336"/>
      <c r="C563" s="339"/>
      <c r="D563" s="339"/>
      <c r="E563" s="339"/>
      <c r="F563" s="108"/>
      <c r="G563" s="337"/>
      <c r="H563" s="1157"/>
      <c r="I563" s="1157"/>
      <c r="J563" s="1158"/>
    </row>
    <row r="564" spans="1:10" x14ac:dyDescent="0.3">
      <c r="A564" s="339"/>
      <c r="B564" s="336"/>
      <c r="C564" s="339"/>
      <c r="D564" s="339"/>
      <c r="E564" s="339"/>
      <c r="F564" s="108"/>
      <c r="G564" s="337"/>
      <c r="H564" s="1157"/>
      <c r="I564" s="1157"/>
      <c r="J564" s="1158"/>
    </row>
    <row r="565" spans="1:10" x14ac:dyDescent="0.3">
      <c r="A565" s="339"/>
      <c r="B565" s="336"/>
      <c r="C565" s="339"/>
      <c r="D565" s="339"/>
      <c r="E565" s="339"/>
      <c r="F565" s="108"/>
      <c r="G565" s="337"/>
      <c r="H565" s="1157"/>
      <c r="I565" s="1157"/>
      <c r="J565" s="1158"/>
    </row>
    <row r="566" spans="1:10" x14ac:dyDescent="0.3">
      <c r="A566" s="339"/>
      <c r="B566" s="336"/>
      <c r="C566" s="339"/>
      <c r="D566" s="339"/>
      <c r="E566" s="339"/>
      <c r="F566" s="108"/>
      <c r="G566" s="337"/>
      <c r="H566" s="1157"/>
      <c r="I566" s="1157"/>
      <c r="J566" s="1158"/>
    </row>
    <row r="567" spans="1:10" x14ac:dyDescent="0.3">
      <c r="A567" s="339"/>
      <c r="B567" s="336"/>
      <c r="C567" s="339"/>
      <c r="D567" s="339"/>
      <c r="E567" s="339"/>
      <c r="F567" s="108"/>
      <c r="G567" s="337"/>
      <c r="H567" s="1157"/>
      <c r="I567" s="1157"/>
      <c r="J567" s="1158"/>
    </row>
    <row r="568" spans="1:10" x14ac:dyDescent="0.3">
      <c r="A568" s="339"/>
      <c r="B568" s="336"/>
      <c r="C568" s="339"/>
      <c r="D568" s="339"/>
      <c r="E568" s="339"/>
      <c r="F568" s="108"/>
      <c r="G568" s="337"/>
      <c r="H568" s="1157"/>
      <c r="I568" s="1157"/>
      <c r="J568" s="1158"/>
    </row>
    <row r="569" spans="1:10" x14ac:dyDescent="0.3">
      <c r="A569" s="339"/>
      <c r="B569" s="336"/>
      <c r="C569" s="339"/>
      <c r="D569" s="339"/>
      <c r="E569" s="339"/>
      <c r="F569" s="108"/>
      <c r="G569" s="337"/>
      <c r="H569" s="1157"/>
      <c r="I569" s="1157"/>
      <c r="J569" s="1158"/>
    </row>
    <row r="570" spans="1:10" x14ac:dyDescent="0.3">
      <c r="A570" s="339"/>
      <c r="B570" s="336"/>
      <c r="C570" s="339"/>
      <c r="D570" s="339"/>
      <c r="E570" s="339"/>
      <c r="F570" s="108"/>
      <c r="G570" s="337"/>
      <c r="H570" s="1157"/>
      <c r="I570" s="1157"/>
      <c r="J570" s="1158"/>
    </row>
    <row r="571" spans="1:10" x14ac:dyDescent="0.3">
      <c r="A571" s="339"/>
      <c r="B571" s="336"/>
      <c r="C571" s="339"/>
      <c r="D571" s="339"/>
      <c r="E571" s="339"/>
      <c r="F571" s="108"/>
      <c r="G571" s="337"/>
      <c r="H571" s="1157"/>
      <c r="I571" s="1157"/>
      <c r="J571" s="1158"/>
    </row>
    <row r="572" spans="1:10" x14ac:dyDescent="0.3">
      <c r="A572" s="339"/>
      <c r="B572" s="336"/>
      <c r="C572" s="339"/>
      <c r="D572" s="339"/>
      <c r="E572" s="339"/>
      <c r="F572" s="108"/>
      <c r="G572" s="337"/>
      <c r="H572" s="1157"/>
      <c r="I572" s="1157"/>
      <c r="J572" s="1158"/>
    </row>
    <row r="573" spans="1:10" x14ac:dyDescent="0.3">
      <c r="A573" s="339"/>
      <c r="B573" s="336"/>
      <c r="C573" s="339"/>
      <c r="D573" s="339"/>
      <c r="E573" s="339"/>
      <c r="F573" s="108"/>
      <c r="G573" s="337"/>
      <c r="H573" s="1157"/>
      <c r="I573" s="1157"/>
      <c r="J573" s="1158"/>
    </row>
    <row r="574" spans="1:10" x14ac:dyDescent="0.3">
      <c r="A574" s="339"/>
      <c r="B574" s="336"/>
      <c r="C574" s="339"/>
      <c r="D574" s="339"/>
      <c r="E574" s="339"/>
      <c r="F574" s="108"/>
      <c r="G574" s="337"/>
      <c r="H574" s="1157"/>
      <c r="I574" s="1157"/>
      <c r="J574" s="1158"/>
    </row>
    <row r="575" spans="1:10" x14ac:dyDescent="0.3">
      <c r="A575" s="339"/>
      <c r="B575" s="336"/>
      <c r="C575" s="339"/>
      <c r="D575" s="339"/>
      <c r="E575" s="339"/>
      <c r="F575" s="108"/>
      <c r="G575" s="337"/>
      <c r="H575" s="1157"/>
      <c r="I575" s="1157"/>
      <c r="J575" s="1158"/>
    </row>
    <row r="576" spans="1:10" x14ac:dyDescent="0.3">
      <c r="A576" s="339"/>
      <c r="B576" s="336"/>
      <c r="C576" s="339"/>
      <c r="D576" s="339"/>
      <c r="E576" s="339"/>
      <c r="F576" s="108"/>
      <c r="G576" s="337"/>
      <c r="H576" s="1157"/>
      <c r="I576" s="1157"/>
      <c r="J576" s="1158"/>
    </row>
    <row r="577" spans="1:10" x14ac:dyDescent="0.3">
      <c r="A577" s="339"/>
      <c r="B577" s="336"/>
      <c r="C577" s="339"/>
      <c r="D577" s="339"/>
      <c r="E577" s="339"/>
      <c r="F577" s="108"/>
      <c r="G577" s="337"/>
      <c r="H577" s="1157"/>
      <c r="I577" s="1157"/>
      <c r="J577" s="1158"/>
    </row>
    <row r="578" spans="1:10" x14ac:dyDescent="0.3">
      <c r="A578" s="339"/>
      <c r="B578" s="336"/>
      <c r="C578" s="339"/>
      <c r="D578" s="339"/>
      <c r="E578" s="339"/>
      <c r="F578" s="108"/>
      <c r="G578" s="337"/>
      <c r="H578" s="1157"/>
      <c r="I578" s="1157"/>
      <c r="J578" s="1158"/>
    </row>
    <row r="579" spans="1:10" x14ac:dyDescent="0.3">
      <c r="A579" s="339"/>
      <c r="B579" s="336"/>
      <c r="C579" s="339"/>
      <c r="D579" s="339"/>
      <c r="E579" s="339"/>
      <c r="F579" s="108"/>
      <c r="G579" s="337"/>
      <c r="H579" s="1157"/>
      <c r="I579" s="1157"/>
      <c r="J579" s="1158"/>
    </row>
    <row r="580" spans="1:10" x14ac:dyDescent="0.3">
      <c r="A580" s="339"/>
      <c r="B580" s="336"/>
      <c r="C580" s="339"/>
      <c r="D580" s="339"/>
      <c r="E580" s="339"/>
      <c r="F580" s="108"/>
      <c r="G580" s="337"/>
      <c r="H580" s="1157"/>
      <c r="I580" s="1157"/>
      <c r="J580" s="1158"/>
    </row>
    <row r="581" spans="1:10" x14ac:dyDescent="0.3">
      <c r="A581" s="339"/>
      <c r="B581" s="336"/>
      <c r="C581" s="339"/>
      <c r="D581" s="339"/>
      <c r="E581" s="339"/>
      <c r="F581" s="108"/>
      <c r="G581" s="337"/>
      <c r="H581" s="1157"/>
      <c r="I581" s="1157"/>
      <c r="J581" s="1158"/>
    </row>
    <row r="582" spans="1:10" x14ac:dyDescent="0.3">
      <c r="A582" s="339"/>
      <c r="B582" s="336"/>
      <c r="C582" s="339"/>
      <c r="D582" s="339"/>
      <c r="E582" s="339"/>
      <c r="F582" s="108"/>
      <c r="G582" s="337"/>
      <c r="H582" s="1157"/>
      <c r="I582" s="1157"/>
      <c r="J582" s="1158"/>
    </row>
    <row r="583" spans="1:10" x14ac:dyDescent="0.3">
      <c r="A583" s="339"/>
      <c r="B583" s="336"/>
      <c r="C583" s="339"/>
      <c r="D583" s="339"/>
      <c r="E583" s="339"/>
      <c r="F583" s="108"/>
      <c r="G583" s="337"/>
      <c r="H583" s="1157"/>
      <c r="I583" s="1157"/>
      <c r="J583" s="1158"/>
    </row>
    <row r="584" spans="1:10" x14ac:dyDescent="0.3">
      <c r="A584" s="339"/>
      <c r="B584" s="336"/>
      <c r="C584" s="339"/>
      <c r="D584" s="339"/>
      <c r="E584" s="339"/>
      <c r="F584" s="108"/>
      <c r="G584" s="337"/>
      <c r="H584" s="1157"/>
      <c r="I584" s="1157"/>
      <c r="J584" s="1158"/>
    </row>
    <row r="585" spans="1:10" x14ac:dyDescent="0.3">
      <c r="A585" s="339"/>
      <c r="B585" s="336"/>
      <c r="C585" s="339"/>
      <c r="D585" s="339"/>
      <c r="E585" s="339"/>
      <c r="F585" s="108"/>
      <c r="G585" s="337"/>
      <c r="H585" s="1157"/>
      <c r="I585" s="1157"/>
      <c r="J585" s="1158"/>
    </row>
    <row r="586" spans="1:10" x14ac:dyDescent="0.3">
      <c r="A586" s="339"/>
      <c r="B586" s="336"/>
      <c r="C586" s="339"/>
      <c r="D586" s="339"/>
      <c r="E586" s="339"/>
      <c r="F586" s="108"/>
      <c r="G586" s="337"/>
      <c r="H586" s="1157"/>
      <c r="I586" s="1157"/>
      <c r="J586" s="1158"/>
    </row>
    <row r="587" spans="1:10" x14ac:dyDescent="0.3">
      <c r="A587" s="339"/>
      <c r="B587" s="336"/>
      <c r="C587" s="339"/>
      <c r="D587" s="339"/>
      <c r="E587" s="339"/>
      <c r="F587" s="108"/>
      <c r="G587" s="337"/>
      <c r="H587" s="1157"/>
      <c r="I587" s="1157"/>
      <c r="J587" s="1158"/>
    </row>
    <row r="588" spans="1:10" x14ac:dyDescent="0.3">
      <c r="A588" s="339"/>
      <c r="B588" s="336"/>
      <c r="C588" s="339"/>
      <c r="D588" s="339"/>
      <c r="E588" s="339"/>
      <c r="F588" s="108"/>
      <c r="G588" s="337"/>
      <c r="H588" s="1157"/>
      <c r="I588" s="1157"/>
      <c r="J588" s="1158"/>
    </row>
    <row r="589" spans="1:10" x14ac:dyDescent="0.3">
      <c r="A589" s="339"/>
      <c r="B589" s="336"/>
      <c r="C589" s="339"/>
      <c r="D589" s="339"/>
      <c r="E589" s="339"/>
      <c r="F589" s="108"/>
      <c r="G589" s="337"/>
      <c r="H589" s="1157"/>
      <c r="I589" s="1157"/>
      <c r="J589" s="1158"/>
    </row>
    <row r="590" spans="1:10" x14ac:dyDescent="0.3">
      <c r="A590" s="339"/>
      <c r="B590" s="336"/>
      <c r="C590" s="339"/>
      <c r="D590" s="339"/>
      <c r="E590" s="339"/>
      <c r="F590" s="108"/>
      <c r="G590" s="337"/>
      <c r="H590" s="1157"/>
      <c r="I590" s="1157"/>
      <c r="J590" s="1158"/>
    </row>
    <row r="591" spans="1:10" x14ac:dyDescent="0.3">
      <c r="A591" s="339"/>
      <c r="B591" s="336"/>
      <c r="C591" s="339"/>
      <c r="D591" s="339"/>
      <c r="E591" s="339"/>
      <c r="F591" s="108"/>
      <c r="G591" s="337"/>
      <c r="H591" s="1157"/>
      <c r="I591" s="1157"/>
      <c r="J591" s="1158"/>
    </row>
    <row r="592" spans="1:10" x14ac:dyDescent="0.3">
      <c r="A592" s="339"/>
      <c r="B592" s="336"/>
      <c r="C592" s="339"/>
      <c r="D592" s="339"/>
      <c r="E592" s="339"/>
      <c r="F592" s="108"/>
      <c r="G592" s="337"/>
      <c r="H592" s="1157"/>
      <c r="I592" s="1157"/>
      <c r="J592" s="1158"/>
    </row>
    <row r="593" spans="1:10" x14ac:dyDescent="0.3">
      <c r="A593" s="339"/>
      <c r="B593" s="336"/>
      <c r="C593" s="339"/>
      <c r="D593" s="339"/>
      <c r="E593" s="339"/>
      <c r="F593" s="108"/>
      <c r="G593" s="337"/>
      <c r="H593" s="1157"/>
      <c r="I593" s="1157"/>
      <c r="J593" s="1158"/>
    </row>
    <row r="594" spans="1:10" x14ac:dyDescent="0.3">
      <c r="A594" s="339"/>
      <c r="B594" s="336"/>
      <c r="C594" s="339"/>
      <c r="D594" s="339"/>
      <c r="E594" s="339"/>
      <c r="F594" s="108"/>
      <c r="G594" s="337"/>
      <c r="H594" s="1157"/>
      <c r="I594" s="1157"/>
      <c r="J594" s="1158"/>
    </row>
    <row r="595" spans="1:10" x14ac:dyDescent="0.3">
      <c r="A595" s="339"/>
      <c r="B595" s="336"/>
      <c r="C595" s="339"/>
      <c r="D595" s="339"/>
      <c r="E595" s="339"/>
      <c r="F595" s="108"/>
      <c r="G595" s="337"/>
      <c r="H595" s="1157"/>
      <c r="I595" s="1157"/>
      <c r="J595" s="1158"/>
    </row>
    <row r="596" spans="1:10" x14ac:dyDescent="0.3">
      <c r="A596" s="339"/>
      <c r="B596" s="336"/>
      <c r="C596" s="339"/>
      <c r="D596" s="339"/>
      <c r="E596" s="339"/>
      <c r="F596" s="108"/>
      <c r="G596" s="337"/>
      <c r="H596" s="1157"/>
      <c r="I596" s="1157"/>
      <c r="J596" s="1158"/>
    </row>
    <row r="597" spans="1:10" x14ac:dyDescent="0.3">
      <c r="A597" s="339"/>
      <c r="B597" s="336"/>
      <c r="C597" s="339"/>
      <c r="D597" s="339"/>
      <c r="E597" s="339"/>
      <c r="F597" s="108"/>
      <c r="G597" s="337"/>
      <c r="H597" s="1157"/>
      <c r="I597" s="1157"/>
      <c r="J597" s="1158"/>
    </row>
    <row r="598" spans="1:10" x14ac:dyDescent="0.3">
      <c r="A598" s="339"/>
      <c r="B598" s="336"/>
      <c r="C598" s="339"/>
      <c r="D598" s="339"/>
      <c r="E598" s="339"/>
      <c r="F598" s="108"/>
      <c r="G598" s="337"/>
      <c r="H598" s="1157"/>
      <c r="I598" s="1157"/>
      <c r="J598" s="1158"/>
    </row>
    <row r="599" spans="1:10" x14ac:dyDescent="0.3">
      <c r="A599" s="339"/>
      <c r="B599" s="336"/>
      <c r="C599" s="339"/>
      <c r="D599" s="339"/>
      <c r="E599" s="339"/>
      <c r="F599" s="108"/>
      <c r="G599" s="337"/>
      <c r="H599" s="1157"/>
      <c r="I599" s="1157"/>
      <c r="J599" s="1158"/>
    </row>
    <row r="600" spans="1:10" x14ac:dyDescent="0.3">
      <c r="A600" s="339"/>
      <c r="B600" s="336"/>
      <c r="C600" s="339"/>
      <c r="D600" s="339"/>
      <c r="E600" s="339"/>
      <c r="F600" s="108"/>
      <c r="G600" s="337"/>
      <c r="H600" s="1157"/>
      <c r="I600" s="1157"/>
      <c r="J600" s="1158"/>
    </row>
    <row r="601" spans="1:10" x14ac:dyDescent="0.3">
      <c r="A601" s="339"/>
      <c r="B601" s="336"/>
      <c r="C601" s="339"/>
      <c r="D601" s="339"/>
      <c r="E601" s="339"/>
      <c r="F601" s="108"/>
      <c r="G601" s="337"/>
      <c r="H601" s="1157"/>
      <c r="I601" s="1157"/>
      <c r="J601" s="1158"/>
    </row>
    <row r="602" spans="1:10" x14ac:dyDescent="0.3">
      <c r="A602" s="339"/>
      <c r="B602" s="336"/>
      <c r="C602" s="339"/>
      <c r="D602" s="339"/>
      <c r="E602" s="339"/>
      <c r="F602" s="108"/>
      <c r="G602" s="337"/>
      <c r="H602" s="1157"/>
      <c r="I602" s="1157"/>
      <c r="J602" s="1158"/>
    </row>
    <row r="603" spans="1:10" x14ac:dyDescent="0.3">
      <c r="A603" s="339"/>
      <c r="B603" s="336"/>
      <c r="C603" s="339"/>
      <c r="D603" s="339"/>
      <c r="E603" s="339"/>
      <c r="F603" s="108"/>
      <c r="G603" s="337"/>
      <c r="H603" s="1157"/>
      <c r="I603" s="1157"/>
      <c r="J603" s="1158"/>
    </row>
    <row r="604" spans="1:10" x14ac:dyDescent="0.3">
      <c r="A604" s="339"/>
      <c r="B604" s="336"/>
      <c r="C604" s="339"/>
      <c r="D604" s="339"/>
      <c r="E604" s="339"/>
      <c r="F604" s="108"/>
      <c r="G604" s="337"/>
      <c r="H604" s="1157"/>
      <c r="I604" s="1157"/>
      <c r="J604" s="1158"/>
    </row>
    <row r="605" spans="1:10" x14ac:dyDescent="0.3">
      <c r="A605" s="339"/>
      <c r="B605" s="336"/>
      <c r="C605" s="339"/>
      <c r="D605" s="339"/>
      <c r="E605" s="339"/>
      <c r="F605" s="108"/>
      <c r="G605" s="337"/>
      <c r="H605" s="1157"/>
      <c r="I605" s="1157"/>
      <c r="J605" s="1158"/>
    </row>
    <row r="606" spans="1:10" x14ac:dyDescent="0.3">
      <c r="A606" s="339"/>
      <c r="B606" s="336"/>
      <c r="C606" s="339"/>
      <c r="D606" s="339"/>
      <c r="E606" s="339"/>
      <c r="F606" s="108"/>
      <c r="G606" s="337"/>
      <c r="H606" s="1157"/>
      <c r="I606" s="1157"/>
      <c r="J606" s="1158"/>
    </row>
    <row r="607" spans="1:10" x14ac:dyDescent="0.3">
      <c r="A607" s="339"/>
      <c r="B607" s="336"/>
      <c r="C607" s="339"/>
      <c r="D607" s="339"/>
      <c r="E607" s="339"/>
      <c r="F607" s="108"/>
      <c r="G607" s="337"/>
      <c r="H607" s="1157"/>
      <c r="I607" s="1157"/>
      <c r="J607" s="1158"/>
    </row>
    <row r="608" spans="1:10" x14ac:dyDescent="0.3">
      <c r="A608" s="339"/>
      <c r="B608" s="336"/>
      <c r="C608" s="339"/>
      <c r="D608" s="339"/>
      <c r="E608" s="339"/>
      <c r="F608" s="108"/>
      <c r="G608" s="337"/>
      <c r="H608" s="1157"/>
      <c r="I608" s="1157"/>
      <c r="J608" s="1158"/>
    </row>
    <row r="609" spans="1:10" x14ac:dyDescent="0.3">
      <c r="A609" s="339"/>
      <c r="B609" s="336"/>
      <c r="C609" s="339"/>
      <c r="D609" s="339"/>
      <c r="E609" s="339"/>
      <c r="F609" s="108"/>
      <c r="G609" s="337"/>
      <c r="H609" s="1157"/>
      <c r="I609" s="1157"/>
      <c r="J609" s="1158"/>
    </row>
    <row r="610" spans="1:10" x14ac:dyDescent="0.3">
      <c r="A610" s="339"/>
      <c r="B610" s="336"/>
      <c r="C610" s="339"/>
      <c r="D610" s="339"/>
      <c r="E610" s="339"/>
      <c r="F610" s="108"/>
      <c r="G610" s="337"/>
      <c r="H610" s="1157"/>
      <c r="I610" s="1157"/>
      <c r="J610" s="1158"/>
    </row>
    <row r="611" spans="1:10" x14ac:dyDescent="0.3">
      <c r="A611" s="339"/>
      <c r="B611" s="336"/>
      <c r="C611" s="339"/>
      <c r="D611" s="339"/>
      <c r="E611" s="339"/>
      <c r="F611" s="108"/>
      <c r="G611" s="337"/>
      <c r="H611" s="1157"/>
      <c r="I611" s="1157"/>
      <c r="J611" s="1158"/>
    </row>
    <row r="612" spans="1:10" x14ac:dyDescent="0.3">
      <c r="A612" s="339"/>
      <c r="B612" s="336"/>
      <c r="C612" s="339"/>
      <c r="D612" s="339"/>
      <c r="E612" s="339"/>
      <c r="F612" s="108"/>
      <c r="G612" s="337"/>
      <c r="H612" s="1157"/>
      <c r="I612" s="1157"/>
      <c r="J612" s="1158"/>
    </row>
    <row r="613" spans="1:10" x14ac:dyDescent="0.3">
      <c r="A613" s="339"/>
      <c r="B613" s="336"/>
      <c r="C613" s="339"/>
      <c r="D613" s="339"/>
      <c r="E613" s="339"/>
      <c r="F613" s="108"/>
      <c r="G613" s="337"/>
      <c r="H613" s="1157"/>
      <c r="I613" s="1157"/>
      <c r="J613" s="1158"/>
    </row>
    <row r="614" spans="1:10" x14ac:dyDescent="0.3">
      <c r="A614" s="339"/>
      <c r="B614" s="336"/>
      <c r="C614" s="339"/>
      <c r="D614" s="339"/>
      <c r="E614" s="339"/>
      <c r="F614" s="108"/>
      <c r="G614" s="337"/>
      <c r="H614" s="1157"/>
      <c r="I614" s="1157"/>
      <c r="J614" s="1158"/>
    </row>
    <row r="615" spans="1:10" x14ac:dyDescent="0.3">
      <c r="A615" s="339"/>
      <c r="B615" s="336"/>
      <c r="C615" s="339"/>
      <c r="D615" s="339"/>
      <c r="E615" s="339"/>
      <c r="F615" s="108"/>
      <c r="G615" s="337"/>
      <c r="H615" s="1157"/>
      <c r="I615" s="1157"/>
      <c r="J615" s="1158"/>
    </row>
    <row r="616" spans="1:10" x14ac:dyDescent="0.3">
      <c r="A616" s="339"/>
      <c r="B616" s="336"/>
      <c r="C616" s="339"/>
      <c r="D616" s="339"/>
      <c r="E616" s="339"/>
      <c r="F616" s="108"/>
      <c r="G616" s="337"/>
      <c r="H616" s="1157"/>
      <c r="I616" s="1157"/>
      <c r="J616" s="1158"/>
    </row>
    <row r="617" spans="1:10" x14ac:dyDescent="0.3">
      <c r="A617" s="339"/>
      <c r="B617" s="336"/>
      <c r="C617" s="339"/>
      <c r="D617" s="339"/>
      <c r="E617" s="339"/>
      <c r="F617" s="108"/>
      <c r="G617" s="337"/>
      <c r="H617" s="1157"/>
      <c r="I617" s="1157"/>
      <c r="J617" s="1158"/>
    </row>
    <row r="618" spans="1:10" x14ac:dyDescent="0.3">
      <c r="A618" s="339"/>
      <c r="B618" s="336"/>
      <c r="C618" s="339"/>
      <c r="D618" s="339"/>
      <c r="E618" s="339"/>
      <c r="F618" s="108"/>
      <c r="G618" s="337"/>
      <c r="H618" s="1157"/>
      <c r="I618" s="1157"/>
      <c r="J618" s="1158"/>
    </row>
    <row r="619" spans="1:10" x14ac:dyDescent="0.3">
      <c r="A619" s="339"/>
      <c r="B619" s="336"/>
      <c r="C619" s="339"/>
      <c r="D619" s="339"/>
      <c r="E619" s="339"/>
      <c r="F619" s="108"/>
      <c r="G619" s="337"/>
      <c r="H619" s="1157"/>
      <c r="I619" s="1157"/>
      <c r="J619" s="1158"/>
    </row>
    <row r="620" spans="1:10" x14ac:dyDescent="0.3">
      <c r="A620" s="339"/>
      <c r="B620" s="336"/>
      <c r="C620" s="339"/>
      <c r="D620" s="339"/>
      <c r="E620" s="339"/>
      <c r="F620" s="108"/>
      <c r="G620" s="337"/>
      <c r="H620" s="1157"/>
      <c r="I620" s="1157"/>
      <c r="J620" s="1158"/>
    </row>
    <row r="621" spans="1:10" x14ac:dyDescent="0.3">
      <c r="A621" s="339"/>
      <c r="B621" s="336"/>
      <c r="C621" s="339"/>
      <c r="D621" s="339"/>
      <c r="E621" s="339"/>
      <c r="F621" s="108"/>
      <c r="G621" s="337"/>
      <c r="H621" s="1157"/>
      <c r="I621" s="1157"/>
      <c r="J621" s="1158"/>
    </row>
    <row r="622" spans="1:10" x14ac:dyDescent="0.3">
      <c r="A622" s="339"/>
      <c r="B622" s="336"/>
      <c r="C622" s="339"/>
      <c r="D622" s="339"/>
      <c r="E622" s="339"/>
      <c r="F622" s="108"/>
      <c r="G622" s="337"/>
      <c r="H622" s="1157"/>
      <c r="I622" s="1157"/>
      <c r="J622" s="1158"/>
    </row>
    <row r="623" spans="1:10" x14ac:dyDescent="0.3">
      <c r="A623" s="339"/>
      <c r="B623" s="336"/>
      <c r="C623" s="339"/>
      <c r="D623" s="339"/>
      <c r="E623" s="339"/>
      <c r="F623" s="108"/>
      <c r="G623" s="337"/>
      <c r="H623" s="1157"/>
      <c r="I623" s="1157"/>
      <c r="J623" s="1158"/>
    </row>
    <row r="624" spans="1:10" x14ac:dyDescent="0.3">
      <c r="A624" s="339"/>
      <c r="B624" s="336"/>
      <c r="C624" s="339"/>
      <c r="D624" s="339"/>
      <c r="E624" s="339"/>
      <c r="F624" s="108"/>
      <c r="G624" s="337"/>
      <c r="H624" s="1157"/>
      <c r="I624" s="1157"/>
      <c r="J624" s="1158"/>
    </row>
    <row r="625" spans="1:10" x14ac:dyDescent="0.3">
      <c r="A625" s="339"/>
      <c r="B625" s="336"/>
      <c r="C625" s="339"/>
      <c r="D625" s="339"/>
      <c r="E625" s="339"/>
      <c r="F625" s="108"/>
      <c r="G625" s="337"/>
      <c r="H625" s="1157"/>
      <c r="I625" s="1157"/>
      <c r="J625" s="1158"/>
    </row>
    <row r="626" spans="1:10" x14ac:dyDescent="0.3">
      <c r="A626" s="339"/>
      <c r="B626" s="336"/>
      <c r="C626" s="339"/>
      <c r="D626" s="339"/>
      <c r="E626" s="339"/>
      <c r="F626" s="108"/>
      <c r="G626" s="337"/>
      <c r="H626" s="1157"/>
      <c r="I626" s="1157"/>
      <c r="J626" s="1158"/>
    </row>
    <row r="627" spans="1:10" x14ac:dyDescent="0.3">
      <c r="A627" s="339"/>
      <c r="B627" s="336"/>
      <c r="C627" s="339"/>
      <c r="D627" s="339"/>
      <c r="E627" s="339"/>
      <c r="F627" s="108"/>
      <c r="G627" s="337"/>
      <c r="H627" s="1157"/>
      <c r="I627" s="1157"/>
      <c r="J627" s="1158"/>
    </row>
    <row r="628" spans="1:10" x14ac:dyDescent="0.3">
      <c r="A628" s="339"/>
      <c r="B628" s="336"/>
      <c r="C628" s="339"/>
      <c r="D628" s="339"/>
      <c r="E628" s="339"/>
      <c r="F628" s="108"/>
      <c r="G628" s="337"/>
      <c r="H628" s="1157"/>
      <c r="I628" s="1157"/>
      <c r="J628" s="1158"/>
    </row>
    <row r="629" spans="1:10" x14ac:dyDescent="0.3">
      <c r="A629" s="339"/>
      <c r="B629" s="336"/>
      <c r="C629" s="339"/>
      <c r="D629" s="339"/>
      <c r="E629" s="339"/>
      <c r="F629" s="108"/>
      <c r="G629" s="337"/>
      <c r="H629" s="1157"/>
      <c r="I629" s="1157"/>
      <c r="J629" s="1158"/>
    </row>
    <row r="630" spans="1:10" x14ac:dyDescent="0.3">
      <c r="A630" s="339"/>
      <c r="B630" s="336"/>
      <c r="C630" s="339"/>
      <c r="D630" s="339"/>
      <c r="E630" s="339"/>
      <c r="F630" s="108"/>
      <c r="G630" s="337"/>
      <c r="H630" s="1157"/>
      <c r="I630" s="1157"/>
      <c r="J630" s="1158"/>
    </row>
    <row r="631" spans="1:10" x14ac:dyDescent="0.3">
      <c r="A631" s="339"/>
      <c r="B631" s="336"/>
      <c r="C631" s="339"/>
      <c r="D631" s="339"/>
      <c r="E631" s="339"/>
      <c r="F631" s="108"/>
      <c r="G631" s="337"/>
      <c r="H631" s="1157"/>
      <c r="I631" s="1157"/>
      <c r="J631" s="1158"/>
    </row>
    <row r="632" spans="1:10" x14ac:dyDescent="0.3">
      <c r="A632" s="339"/>
      <c r="B632" s="336"/>
      <c r="C632" s="339"/>
      <c r="D632" s="339"/>
      <c r="E632" s="339"/>
      <c r="F632" s="108"/>
      <c r="G632" s="337"/>
      <c r="H632" s="1157"/>
      <c r="I632" s="1157"/>
      <c r="J632" s="1158"/>
    </row>
    <row r="633" spans="1:10" x14ac:dyDescent="0.3">
      <c r="A633" s="339"/>
      <c r="B633" s="336"/>
      <c r="C633" s="339"/>
      <c r="D633" s="339"/>
      <c r="E633" s="339"/>
      <c r="F633" s="108"/>
      <c r="G633" s="337"/>
      <c r="H633" s="1157"/>
      <c r="I633" s="1157"/>
      <c r="J633" s="1158"/>
    </row>
    <row r="634" spans="1:10" x14ac:dyDescent="0.3">
      <c r="A634" s="339"/>
      <c r="B634" s="336"/>
      <c r="C634" s="339"/>
      <c r="D634" s="339"/>
      <c r="E634" s="339"/>
      <c r="F634" s="108"/>
      <c r="G634" s="337"/>
      <c r="H634" s="1157"/>
      <c r="I634" s="1157"/>
      <c r="J634" s="1158"/>
    </row>
    <row r="635" spans="1:10" x14ac:dyDescent="0.3">
      <c r="A635" s="339"/>
      <c r="B635" s="336"/>
      <c r="C635" s="339"/>
      <c r="D635" s="339"/>
      <c r="E635" s="339"/>
      <c r="F635" s="108"/>
      <c r="G635" s="337"/>
      <c r="H635" s="1157"/>
      <c r="I635" s="1157"/>
      <c r="J635" s="1158"/>
    </row>
    <row r="636" spans="1:10" x14ac:dyDescent="0.3">
      <c r="A636" s="339"/>
      <c r="B636" s="336"/>
      <c r="C636" s="339"/>
      <c r="D636" s="339"/>
      <c r="E636" s="339"/>
      <c r="F636" s="108"/>
      <c r="G636" s="337"/>
      <c r="H636" s="1157"/>
      <c r="I636" s="1157"/>
      <c r="J636" s="1158"/>
    </row>
    <row r="637" spans="1:10" x14ac:dyDescent="0.3">
      <c r="A637" s="339"/>
      <c r="B637" s="336"/>
      <c r="C637" s="339"/>
      <c r="D637" s="339"/>
      <c r="E637" s="339"/>
      <c r="F637" s="108"/>
      <c r="G637" s="337"/>
      <c r="H637" s="1157"/>
      <c r="I637" s="1157"/>
      <c r="J637" s="1158"/>
    </row>
    <row r="638" spans="1:10" x14ac:dyDescent="0.3">
      <c r="A638" s="339"/>
      <c r="B638" s="336"/>
      <c r="C638" s="339"/>
      <c r="D638" s="339"/>
      <c r="E638" s="339"/>
      <c r="F638" s="108"/>
      <c r="G638" s="337"/>
      <c r="H638" s="1157"/>
      <c r="I638" s="1157"/>
      <c r="J638" s="1158"/>
    </row>
    <row r="639" spans="1:10" x14ac:dyDescent="0.3">
      <c r="A639" s="339"/>
      <c r="B639" s="336"/>
      <c r="C639" s="339"/>
      <c r="D639" s="339"/>
      <c r="E639" s="339"/>
      <c r="F639" s="108"/>
      <c r="G639" s="337"/>
      <c r="H639" s="1157"/>
      <c r="I639" s="1157"/>
      <c r="J639" s="1158"/>
    </row>
    <row r="640" spans="1:10" x14ac:dyDescent="0.3">
      <c r="A640" s="339"/>
      <c r="B640" s="336"/>
      <c r="C640" s="339"/>
      <c r="D640" s="339"/>
      <c r="E640" s="339"/>
      <c r="F640" s="108"/>
      <c r="G640" s="337"/>
      <c r="H640" s="1157"/>
      <c r="I640" s="1157"/>
      <c r="J640" s="1158"/>
    </row>
    <row r="641" spans="1:10" x14ac:dyDescent="0.3">
      <c r="A641" s="339"/>
      <c r="B641" s="336"/>
      <c r="C641" s="339"/>
      <c r="D641" s="339"/>
      <c r="E641" s="339"/>
      <c r="F641" s="108"/>
      <c r="G641" s="337"/>
      <c r="H641" s="1157"/>
      <c r="I641" s="1157"/>
      <c r="J641" s="1158"/>
    </row>
    <row r="642" spans="1:10" x14ac:dyDescent="0.3">
      <c r="A642" s="339"/>
      <c r="B642" s="336"/>
      <c r="C642" s="339"/>
      <c r="D642" s="339"/>
      <c r="E642" s="339"/>
      <c r="F642" s="108"/>
      <c r="G642" s="337"/>
      <c r="H642" s="1157"/>
      <c r="I642" s="1157"/>
      <c r="J642" s="1158"/>
    </row>
    <row r="643" spans="1:10" x14ac:dyDescent="0.3">
      <c r="A643" s="339"/>
      <c r="B643" s="336"/>
      <c r="C643" s="339"/>
      <c r="D643" s="339"/>
      <c r="E643" s="339"/>
      <c r="F643" s="108"/>
      <c r="G643" s="337"/>
      <c r="H643" s="1157"/>
      <c r="I643" s="1157"/>
      <c r="J643" s="1158"/>
    </row>
    <row r="644" spans="1:10" x14ac:dyDescent="0.3">
      <c r="A644" s="339"/>
      <c r="B644" s="336"/>
      <c r="C644" s="339"/>
      <c r="D644" s="339"/>
      <c r="E644" s="339"/>
      <c r="F644" s="108"/>
      <c r="G644" s="337"/>
      <c r="H644" s="1157"/>
      <c r="I644" s="1157"/>
      <c r="J644" s="1158"/>
    </row>
    <row r="645" spans="1:10" x14ac:dyDescent="0.3">
      <c r="A645" s="339"/>
      <c r="B645" s="336"/>
      <c r="C645" s="339"/>
      <c r="D645" s="339"/>
      <c r="E645" s="339"/>
      <c r="F645" s="108"/>
      <c r="G645" s="337"/>
      <c r="H645" s="1157"/>
      <c r="I645" s="1157"/>
      <c r="J645" s="1158"/>
    </row>
    <row r="646" spans="1:10" x14ac:dyDescent="0.3">
      <c r="A646" s="339"/>
      <c r="B646" s="336"/>
      <c r="C646" s="339"/>
      <c r="D646" s="339"/>
      <c r="E646" s="339"/>
      <c r="F646" s="108"/>
      <c r="G646" s="337"/>
      <c r="H646" s="1157"/>
      <c r="I646" s="1157"/>
      <c r="J646" s="1158"/>
    </row>
    <row r="647" spans="1:10" x14ac:dyDescent="0.3">
      <c r="A647" s="339"/>
      <c r="B647" s="336"/>
      <c r="C647" s="339"/>
      <c r="D647" s="339"/>
      <c r="E647" s="339"/>
      <c r="F647" s="108"/>
      <c r="G647" s="337"/>
      <c r="H647" s="1157"/>
      <c r="I647" s="1157"/>
      <c r="J647" s="1158"/>
    </row>
    <row r="648" spans="1:10" x14ac:dyDescent="0.3">
      <c r="A648" s="339"/>
      <c r="B648" s="336"/>
      <c r="C648" s="339"/>
      <c r="D648" s="339"/>
      <c r="E648" s="339"/>
      <c r="F648" s="108"/>
      <c r="G648" s="337"/>
      <c r="H648" s="1157"/>
      <c r="I648" s="1157"/>
      <c r="J648" s="1158"/>
    </row>
    <row r="649" spans="1:10" x14ac:dyDescent="0.3">
      <c r="A649" s="339"/>
      <c r="B649" s="336"/>
      <c r="C649" s="339"/>
      <c r="D649" s="339"/>
      <c r="E649" s="339"/>
      <c r="F649" s="108"/>
      <c r="G649" s="337"/>
      <c r="H649" s="1157"/>
      <c r="I649" s="1157"/>
      <c r="J649" s="1158"/>
    </row>
    <row r="650" spans="1:10" x14ac:dyDescent="0.3">
      <c r="A650" s="339"/>
      <c r="B650" s="336"/>
      <c r="C650" s="339"/>
      <c r="D650" s="339"/>
      <c r="E650" s="339"/>
      <c r="F650" s="108"/>
      <c r="G650" s="337"/>
      <c r="H650" s="1157"/>
      <c r="I650" s="1157"/>
      <c r="J650" s="1158"/>
    </row>
    <row r="651" spans="1:10" x14ac:dyDescent="0.3">
      <c r="A651" s="339"/>
      <c r="B651" s="336"/>
      <c r="C651" s="339"/>
      <c r="D651" s="339"/>
      <c r="E651" s="339"/>
      <c r="F651" s="108"/>
      <c r="G651" s="337"/>
      <c r="H651" s="1157"/>
      <c r="I651" s="1157"/>
      <c r="J651" s="1158"/>
    </row>
    <row r="652" spans="1:10" x14ac:dyDescent="0.3">
      <c r="A652" s="339"/>
      <c r="B652" s="336"/>
      <c r="C652" s="339"/>
      <c r="D652" s="339"/>
      <c r="E652" s="339"/>
      <c r="F652" s="108"/>
      <c r="G652" s="337"/>
      <c r="H652" s="1157"/>
      <c r="I652" s="1157"/>
      <c r="J652" s="1158"/>
    </row>
    <row r="653" spans="1:10" x14ac:dyDescent="0.3">
      <c r="A653" s="339"/>
      <c r="B653" s="336"/>
      <c r="C653" s="339"/>
      <c r="D653" s="339"/>
      <c r="E653" s="339"/>
      <c r="F653" s="108"/>
      <c r="G653" s="337"/>
      <c r="H653" s="1157"/>
      <c r="I653" s="1157"/>
      <c r="J653" s="1158"/>
    </row>
    <row r="654" spans="1:10" x14ac:dyDescent="0.3">
      <c r="A654" s="339"/>
      <c r="B654" s="336"/>
      <c r="C654" s="339"/>
      <c r="D654" s="339"/>
      <c r="E654" s="339"/>
      <c r="F654" s="108"/>
      <c r="G654" s="337"/>
      <c r="H654" s="1157"/>
      <c r="I654" s="1157"/>
      <c r="J654" s="1158"/>
    </row>
    <row r="655" spans="1:10" x14ac:dyDescent="0.3">
      <c r="A655" s="339"/>
      <c r="B655" s="336"/>
      <c r="C655" s="339"/>
      <c r="D655" s="339"/>
      <c r="E655" s="339"/>
      <c r="F655" s="108"/>
      <c r="G655" s="337"/>
      <c r="H655" s="1157"/>
      <c r="I655" s="1157"/>
      <c r="J655" s="1158"/>
    </row>
    <row r="656" spans="1:10" x14ac:dyDescent="0.3">
      <c r="A656" s="339"/>
      <c r="B656" s="336"/>
      <c r="C656" s="339"/>
      <c r="D656" s="339"/>
      <c r="E656" s="339"/>
      <c r="F656" s="108"/>
      <c r="G656" s="337"/>
      <c r="H656" s="1157"/>
      <c r="I656" s="1157"/>
      <c r="J656" s="1158"/>
    </row>
    <row r="657" spans="1:10" x14ac:dyDescent="0.3">
      <c r="A657" s="339"/>
      <c r="B657" s="336"/>
      <c r="C657" s="339"/>
      <c r="D657" s="339"/>
      <c r="E657" s="339"/>
      <c r="F657" s="108"/>
      <c r="G657" s="337"/>
      <c r="H657" s="1157"/>
      <c r="I657" s="1157"/>
      <c r="J657" s="1158"/>
    </row>
    <row r="658" spans="1:10" x14ac:dyDescent="0.3">
      <c r="A658" s="339"/>
      <c r="B658" s="336"/>
      <c r="C658" s="339"/>
      <c r="D658" s="339"/>
      <c r="E658" s="339"/>
      <c r="F658" s="108"/>
      <c r="G658" s="337"/>
      <c r="H658" s="1157"/>
      <c r="I658" s="1157"/>
      <c r="J658" s="1158"/>
    </row>
    <row r="659" spans="1:10" x14ac:dyDescent="0.3">
      <c r="A659" s="339"/>
      <c r="B659" s="336"/>
      <c r="C659" s="339"/>
      <c r="D659" s="339"/>
      <c r="E659" s="339"/>
      <c r="F659" s="108"/>
      <c r="G659" s="337"/>
      <c r="H659" s="1157"/>
      <c r="I659" s="1157"/>
      <c r="J659" s="1158"/>
    </row>
    <row r="660" spans="1:10" x14ac:dyDescent="0.3">
      <c r="A660" s="339"/>
      <c r="B660" s="336"/>
      <c r="C660" s="339"/>
      <c r="D660" s="339"/>
      <c r="E660" s="339"/>
      <c r="F660" s="108"/>
      <c r="G660" s="337"/>
      <c r="H660" s="1157"/>
      <c r="I660" s="1157"/>
      <c r="J660" s="1158"/>
    </row>
    <row r="661" spans="1:10" x14ac:dyDescent="0.3">
      <c r="A661" s="339"/>
      <c r="B661" s="336"/>
      <c r="C661" s="339"/>
      <c r="D661" s="339"/>
      <c r="E661" s="339"/>
      <c r="F661" s="108"/>
      <c r="G661" s="337"/>
      <c r="H661" s="1157"/>
      <c r="I661" s="1157"/>
      <c r="J661" s="1158"/>
    </row>
    <row r="662" spans="1:10" x14ac:dyDescent="0.3">
      <c r="A662" s="339"/>
      <c r="B662" s="336"/>
      <c r="C662" s="339"/>
      <c r="D662" s="339"/>
      <c r="E662" s="339"/>
      <c r="F662" s="108"/>
      <c r="G662" s="337"/>
      <c r="H662" s="1157"/>
      <c r="I662" s="1157"/>
      <c r="J662" s="1158"/>
    </row>
    <row r="663" spans="1:10" x14ac:dyDescent="0.3">
      <c r="A663" s="339"/>
      <c r="B663" s="336"/>
      <c r="C663" s="339"/>
      <c r="D663" s="339"/>
      <c r="E663" s="339"/>
      <c r="F663" s="108"/>
      <c r="G663" s="337"/>
      <c r="H663" s="1157"/>
      <c r="I663" s="1157"/>
      <c r="J663" s="1158"/>
    </row>
    <row r="664" spans="1:10" x14ac:dyDescent="0.3">
      <c r="A664" s="339"/>
      <c r="B664" s="336"/>
      <c r="C664" s="339"/>
      <c r="D664" s="339"/>
      <c r="E664" s="339"/>
      <c r="F664" s="108"/>
      <c r="G664" s="337"/>
      <c r="H664" s="1157"/>
      <c r="I664" s="1157"/>
      <c r="J664" s="1158"/>
    </row>
    <row r="665" spans="1:10" x14ac:dyDescent="0.3">
      <c r="A665" s="339"/>
      <c r="B665" s="336"/>
      <c r="C665" s="339"/>
      <c r="D665" s="339"/>
      <c r="E665" s="339"/>
      <c r="F665" s="108"/>
      <c r="G665" s="337"/>
      <c r="H665" s="1157"/>
      <c r="I665" s="1157"/>
      <c r="J665" s="1158"/>
    </row>
    <row r="666" spans="1:10" x14ac:dyDescent="0.3">
      <c r="A666" s="339"/>
      <c r="B666" s="336"/>
      <c r="C666" s="339"/>
      <c r="D666" s="339"/>
      <c r="E666" s="339"/>
      <c r="F666" s="108"/>
      <c r="G666" s="337"/>
      <c r="H666" s="1157"/>
      <c r="I666" s="1157"/>
      <c r="J666" s="1158"/>
    </row>
    <row r="667" spans="1:10" x14ac:dyDescent="0.3">
      <c r="A667" s="339"/>
      <c r="B667" s="336"/>
      <c r="C667" s="339"/>
      <c r="D667" s="339"/>
      <c r="E667" s="339"/>
      <c r="F667" s="108"/>
      <c r="G667" s="337"/>
      <c r="H667" s="1157"/>
      <c r="I667" s="1157"/>
      <c r="J667" s="1158"/>
    </row>
    <row r="668" spans="1:10" x14ac:dyDescent="0.3">
      <c r="A668" s="339"/>
      <c r="B668" s="336"/>
      <c r="C668" s="339"/>
      <c r="D668" s="339"/>
      <c r="E668" s="339"/>
      <c r="F668" s="108"/>
      <c r="G668" s="337"/>
      <c r="H668" s="1157"/>
      <c r="I668" s="1157"/>
      <c r="J668" s="1158"/>
    </row>
    <row r="669" spans="1:10" x14ac:dyDescent="0.3">
      <c r="A669" s="339"/>
      <c r="B669" s="336"/>
      <c r="C669" s="339"/>
      <c r="D669" s="339"/>
      <c r="E669" s="339"/>
      <c r="F669" s="108"/>
      <c r="G669" s="337"/>
      <c r="H669" s="1157"/>
      <c r="I669" s="1157"/>
      <c r="J669" s="1158"/>
    </row>
    <row r="670" spans="1:10" x14ac:dyDescent="0.3">
      <c r="A670" s="339"/>
      <c r="B670" s="336"/>
      <c r="C670" s="339"/>
      <c r="D670" s="339"/>
      <c r="E670" s="339"/>
      <c r="F670" s="108"/>
      <c r="G670" s="337"/>
      <c r="H670" s="1157"/>
      <c r="I670" s="1157"/>
      <c r="J670" s="1158"/>
    </row>
    <row r="671" spans="1:10" x14ac:dyDescent="0.3">
      <c r="A671" s="339"/>
      <c r="B671" s="336"/>
      <c r="C671" s="339"/>
      <c r="D671" s="339"/>
      <c r="E671" s="339"/>
      <c r="F671" s="108"/>
      <c r="G671" s="337"/>
      <c r="H671" s="1157"/>
      <c r="I671" s="1157"/>
      <c r="J671" s="1158"/>
    </row>
    <row r="672" spans="1:10" x14ac:dyDescent="0.3">
      <c r="A672" s="339"/>
      <c r="B672" s="336"/>
      <c r="C672" s="339"/>
      <c r="D672" s="339"/>
      <c r="E672" s="339"/>
      <c r="F672" s="108"/>
      <c r="G672" s="337"/>
      <c r="H672" s="1157"/>
      <c r="I672" s="1157"/>
      <c r="J672" s="1158"/>
    </row>
    <row r="673" spans="1:10" x14ac:dyDescent="0.3">
      <c r="A673" s="339"/>
      <c r="B673" s="336"/>
      <c r="C673" s="339"/>
      <c r="D673" s="339"/>
      <c r="E673" s="339"/>
      <c r="F673" s="108"/>
      <c r="G673" s="337"/>
      <c r="H673" s="1157"/>
      <c r="I673" s="1157"/>
      <c r="J673" s="1158"/>
    </row>
    <row r="674" spans="1:10" x14ac:dyDescent="0.3">
      <c r="A674" s="339"/>
      <c r="B674" s="336"/>
      <c r="C674" s="339"/>
      <c r="D674" s="339"/>
      <c r="E674" s="339"/>
      <c r="F674" s="108"/>
      <c r="G674" s="337"/>
      <c r="H674" s="1157"/>
      <c r="I674" s="1157"/>
      <c r="J674" s="1158"/>
    </row>
    <row r="675" spans="1:10" x14ac:dyDescent="0.3">
      <c r="A675" s="339"/>
      <c r="B675" s="336"/>
      <c r="C675" s="339"/>
      <c r="D675" s="339"/>
      <c r="E675" s="339"/>
      <c r="F675" s="108"/>
      <c r="G675" s="337"/>
      <c r="H675" s="1157"/>
      <c r="I675" s="1157"/>
      <c r="J675" s="1158"/>
    </row>
    <row r="676" spans="1:10" x14ac:dyDescent="0.3">
      <c r="A676" s="339"/>
      <c r="B676" s="336"/>
      <c r="C676" s="339"/>
      <c r="D676" s="339"/>
      <c r="E676" s="339"/>
      <c r="F676" s="108"/>
      <c r="G676" s="337"/>
      <c r="H676" s="1157"/>
      <c r="I676" s="1157"/>
      <c r="J676" s="1158"/>
    </row>
    <row r="677" spans="1:10" x14ac:dyDescent="0.3">
      <c r="A677" s="339"/>
      <c r="B677" s="336"/>
      <c r="C677" s="339"/>
      <c r="D677" s="339"/>
      <c r="E677" s="339"/>
      <c r="F677" s="108"/>
      <c r="G677" s="337"/>
      <c r="H677" s="1157"/>
      <c r="I677" s="1157"/>
      <c r="J677" s="1158"/>
    </row>
    <row r="678" spans="1:10" x14ac:dyDescent="0.3">
      <c r="A678" s="339"/>
      <c r="B678" s="336"/>
      <c r="C678" s="339"/>
      <c r="D678" s="339"/>
      <c r="E678" s="339"/>
      <c r="F678" s="108"/>
      <c r="G678" s="337"/>
      <c r="H678" s="1157"/>
      <c r="I678" s="1157"/>
      <c r="J678" s="1158"/>
    </row>
    <row r="679" spans="1:10" x14ac:dyDescent="0.3">
      <c r="A679" s="339"/>
      <c r="B679" s="336"/>
      <c r="C679" s="339"/>
      <c r="D679" s="339"/>
      <c r="E679" s="339"/>
      <c r="F679" s="108"/>
      <c r="G679" s="337"/>
      <c r="H679" s="1157"/>
      <c r="I679" s="1157"/>
      <c r="J679" s="1158"/>
    </row>
    <row r="680" spans="1:10" x14ac:dyDescent="0.3">
      <c r="A680" s="339"/>
      <c r="B680" s="336"/>
      <c r="C680" s="339"/>
      <c r="D680" s="339"/>
      <c r="E680" s="339"/>
      <c r="F680" s="108"/>
      <c r="G680" s="337"/>
      <c r="H680" s="1157"/>
      <c r="I680" s="1157"/>
      <c r="J680" s="1158"/>
    </row>
    <row r="681" spans="1:10" x14ac:dyDescent="0.3">
      <c r="A681" s="339"/>
      <c r="B681" s="336"/>
      <c r="C681" s="339"/>
      <c r="D681" s="339"/>
      <c r="E681" s="339"/>
      <c r="F681" s="108"/>
      <c r="G681" s="337"/>
      <c r="H681" s="1157"/>
      <c r="I681" s="1157"/>
      <c r="J681" s="1158"/>
    </row>
    <row r="682" spans="1:10" x14ac:dyDescent="0.3">
      <c r="A682" s="339"/>
      <c r="B682" s="336"/>
      <c r="C682" s="339"/>
      <c r="D682" s="339"/>
      <c r="E682" s="339"/>
      <c r="F682" s="108"/>
      <c r="G682" s="337"/>
      <c r="H682" s="1157"/>
      <c r="I682" s="1157"/>
      <c r="J682" s="1158"/>
    </row>
    <row r="683" spans="1:10" x14ac:dyDescent="0.3">
      <c r="A683" s="339"/>
      <c r="B683" s="336"/>
      <c r="C683" s="339"/>
      <c r="D683" s="339"/>
      <c r="E683" s="339"/>
      <c r="F683" s="108"/>
      <c r="G683" s="337"/>
      <c r="H683" s="1157"/>
      <c r="I683" s="1157"/>
      <c r="J683" s="1158"/>
    </row>
    <row r="684" spans="1:10" x14ac:dyDescent="0.3">
      <c r="A684" s="339"/>
      <c r="B684" s="336"/>
      <c r="C684" s="339"/>
      <c r="D684" s="339"/>
      <c r="E684" s="339"/>
      <c r="F684" s="108"/>
      <c r="G684" s="337"/>
      <c r="H684" s="1157"/>
      <c r="I684" s="1157"/>
      <c r="J684" s="1158"/>
    </row>
    <row r="685" spans="1:10" x14ac:dyDescent="0.3">
      <c r="A685" s="339"/>
      <c r="B685" s="336"/>
      <c r="C685" s="339"/>
      <c r="D685" s="339"/>
      <c r="E685" s="339"/>
      <c r="F685" s="108"/>
      <c r="G685" s="337"/>
      <c r="H685" s="1157"/>
      <c r="I685" s="1157"/>
      <c r="J685" s="1158"/>
    </row>
    <row r="686" spans="1:10" x14ac:dyDescent="0.3">
      <c r="A686" s="339"/>
      <c r="B686" s="336"/>
      <c r="C686" s="339"/>
      <c r="D686" s="339"/>
      <c r="E686" s="339"/>
      <c r="F686" s="108"/>
      <c r="G686" s="337"/>
      <c r="H686" s="1157"/>
      <c r="I686" s="1157"/>
      <c r="J686" s="1158"/>
    </row>
    <row r="687" spans="1:10" x14ac:dyDescent="0.3">
      <c r="A687" s="339"/>
      <c r="B687" s="336"/>
      <c r="C687" s="339"/>
      <c r="D687" s="339"/>
      <c r="E687" s="339"/>
      <c r="F687" s="108"/>
      <c r="G687" s="337"/>
      <c r="H687" s="1157"/>
      <c r="I687" s="1157"/>
      <c r="J687" s="1158"/>
    </row>
    <row r="688" spans="1:10" x14ac:dyDescent="0.3">
      <c r="A688" s="339"/>
      <c r="B688" s="336"/>
      <c r="C688" s="339"/>
      <c r="D688" s="339"/>
      <c r="E688" s="339"/>
      <c r="F688" s="108"/>
      <c r="G688" s="337"/>
      <c r="H688" s="1157"/>
      <c r="I688" s="1157"/>
      <c r="J688" s="1158"/>
    </row>
    <row r="689" spans="1:10" x14ac:dyDescent="0.3">
      <c r="A689" s="339"/>
      <c r="B689" s="336"/>
      <c r="C689" s="339"/>
      <c r="D689" s="339"/>
      <c r="E689" s="339"/>
      <c r="F689" s="108"/>
      <c r="G689" s="337"/>
      <c r="H689" s="1157"/>
      <c r="I689" s="1157"/>
      <c r="J689" s="1158"/>
    </row>
    <row r="690" spans="1:10" x14ac:dyDescent="0.3">
      <c r="A690" s="339"/>
      <c r="B690" s="336"/>
      <c r="C690" s="339"/>
      <c r="D690" s="339"/>
      <c r="E690" s="339"/>
      <c r="F690" s="108"/>
      <c r="G690" s="337"/>
      <c r="H690" s="1157"/>
      <c r="I690" s="1157"/>
      <c r="J690" s="1158"/>
    </row>
    <row r="691" spans="1:10" x14ac:dyDescent="0.3">
      <c r="A691" s="339"/>
      <c r="B691" s="336"/>
      <c r="C691" s="339"/>
      <c r="D691" s="339"/>
      <c r="E691" s="339"/>
      <c r="F691" s="108"/>
      <c r="G691" s="337"/>
      <c r="H691" s="1157"/>
      <c r="I691" s="1157"/>
      <c r="J691" s="1158"/>
    </row>
    <row r="692" spans="1:10" x14ac:dyDescent="0.3">
      <c r="A692" s="339"/>
      <c r="B692" s="336"/>
      <c r="C692" s="339"/>
      <c r="D692" s="339"/>
      <c r="E692" s="339"/>
      <c r="F692" s="108"/>
      <c r="G692" s="337"/>
      <c r="H692" s="1157"/>
      <c r="I692" s="1157"/>
      <c r="J692" s="1158"/>
    </row>
    <row r="693" spans="1:10" x14ac:dyDescent="0.3">
      <c r="A693" s="339"/>
      <c r="B693" s="336"/>
      <c r="C693" s="339"/>
      <c r="D693" s="339"/>
      <c r="E693" s="339"/>
      <c r="F693" s="108"/>
      <c r="G693" s="337"/>
      <c r="H693" s="1157"/>
      <c r="I693" s="1157"/>
      <c r="J693" s="1158"/>
    </row>
    <row r="694" spans="1:10" x14ac:dyDescent="0.3">
      <c r="A694" s="339"/>
      <c r="B694" s="336"/>
      <c r="C694" s="339"/>
      <c r="D694" s="339"/>
      <c r="E694" s="339"/>
      <c r="F694" s="108"/>
      <c r="G694" s="337"/>
      <c r="H694" s="1157"/>
      <c r="I694" s="1157"/>
      <c r="J694" s="1158"/>
    </row>
    <row r="695" spans="1:10" x14ac:dyDescent="0.3">
      <c r="A695" s="339"/>
      <c r="B695" s="336"/>
      <c r="C695" s="339"/>
      <c r="D695" s="339"/>
      <c r="E695" s="339"/>
      <c r="F695" s="108"/>
      <c r="G695" s="337"/>
      <c r="H695" s="1157"/>
      <c r="I695" s="1157"/>
      <c r="J695" s="1158"/>
    </row>
    <row r="696" spans="1:10" x14ac:dyDescent="0.3">
      <c r="A696" s="339"/>
      <c r="B696" s="336"/>
      <c r="C696" s="339"/>
      <c r="D696" s="339"/>
      <c r="E696" s="339"/>
      <c r="F696" s="108"/>
      <c r="G696" s="337"/>
      <c r="H696" s="1157"/>
      <c r="I696" s="1157"/>
      <c r="J696" s="1158"/>
    </row>
    <row r="697" spans="1:10" x14ac:dyDescent="0.3">
      <c r="A697" s="339"/>
      <c r="B697" s="336"/>
      <c r="C697" s="339"/>
      <c r="D697" s="339"/>
      <c r="E697" s="339"/>
      <c r="F697" s="108"/>
      <c r="G697" s="337"/>
      <c r="H697" s="1157"/>
      <c r="I697" s="1157"/>
      <c r="J697" s="1158"/>
    </row>
    <row r="698" spans="1:10" x14ac:dyDescent="0.3">
      <c r="A698" s="339"/>
      <c r="B698" s="336"/>
      <c r="C698" s="339"/>
      <c r="D698" s="339"/>
      <c r="E698" s="339"/>
      <c r="F698" s="108"/>
      <c r="G698" s="337"/>
      <c r="H698" s="1157"/>
      <c r="I698" s="1157"/>
      <c r="J698" s="1158"/>
    </row>
    <row r="699" spans="1:10" x14ac:dyDescent="0.3">
      <c r="A699" s="339"/>
      <c r="B699" s="336"/>
      <c r="C699" s="339"/>
      <c r="D699" s="339"/>
      <c r="E699" s="339"/>
      <c r="F699" s="108"/>
      <c r="G699" s="337"/>
      <c r="H699" s="1157"/>
      <c r="I699" s="1157"/>
      <c r="J699" s="1158"/>
    </row>
    <row r="700" spans="1:10" x14ac:dyDescent="0.3">
      <c r="A700" s="339"/>
      <c r="B700" s="336"/>
      <c r="C700" s="339"/>
      <c r="D700" s="339"/>
      <c r="E700" s="339"/>
      <c r="F700" s="108"/>
      <c r="G700" s="337"/>
      <c r="H700" s="1157"/>
      <c r="I700" s="1157"/>
      <c r="J700" s="1158"/>
    </row>
    <row r="701" spans="1:10" x14ac:dyDescent="0.3">
      <c r="A701" s="339"/>
      <c r="B701" s="336"/>
      <c r="C701" s="339"/>
      <c r="D701" s="339"/>
      <c r="E701" s="339"/>
      <c r="F701" s="108"/>
      <c r="G701" s="337"/>
      <c r="H701" s="1157"/>
      <c r="I701" s="1157"/>
      <c r="J701" s="1158"/>
    </row>
    <row r="702" spans="1:10" x14ac:dyDescent="0.3">
      <c r="A702" s="339"/>
      <c r="B702" s="336"/>
      <c r="C702" s="339"/>
      <c r="D702" s="339"/>
      <c r="E702" s="339"/>
      <c r="F702" s="108"/>
      <c r="G702" s="337"/>
      <c r="H702" s="1157"/>
      <c r="I702" s="1157"/>
      <c r="J702" s="1158"/>
    </row>
    <row r="703" spans="1:10" x14ac:dyDescent="0.3">
      <c r="A703" s="339"/>
      <c r="B703" s="336"/>
      <c r="C703" s="339"/>
      <c r="D703" s="339"/>
      <c r="E703" s="339"/>
      <c r="F703" s="108"/>
      <c r="G703" s="337"/>
      <c r="H703" s="1157"/>
      <c r="I703" s="1157"/>
      <c r="J703" s="1158"/>
    </row>
    <row r="704" spans="1:10" x14ac:dyDescent="0.3">
      <c r="A704" s="339"/>
      <c r="B704" s="336"/>
      <c r="C704" s="339"/>
      <c r="D704" s="339"/>
      <c r="E704" s="339"/>
      <c r="F704" s="108"/>
      <c r="G704" s="337"/>
      <c r="H704" s="1157"/>
      <c r="I704" s="1157"/>
      <c r="J704" s="1158"/>
    </row>
    <row r="705" spans="1:10" x14ac:dyDescent="0.3">
      <c r="A705" s="339"/>
      <c r="B705" s="336"/>
      <c r="C705" s="339"/>
      <c r="D705" s="339"/>
      <c r="E705" s="339"/>
      <c r="F705" s="108"/>
      <c r="G705" s="337"/>
      <c r="H705" s="1157"/>
      <c r="I705" s="1157"/>
      <c r="J705" s="1158"/>
    </row>
    <row r="706" spans="1:10" x14ac:dyDescent="0.3">
      <c r="A706" s="339"/>
      <c r="B706" s="336"/>
      <c r="C706" s="339"/>
      <c r="D706" s="339"/>
      <c r="E706" s="339"/>
      <c r="F706" s="108"/>
      <c r="G706" s="337"/>
      <c r="H706" s="1157"/>
      <c r="I706" s="1157"/>
      <c r="J706" s="1158"/>
    </row>
    <row r="707" spans="1:10" x14ac:dyDescent="0.3">
      <c r="A707" s="339"/>
      <c r="B707" s="336"/>
      <c r="C707" s="339"/>
      <c r="D707" s="339"/>
      <c r="E707" s="339"/>
      <c r="F707" s="108"/>
      <c r="G707" s="337"/>
      <c r="H707" s="1157"/>
      <c r="I707" s="1157"/>
      <c r="J707" s="1158"/>
    </row>
    <row r="708" spans="1:10" x14ac:dyDescent="0.3">
      <c r="A708" s="339"/>
      <c r="B708" s="336"/>
      <c r="C708" s="339"/>
      <c r="D708" s="339"/>
      <c r="E708" s="339"/>
      <c r="F708" s="108"/>
      <c r="G708" s="337"/>
      <c r="H708" s="1157"/>
      <c r="I708" s="1157"/>
      <c r="J708" s="1158"/>
    </row>
    <row r="709" spans="1:10" x14ac:dyDescent="0.3">
      <c r="A709" s="339"/>
      <c r="B709" s="336"/>
      <c r="C709" s="339"/>
      <c r="D709" s="339"/>
      <c r="E709" s="339"/>
      <c r="F709" s="108"/>
      <c r="G709" s="337"/>
      <c r="H709" s="1157"/>
      <c r="I709" s="1157"/>
      <c r="J709" s="1158"/>
    </row>
    <row r="710" spans="1:10" x14ac:dyDescent="0.3">
      <c r="A710" s="339"/>
      <c r="B710" s="336"/>
      <c r="C710" s="339"/>
      <c r="D710" s="339"/>
      <c r="E710" s="339"/>
      <c r="F710" s="108"/>
      <c r="G710" s="337"/>
      <c r="H710" s="1157"/>
      <c r="I710" s="1157"/>
      <c r="J710" s="1158"/>
    </row>
    <row r="711" spans="1:10" x14ac:dyDescent="0.3">
      <c r="A711" s="339"/>
      <c r="B711" s="336"/>
      <c r="C711" s="339"/>
      <c r="D711" s="339"/>
      <c r="E711" s="339"/>
      <c r="F711" s="108"/>
      <c r="G711" s="337"/>
      <c r="H711" s="1157"/>
      <c r="I711" s="1157"/>
      <c r="J711" s="1158"/>
    </row>
    <row r="712" spans="1:10" x14ac:dyDescent="0.3">
      <c r="A712" s="339"/>
      <c r="B712" s="336"/>
      <c r="C712" s="339"/>
      <c r="D712" s="339"/>
      <c r="E712" s="339"/>
      <c r="F712" s="108"/>
      <c r="G712" s="337"/>
      <c r="H712" s="1157"/>
      <c r="I712" s="1157"/>
      <c r="J712" s="1158"/>
    </row>
    <row r="713" spans="1:10" x14ac:dyDescent="0.3">
      <c r="A713" s="339"/>
      <c r="B713" s="336"/>
      <c r="C713" s="339"/>
      <c r="D713" s="339"/>
      <c r="E713" s="339"/>
      <c r="F713" s="108"/>
      <c r="G713" s="337"/>
      <c r="H713" s="1157"/>
      <c r="I713" s="1157"/>
      <c r="J713" s="1158"/>
    </row>
    <row r="714" spans="1:10" x14ac:dyDescent="0.3">
      <c r="A714" s="339"/>
      <c r="B714" s="336"/>
      <c r="C714" s="339"/>
      <c r="D714" s="339"/>
      <c r="E714" s="339"/>
      <c r="F714" s="108"/>
      <c r="G714" s="337"/>
      <c r="H714" s="1157"/>
      <c r="I714" s="1157"/>
      <c r="J714" s="1158"/>
    </row>
    <row r="715" spans="1:10" x14ac:dyDescent="0.3">
      <c r="A715" s="339"/>
      <c r="B715" s="336"/>
      <c r="C715" s="339"/>
      <c r="D715" s="339"/>
      <c r="E715" s="339"/>
      <c r="F715" s="108"/>
      <c r="G715" s="337"/>
      <c r="H715" s="1157"/>
      <c r="I715" s="1157"/>
      <c r="J715" s="1158"/>
    </row>
    <row r="716" spans="1:10" x14ac:dyDescent="0.3">
      <c r="A716" s="339"/>
      <c r="B716" s="336"/>
      <c r="C716" s="339"/>
      <c r="D716" s="339"/>
      <c r="E716" s="339"/>
      <c r="F716" s="108"/>
      <c r="G716" s="337"/>
      <c r="H716" s="1157"/>
      <c r="I716" s="1157"/>
      <c r="J716" s="1158"/>
    </row>
    <row r="717" spans="1:10" x14ac:dyDescent="0.3">
      <c r="A717" s="339"/>
      <c r="B717" s="336"/>
      <c r="C717" s="339"/>
      <c r="D717" s="339"/>
      <c r="E717" s="339"/>
      <c r="F717" s="108"/>
      <c r="G717" s="337"/>
      <c r="H717" s="1157"/>
      <c r="I717" s="1157"/>
      <c r="J717" s="1158"/>
    </row>
    <row r="718" spans="1:10" x14ac:dyDescent="0.3">
      <c r="A718" s="339"/>
      <c r="B718" s="336"/>
      <c r="C718" s="339"/>
      <c r="D718" s="339"/>
      <c r="E718" s="339"/>
      <c r="F718" s="108"/>
      <c r="G718" s="337"/>
      <c r="H718" s="1157"/>
      <c r="I718" s="1157"/>
      <c r="J718" s="1158"/>
    </row>
    <row r="719" spans="1:10" x14ac:dyDescent="0.3">
      <c r="A719" s="339"/>
      <c r="B719" s="336"/>
      <c r="C719" s="339"/>
      <c r="D719" s="339"/>
      <c r="E719" s="339"/>
      <c r="F719" s="108"/>
      <c r="G719" s="337"/>
      <c r="H719" s="1157"/>
      <c r="I719" s="1157"/>
      <c r="J719" s="1158"/>
    </row>
    <row r="720" spans="1:10" x14ac:dyDescent="0.3">
      <c r="A720" s="339"/>
      <c r="B720" s="336"/>
      <c r="C720" s="339"/>
      <c r="D720" s="339"/>
      <c r="E720" s="339"/>
      <c r="F720" s="108"/>
      <c r="G720" s="337"/>
      <c r="H720" s="1157"/>
      <c r="I720" s="1157"/>
      <c r="J720" s="1158"/>
    </row>
    <row r="721" spans="1:10" x14ac:dyDescent="0.3">
      <c r="A721" s="339"/>
      <c r="B721" s="336"/>
      <c r="C721" s="339"/>
      <c r="D721" s="339"/>
      <c r="E721" s="339"/>
      <c r="F721" s="108"/>
      <c r="G721" s="337"/>
      <c r="H721" s="1157"/>
      <c r="I721" s="1157"/>
      <c r="J721" s="1158"/>
    </row>
    <row r="722" spans="1:10" x14ac:dyDescent="0.3">
      <c r="A722" s="339"/>
      <c r="B722" s="336"/>
      <c r="C722" s="339"/>
      <c r="D722" s="339"/>
      <c r="E722" s="339"/>
      <c r="F722" s="108"/>
      <c r="G722" s="337"/>
      <c r="H722" s="1157"/>
      <c r="I722" s="1157"/>
      <c r="J722" s="1158"/>
    </row>
    <row r="723" spans="1:10" x14ac:dyDescent="0.3">
      <c r="A723" s="339"/>
      <c r="B723" s="336"/>
      <c r="C723" s="339"/>
      <c r="D723" s="339"/>
      <c r="E723" s="339"/>
      <c r="F723" s="108"/>
      <c r="G723" s="337"/>
      <c r="H723" s="1157"/>
      <c r="I723" s="1157"/>
      <c r="J723" s="1158"/>
    </row>
    <row r="724" spans="1:10" x14ac:dyDescent="0.3">
      <c r="A724" s="339"/>
      <c r="B724" s="336"/>
      <c r="C724" s="339"/>
      <c r="D724" s="339"/>
      <c r="E724" s="339"/>
      <c r="F724" s="108"/>
      <c r="G724" s="337"/>
      <c r="H724" s="1157"/>
      <c r="I724" s="1157"/>
      <c r="J724" s="1158"/>
    </row>
    <row r="725" spans="1:10" x14ac:dyDescent="0.3">
      <c r="A725" s="339"/>
      <c r="B725" s="336"/>
      <c r="C725" s="339"/>
      <c r="D725" s="339"/>
      <c r="E725" s="339"/>
      <c r="F725" s="108"/>
      <c r="G725" s="337"/>
      <c r="H725" s="1157"/>
      <c r="I725" s="1157"/>
      <c r="J725" s="1158"/>
    </row>
    <row r="726" spans="1:10" x14ac:dyDescent="0.3">
      <c r="A726" s="339"/>
      <c r="B726" s="336"/>
      <c r="C726" s="339"/>
      <c r="D726" s="339"/>
      <c r="E726" s="339"/>
      <c r="F726" s="108"/>
      <c r="G726" s="337"/>
      <c r="H726" s="1157"/>
      <c r="I726" s="1157"/>
      <c r="J726" s="1158"/>
    </row>
    <row r="727" spans="1:10" x14ac:dyDescent="0.3">
      <c r="A727" s="339"/>
      <c r="B727" s="336"/>
      <c r="C727" s="339"/>
      <c r="D727" s="339"/>
      <c r="E727" s="339"/>
      <c r="F727" s="108"/>
      <c r="G727" s="337"/>
      <c r="H727" s="1157"/>
      <c r="I727" s="1157"/>
      <c r="J727" s="1158"/>
    </row>
    <row r="728" spans="1:10" x14ac:dyDescent="0.3">
      <c r="A728" s="339"/>
      <c r="B728" s="336"/>
      <c r="C728" s="339"/>
      <c r="D728" s="339"/>
      <c r="E728" s="339"/>
      <c r="F728" s="108"/>
      <c r="G728" s="337"/>
      <c r="H728" s="1157"/>
      <c r="I728" s="1157"/>
      <c r="J728" s="1158"/>
    </row>
    <row r="729" spans="1:10" x14ac:dyDescent="0.3">
      <c r="A729" s="339"/>
      <c r="B729" s="336"/>
      <c r="C729" s="339"/>
      <c r="D729" s="339"/>
      <c r="E729" s="339"/>
      <c r="F729" s="108"/>
      <c r="G729" s="337"/>
      <c r="H729" s="1157"/>
      <c r="I729" s="1157"/>
      <c r="J729" s="1158"/>
    </row>
    <row r="730" spans="1:10" x14ac:dyDescent="0.3">
      <c r="A730" s="339"/>
      <c r="B730" s="336"/>
      <c r="C730" s="339"/>
      <c r="D730" s="339"/>
      <c r="E730" s="339"/>
      <c r="F730" s="108"/>
      <c r="G730" s="337"/>
      <c r="H730" s="1157"/>
      <c r="I730" s="1157"/>
      <c r="J730" s="1158"/>
    </row>
    <row r="731" spans="1:10" x14ac:dyDescent="0.3">
      <c r="A731" s="339"/>
      <c r="B731" s="336"/>
      <c r="C731" s="339"/>
      <c r="D731" s="339"/>
      <c r="E731" s="339"/>
      <c r="F731" s="108"/>
      <c r="G731" s="337"/>
      <c r="H731" s="1157"/>
      <c r="I731" s="1157"/>
      <c r="J731" s="1158"/>
    </row>
    <row r="732" spans="1:10" x14ac:dyDescent="0.3">
      <c r="A732" s="339"/>
      <c r="B732" s="336"/>
      <c r="C732" s="339"/>
      <c r="D732" s="339"/>
      <c r="E732" s="339"/>
      <c r="F732" s="108"/>
      <c r="G732" s="337"/>
      <c r="H732" s="1157"/>
      <c r="I732" s="1157"/>
      <c r="J732" s="1158"/>
    </row>
    <row r="733" spans="1:10" x14ac:dyDescent="0.3">
      <c r="A733" s="339"/>
      <c r="B733" s="336"/>
      <c r="C733" s="339"/>
      <c r="D733" s="339"/>
      <c r="E733" s="339"/>
      <c r="F733" s="108"/>
      <c r="G733" s="337"/>
      <c r="H733" s="1157"/>
      <c r="I733" s="1157"/>
      <c r="J733" s="1158"/>
    </row>
    <row r="734" spans="1:10" x14ac:dyDescent="0.3">
      <c r="A734" s="339"/>
      <c r="B734" s="336"/>
      <c r="C734" s="339"/>
      <c r="D734" s="339"/>
      <c r="E734" s="339"/>
      <c r="F734" s="108"/>
      <c r="G734" s="337"/>
      <c r="H734" s="1157"/>
      <c r="I734" s="1157"/>
      <c r="J734" s="1158"/>
    </row>
    <row r="735" spans="1:10" x14ac:dyDescent="0.3">
      <c r="A735" s="339"/>
      <c r="B735" s="336"/>
      <c r="C735" s="339"/>
      <c r="D735" s="339"/>
      <c r="E735" s="339"/>
      <c r="F735" s="108"/>
      <c r="G735" s="337"/>
      <c r="H735" s="1157"/>
      <c r="I735" s="1157"/>
      <c r="J735" s="1158"/>
    </row>
    <row r="736" spans="1:10" x14ac:dyDescent="0.3">
      <c r="A736" s="339"/>
      <c r="B736" s="336"/>
      <c r="C736" s="339"/>
      <c r="D736" s="339"/>
      <c r="E736" s="339"/>
      <c r="F736" s="108"/>
      <c r="G736" s="337"/>
      <c r="H736" s="1157"/>
      <c r="I736" s="1157"/>
      <c r="J736" s="1158"/>
    </row>
    <row r="737" spans="1:10" x14ac:dyDescent="0.3">
      <c r="A737" s="339"/>
      <c r="B737" s="336"/>
      <c r="C737" s="339"/>
      <c r="D737" s="339"/>
      <c r="E737" s="339"/>
      <c r="F737" s="108"/>
      <c r="G737" s="337"/>
      <c r="H737" s="1157"/>
      <c r="I737" s="1157"/>
      <c r="J737" s="1158"/>
    </row>
    <row r="738" spans="1:10" x14ac:dyDescent="0.3">
      <c r="A738" s="339"/>
      <c r="B738" s="336"/>
      <c r="C738" s="339"/>
      <c r="D738" s="339"/>
      <c r="E738" s="339"/>
      <c r="F738" s="108"/>
      <c r="G738" s="337"/>
      <c r="H738" s="1157"/>
      <c r="I738" s="1157"/>
      <c r="J738" s="1158"/>
    </row>
    <row r="739" spans="1:10" x14ac:dyDescent="0.3">
      <c r="A739" s="339"/>
      <c r="B739" s="336"/>
      <c r="C739" s="339"/>
      <c r="D739" s="339"/>
      <c r="E739" s="339"/>
      <c r="F739" s="108"/>
      <c r="G739" s="337"/>
      <c r="H739" s="1157"/>
      <c r="I739" s="1157"/>
      <c r="J739" s="1158"/>
    </row>
    <row r="740" spans="1:10" x14ac:dyDescent="0.3">
      <c r="A740" s="339"/>
      <c r="B740" s="336"/>
      <c r="C740" s="339"/>
      <c r="D740" s="339"/>
      <c r="E740" s="339"/>
      <c r="F740" s="108"/>
      <c r="G740" s="337"/>
      <c r="H740" s="1157"/>
      <c r="I740" s="1157"/>
      <c r="J740" s="1158"/>
    </row>
    <row r="741" spans="1:10" x14ac:dyDescent="0.3">
      <c r="A741" s="339"/>
      <c r="B741" s="336"/>
      <c r="C741" s="339"/>
      <c r="D741" s="339"/>
      <c r="E741" s="339"/>
      <c r="F741" s="108"/>
      <c r="G741" s="337"/>
      <c r="H741" s="1157"/>
      <c r="I741" s="1157"/>
      <c r="J741" s="1158"/>
    </row>
    <row r="742" spans="1:10" x14ac:dyDescent="0.3">
      <c r="A742" s="339"/>
      <c r="B742" s="336"/>
      <c r="C742" s="339"/>
      <c r="D742" s="339"/>
      <c r="E742" s="339"/>
      <c r="F742" s="108"/>
      <c r="G742" s="337"/>
      <c r="H742" s="1157"/>
      <c r="I742" s="1157"/>
      <c r="J742" s="1158"/>
    </row>
    <row r="743" spans="1:10" x14ac:dyDescent="0.3">
      <c r="A743" s="339"/>
      <c r="B743" s="336"/>
      <c r="C743" s="339"/>
      <c r="D743" s="339"/>
      <c r="E743" s="339"/>
      <c r="F743" s="108"/>
      <c r="G743" s="337"/>
      <c r="H743" s="1157"/>
      <c r="I743" s="1157"/>
      <c r="J743" s="1158"/>
    </row>
    <row r="744" spans="1:10" x14ac:dyDescent="0.3">
      <c r="A744" s="339"/>
      <c r="B744" s="336"/>
      <c r="C744" s="339"/>
      <c r="D744" s="339"/>
      <c r="E744" s="339"/>
      <c r="F744" s="108"/>
      <c r="G744" s="337"/>
      <c r="H744" s="1157"/>
      <c r="I744" s="1157"/>
      <c r="J744" s="1158"/>
    </row>
    <row r="745" spans="1:10" x14ac:dyDescent="0.3">
      <c r="A745" s="339"/>
      <c r="B745" s="336"/>
      <c r="C745" s="339"/>
      <c r="D745" s="339"/>
      <c r="E745" s="339"/>
      <c r="F745" s="108"/>
      <c r="G745" s="337"/>
      <c r="H745" s="1157"/>
      <c r="I745" s="1157"/>
      <c r="J745" s="1158"/>
    </row>
    <row r="746" spans="1:10" x14ac:dyDescent="0.3">
      <c r="A746" s="339"/>
      <c r="B746" s="336"/>
      <c r="C746" s="339"/>
      <c r="D746" s="339"/>
      <c r="E746" s="339"/>
      <c r="F746" s="108"/>
      <c r="G746" s="337"/>
      <c r="H746" s="1157"/>
      <c r="I746" s="1157"/>
      <c r="J746" s="1158"/>
    </row>
    <row r="747" spans="1:10" x14ac:dyDescent="0.3">
      <c r="A747" s="339"/>
      <c r="B747" s="336"/>
      <c r="C747" s="339"/>
      <c r="D747" s="339"/>
      <c r="E747" s="339"/>
      <c r="F747" s="108"/>
      <c r="G747" s="337"/>
      <c r="H747" s="1157"/>
      <c r="I747" s="1157"/>
      <c r="J747" s="1158"/>
    </row>
    <row r="748" spans="1:10" x14ac:dyDescent="0.3">
      <c r="A748" s="339"/>
      <c r="B748" s="336"/>
      <c r="C748" s="339"/>
      <c r="D748" s="339"/>
      <c r="E748" s="339"/>
      <c r="F748" s="108"/>
      <c r="G748" s="337"/>
      <c r="H748" s="1157"/>
      <c r="I748" s="1157"/>
      <c r="J748" s="1158"/>
    </row>
    <row r="749" spans="1:10" x14ac:dyDescent="0.3">
      <c r="A749" s="339"/>
      <c r="B749" s="336"/>
      <c r="C749" s="339"/>
      <c r="D749" s="339"/>
      <c r="E749" s="339"/>
      <c r="F749" s="108"/>
      <c r="G749" s="337"/>
      <c r="H749" s="1157"/>
      <c r="I749" s="1157"/>
      <c r="J749" s="1158"/>
    </row>
    <row r="750" spans="1:10" x14ac:dyDescent="0.3">
      <c r="A750" s="339"/>
      <c r="B750" s="336"/>
      <c r="C750" s="339"/>
      <c r="D750" s="339"/>
      <c r="E750" s="339"/>
      <c r="F750" s="108"/>
      <c r="G750" s="337"/>
      <c r="H750" s="1157"/>
      <c r="I750" s="1157"/>
      <c r="J750" s="1158"/>
    </row>
    <row r="751" spans="1:10" x14ac:dyDescent="0.3">
      <c r="A751" s="339"/>
      <c r="B751" s="336"/>
      <c r="C751" s="339"/>
      <c r="D751" s="339"/>
      <c r="E751" s="339"/>
      <c r="F751" s="108"/>
      <c r="G751" s="337"/>
      <c r="H751" s="1157"/>
      <c r="I751" s="1157"/>
      <c r="J751" s="1158"/>
    </row>
    <row r="752" spans="1:10" x14ac:dyDescent="0.3">
      <c r="A752" s="339"/>
      <c r="B752" s="336"/>
      <c r="C752" s="339"/>
      <c r="D752" s="339"/>
      <c r="E752" s="339"/>
      <c r="F752" s="108"/>
      <c r="G752" s="337"/>
      <c r="H752" s="1157"/>
      <c r="I752" s="1157"/>
      <c r="J752" s="1158"/>
    </row>
    <row r="753" spans="1:10" x14ac:dyDescent="0.3">
      <c r="A753" s="339"/>
      <c r="B753" s="336"/>
      <c r="C753" s="339"/>
      <c r="D753" s="339"/>
      <c r="E753" s="339"/>
      <c r="F753" s="108"/>
      <c r="G753" s="337"/>
      <c r="H753" s="1157"/>
      <c r="I753" s="1157"/>
      <c r="J753" s="1158"/>
    </row>
    <row r="754" spans="1:10" x14ac:dyDescent="0.3">
      <c r="A754" s="339"/>
      <c r="B754" s="336"/>
      <c r="C754" s="339"/>
      <c r="D754" s="339"/>
      <c r="E754" s="339"/>
      <c r="F754" s="108"/>
      <c r="G754" s="337"/>
      <c r="H754" s="1157"/>
      <c r="I754" s="1157"/>
      <c r="J754" s="1158"/>
    </row>
    <row r="755" spans="1:10" x14ac:dyDescent="0.3">
      <c r="A755" s="339"/>
      <c r="B755" s="336"/>
      <c r="C755" s="339"/>
      <c r="D755" s="339"/>
      <c r="E755" s="339"/>
      <c r="F755" s="108"/>
      <c r="G755" s="337"/>
      <c r="H755" s="1157"/>
      <c r="I755" s="1157"/>
      <c r="J755" s="1158"/>
    </row>
    <row r="756" spans="1:10" x14ac:dyDescent="0.3">
      <c r="A756" s="339"/>
      <c r="B756" s="336"/>
      <c r="C756" s="339"/>
      <c r="D756" s="339"/>
      <c r="E756" s="339"/>
      <c r="F756" s="108"/>
      <c r="G756" s="337"/>
      <c r="H756" s="1157"/>
      <c r="I756" s="1157"/>
      <c r="J756" s="1158"/>
    </row>
    <row r="757" spans="1:10" x14ac:dyDescent="0.3">
      <c r="A757" s="339"/>
      <c r="B757" s="336"/>
      <c r="C757" s="339"/>
      <c r="D757" s="339"/>
      <c r="E757" s="339"/>
      <c r="F757" s="108"/>
      <c r="G757" s="337"/>
      <c r="H757" s="1157"/>
      <c r="I757" s="1157"/>
      <c r="J757" s="1158"/>
    </row>
    <row r="758" spans="1:10" x14ac:dyDescent="0.3">
      <c r="A758" s="339"/>
      <c r="B758" s="336"/>
      <c r="C758" s="339"/>
      <c r="D758" s="339"/>
      <c r="E758" s="339"/>
      <c r="F758" s="108"/>
      <c r="G758" s="337"/>
      <c r="H758" s="1157"/>
      <c r="I758" s="1157"/>
      <c r="J758" s="1158"/>
    </row>
    <row r="759" spans="1:10" x14ac:dyDescent="0.3">
      <c r="A759" s="339"/>
      <c r="B759" s="336"/>
      <c r="C759" s="339"/>
      <c r="D759" s="339"/>
      <c r="E759" s="339"/>
      <c r="F759" s="108"/>
      <c r="G759" s="337"/>
      <c r="H759" s="1157"/>
      <c r="I759" s="1157"/>
      <c r="J759" s="1158"/>
    </row>
    <row r="760" spans="1:10" x14ac:dyDescent="0.3">
      <c r="A760" s="339"/>
      <c r="B760" s="336"/>
      <c r="C760" s="339"/>
      <c r="D760" s="339"/>
      <c r="E760" s="339"/>
      <c r="F760" s="108"/>
      <c r="G760" s="337"/>
      <c r="H760" s="1157"/>
      <c r="I760" s="1157"/>
      <c r="J760" s="1158"/>
    </row>
    <row r="761" spans="1:10" x14ac:dyDescent="0.3">
      <c r="A761" s="339"/>
      <c r="B761" s="336"/>
      <c r="C761" s="339"/>
      <c r="D761" s="339"/>
      <c r="E761" s="339"/>
      <c r="F761" s="108"/>
      <c r="G761" s="337"/>
      <c r="H761" s="1157"/>
      <c r="I761" s="1157"/>
      <c r="J761" s="1158"/>
    </row>
    <row r="762" spans="1:10" x14ac:dyDescent="0.3">
      <c r="A762" s="339"/>
      <c r="B762" s="336"/>
      <c r="C762" s="339"/>
      <c r="D762" s="339"/>
      <c r="E762" s="339"/>
      <c r="F762" s="108"/>
      <c r="G762" s="337"/>
      <c r="H762" s="1157"/>
      <c r="I762" s="1157"/>
      <c r="J762" s="1158"/>
    </row>
    <row r="763" spans="1:10" x14ac:dyDescent="0.3">
      <c r="A763" s="339"/>
      <c r="B763" s="336"/>
      <c r="C763" s="339"/>
      <c r="D763" s="339"/>
      <c r="E763" s="339"/>
      <c r="F763" s="108"/>
      <c r="G763" s="337"/>
      <c r="H763" s="1157"/>
      <c r="I763" s="1157"/>
      <c r="J763" s="1158"/>
    </row>
    <row r="764" spans="1:10" x14ac:dyDescent="0.3">
      <c r="A764" s="339"/>
      <c r="B764" s="336"/>
      <c r="C764" s="339"/>
      <c r="D764" s="339"/>
      <c r="E764" s="339"/>
      <c r="F764" s="108"/>
      <c r="G764" s="337"/>
      <c r="H764" s="1157"/>
      <c r="I764" s="1157"/>
      <c r="J764" s="1158"/>
    </row>
    <row r="765" spans="1:10" x14ac:dyDescent="0.3">
      <c r="A765" s="339"/>
      <c r="B765" s="336"/>
      <c r="C765" s="339"/>
      <c r="D765" s="339"/>
      <c r="E765" s="339"/>
      <c r="F765" s="108"/>
      <c r="G765" s="337"/>
      <c r="H765" s="1157"/>
      <c r="I765" s="1157"/>
      <c r="J765" s="1158"/>
    </row>
    <row r="766" spans="1:10" x14ac:dyDescent="0.3">
      <c r="A766" s="339"/>
      <c r="B766" s="336"/>
      <c r="C766" s="339"/>
      <c r="D766" s="339"/>
      <c r="E766" s="339"/>
      <c r="F766" s="108"/>
      <c r="G766" s="337"/>
      <c r="H766" s="1157"/>
      <c r="I766" s="1157"/>
      <c r="J766" s="1158"/>
    </row>
    <row r="767" spans="1:10" x14ac:dyDescent="0.3">
      <c r="A767" s="339"/>
      <c r="B767" s="336"/>
      <c r="C767" s="339"/>
      <c r="D767" s="339"/>
      <c r="E767" s="339"/>
      <c r="F767" s="108"/>
      <c r="G767" s="337"/>
      <c r="H767" s="1157"/>
      <c r="I767" s="1157"/>
      <c r="J767" s="1158"/>
    </row>
    <row r="768" spans="1:10" x14ac:dyDescent="0.3">
      <c r="A768" s="339"/>
      <c r="B768" s="336"/>
      <c r="C768" s="339"/>
      <c r="D768" s="339"/>
      <c r="E768" s="339"/>
      <c r="F768" s="108"/>
      <c r="G768" s="337"/>
      <c r="H768" s="1157"/>
      <c r="I768" s="1157"/>
      <c r="J768" s="1158"/>
    </row>
    <row r="769" spans="1:10" x14ac:dyDescent="0.3">
      <c r="A769" s="339"/>
      <c r="B769" s="336"/>
      <c r="C769" s="339"/>
      <c r="D769" s="339"/>
      <c r="E769" s="339"/>
      <c r="F769" s="108"/>
      <c r="G769" s="337"/>
      <c r="H769" s="1157"/>
      <c r="I769" s="1157"/>
      <c r="J769" s="1158"/>
    </row>
    <row r="770" spans="1:10" x14ac:dyDescent="0.3">
      <c r="A770" s="339"/>
      <c r="B770" s="336"/>
      <c r="C770" s="339"/>
      <c r="D770" s="339"/>
      <c r="E770" s="339"/>
      <c r="F770" s="108"/>
      <c r="G770" s="337"/>
      <c r="H770" s="1157"/>
      <c r="I770" s="1157"/>
      <c r="J770" s="1158"/>
    </row>
    <row r="771" spans="1:10" x14ac:dyDescent="0.3">
      <c r="A771" s="339"/>
      <c r="B771" s="336"/>
      <c r="C771" s="339"/>
      <c r="D771" s="339"/>
      <c r="E771" s="339"/>
      <c r="F771" s="108"/>
      <c r="G771" s="337"/>
      <c r="H771" s="1157"/>
      <c r="I771" s="1157"/>
      <c r="J771" s="1158"/>
    </row>
    <row r="772" spans="1:10" x14ac:dyDescent="0.3">
      <c r="A772" s="339"/>
      <c r="B772" s="336"/>
      <c r="C772" s="339"/>
      <c r="D772" s="339"/>
      <c r="E772" s="339"/>
      <c r="F772" s="108"/>
      <c r="G772" s="337"/>
      <c r="H772" s="1157"/>
      <c r="I772" s="1157"/>
      <c r="J772" s="1158"/>
    </row>
    <row r="773" spans="1:10" x14ac:dyDescent="0.3">
      <c r="A773" s="339"/>
      <c r="B773" s="336"/>
      <c r="C773" s="339"/>
      <c r="D773" s="339"/>
      <c r="E773" s="339"/>
      <c r="F773" s="108"/>
      <c r="G773" s="337"/>
      <c r="H773" s="1157"/>
      <c r="I773" s="1157"/>
      <c r="J773" s="1158"/>
    </row>
    <row r="774" spans="1:10" x14ac:dyDescent="0.3">
      <c r="A774" s="339"/>
      <c r="B774" s="336"/>
      <c r="C774" s="339"/>
      <c r="D774" s="339"/>
      <c r="E774" s="339"/>
      <c r="F774" s="108"/>
      <c r="G774" s="337"/>
      <c r="H774" s="1157"/>
      <c r="I774" s="1157"/>
      <c r="J774" s="1158"/>
    </row>
    <row r="775" spans="1:10" x14ac:dyDescent="0.3">
      <c r="A775" s="339"/>
      <c r="B775" s="336"/>
      <c r="C775" s="339"/>
      <c r="D775" s="339"/>
      <c r="E775" s="339"/>
      <c r="F775" s="108"/>
      <c r="G775" s="337"/>
      <c r="H775" s="1157"/>
      <c r="I775" s="1157"/>
      <c r="J775" s="1158"/>
    </row>
    <row r="776" spans="1:10" x14ac:dyDescent="0.3">
      <c r="A776" s="339"/>
      <c r="B776" s="336"/>
      <c r="C776" s="339"/>
      <c r="D776" s="339"/>
      <c r="E776" s="339"/>
      <c r="F776" s="108"/>
      <c r="G776" s="337"/>
      <c r="H776" s="1157"/>
      <c r="I776" s="1157"/>
      <c r="J776" s="1158"/>
    </row>
    <row r="777" spans="1:10" x14ac:dyDescent="0.3">
      <c r="A777" s="339"/>
      <c r="B777" s="336"/>
      <c r="C777" s="339"/>
      <c r="D777" s="339"/>
      <c r="E777" s="339"/>
      <c r="F777" s="108"/>
      <c r="G777" s="337"/>
      <c r="H777" s="1157"/>
      <c r="I777" s="1157"/>
      <c r="J777" s="1158"/>
    </row>
    <row r="778" spans="1:10" x14ac:dyDescent="0.3">
      <c r="A778" s="339"/>
      <c r="B778" s="336"/>
      <c r="C778" s="339"/>
      <c r="D778" s="339"/>
      <c r="E778" s="339"/>
      <c r="F778" s="108"/>
      <c r="G778" s="337"/>
      <c r="H778" s="1157"/>
      <c r="I778" s="1157"/>
      <c r="J778" s="1158"/>
    </row>
    <row r="779" spans="1:10" x14ac:dyDescent="0.3">
      <c r="A779" s="339"/>
      <c r="B779" s="336"/>
      <c r="C779" s="339"/>
      <c r="D779" s="339"/>
      <c r="E779" s="339"/>
      <c r="F779" s="108"/>
      <c r="G779" s="337"/>
      <c r="H779" s="1157"/>
      <c r="I779" s="1157"/>
      <c r="J779" s="1158"/>
    </row>
    <row r="780" spans="1:10" x14ac:dyDescent="0.3">
      <c r="A780" s="339"/>
      <c r="B780" s="336"/>
      <c r="C780" s="339"/>
      <c r="D780" s="339"/>
      <c r="E780" s="339"/>
      <c r="F780" s="108"/>
      <c r="G780" s="337"/>
      <c r="H780" s="1157"/>
      <c r="I780" s="1157"/>
      <c r="J780" s="1158"/>
    </row>
    <row r="781" spans="1:10" x14ac:dyDescent="0.3">
      <c r="A781" s="339"/>
      <c r="B781" s="336"/>
      <c r="C781" s="339"/>
      <c r="D781" s="339"/>
      <c r="E781" s="339"/>
      <c r="F781" s="108"/>
      <c r="G781" s="337"/>
      <c r="H781" s="1157"/>
      <c r="I781" s="1157"/>
      <c r="J781" s="1158"/>
    </row>
    <row r="782" spans="1:10" x14ac:dyDescent="0.3">
      <c r="A782" s="339"/>
      <c r="B782" s="336"/>
      <c r="C782" s="339"/>
      <c r="D782" s="339"/>
      <c r="E782" s="339"/>
      <c r="F782" s="108"/>
      <c r="G782" s="337"/>
      <c r="H782" s="1157"/>
      <c r="I782" s="1157"/>
      <c r="J782" s="1158"/>
    </row>
    <row r="783" spans="1:10" x14ac:dyDescent="0.3">
      <c r="A783" s="339"/>
      <c r="B783" s="336"/>
      <c r="C783" s="339"/>
      <c r="D783" s="339"/>
      <c r="E783" s="339"/>
      <c r="F783" s="108"/>
      <c r="G783" s="337"/>
      <c r="H783" s="1157"/>
      <c r="I783" s="1157"/>
      <c r="J783" s="1158"/>
    </row>
    <row r="784" spans="1:10" x14ac:dyDescent="0.3">
      <c r="A784" s="339"/>
      <c r="B784" s="336"/>
      <c r="C784" s="339"/>
      <c r="D784" s="339"/>
      <c r="E784" s="339"/>
      <c r="F784" s="108"/>
      <c r="G784" s="337"/>
      <c r="H784" s="1157"/>
      <c r="I784" s="1157"/>
      <c r="J784" s="1158"/>
    </row>
    <row r="785" spans="1:10" x14ac:dyDescent="0.3">
      <c r="A785" s="339"/>
      <c r="B785" s="336"/>
      <c r="C785" s="339"/>
      <c r="D785" s="339"/>
      <c r="E785" s="339"/>
      <c r="F785" s="108"/>
      <c r="G785" s="337"/>
      <c r="H785" s="1157"/>
      <c r="I785" s="1157"/>
      <c r="J785" s="1158"/>
    </row>
    <row r="786" spans="1:10" x14ac:dyDescent="0.3">
      <c r="A786" s="339"/>
      <c r="B786" s="336"/>
      <c r="C786" s="339"/>
      <c r="D786" s="339"/>
      <c r="E786" s="339"/>
      <c r="F786" s="108"/>
      <c r="G786" s="337"/>
      <c r="H786" s="1157"/>
      <c r="I786" s="1157"/>
      <c r="J786" s="1158"/>
    </row>
    <row r="787" spans="1:10" x14ac:dyDescent="0.3">
      <c r="A787" s="339"/>
      <c r="B787" s="336"/>
      <c r="C787" s="339"/>
      <c r="D787" s="339"/>
      <c r="E787" s="339"/>
      <c r="F787" s="108"/>
      <c r="G787" s="337"/>
      <c r="H787" s="1157"/>
      <c r="I787" s="1157"/>
      <c r="J787" s="1158"/>
    </row>
    <row r="788" spans="1:10" x14ac:dyDescent="0.3">
      <c r="A788" s="339"/>
      <c r="B788" s="336"/>
      <c r="C788" s="339"/>
      <c r="D788" s="339"/>
      <c r="E788" s="339"/>
      <c r="F788" s="108"/>
      <c r="G788" s="337"/>
      <c r="H788" s="1157"/>
      <c r="I788" s="1157"/>
      <c r="J788" s="1158"/>
    </row>
    <row r="789" spans="1:10" x14ac:dyDescent="0.3">
      <c r="A789" s="339"/>
      <c r="B789" s="336"/>
      <c r="C789" s="339"/>
      <c r="D789" s="339"/>
      <c r="E789" s="339"/>
      <c r="F789" s="108"/>
      <c r="G789" s="337"/>
      <c r="H789" s="1157"/>
      <c r="I789" s="1157"/>
      <c r="J789" s="1158"/>
    </row>
    <row r="790" spans="1:10" x14ac:dyDescent="0.3">
      <c r="A790" s="339"/>
      <c r="B790" s="336"/>
      <c r="C790" s="339"/>
      <c r="D790" s="339"/>
      <c r="E790" s="339"/>
      <c r="F790" s="108"/>
      <c r="G790" s="337"/>
      <c r="H790" s="1157"/>
      <c r="I790" s="1157"/>
      <c r="J790" s="1158"/>
    </row>
    <row r="791" spans="1:10" x14ac:dyDescent="0.3">
      <c r="A791" s="339"/>
      <c r="B791" s="336"/>
      <c r="C791" s="339"/>
      <c r="D791" s="339"/>
      <c r="E791" s="339"/>
      <c r="F791" s="108"/>
      <c r="G791" s="337"/>
      <c r="H791" s="1157"/>
      <c r="I791" s="1157"/>
      <c r="J791" s="1158"/>
    </row>
    <row r="792" spans="1:10" x14ac:dyDescent="0.3">
      <c r="A792" s="339"/>
      <c r="B792" s="336"/>
      <c r="C792" s="339"/>
      <c r="D792" s="339"/>
      <c r="E792" s="339"/>
      <c r="F792" s="108"/>
      <c r="G792" s="337"/>
      <c r="H792" s="1157"/>
      <c r="I792" s="1157"/>
      <c r="J792" s="1158"/>
    </row>
    <row r="793" spans="1:10" x14ac:dyDescent="0.3">
      <c r="A793" s="339"/>
      <c r="B793" s="336"/>
      <c r="C793" s="339"/>
      <c r="D793" s="339"/>
      <c r="E793" s="339"/>
      <c r="F793" s="108"/>
      <c r="G793" s="337"/>
      <c r="H793" s="1157"/>
      <c r="I793" s="1157"/>
      <c r="J793" s="1158"/>
    </row>
    <row r="794" spans="1:10" x14ac:dyDescent="0.3">
      <c r="A794" s="339"/>
      <c r="B794" s="336"/>
      <c r="C794" s="339"/>
      <c r="D794" s="339"/>
      <c r="E794" s="339"/>
      <c r="F794" s="108"/>
      <c r="G794" s="337"/>
      <c r="H794" s="1157"/>
      <c r="I794" s="1157"/>
      <c r="J794" s="1158"/>
    </row>
    <row r="795" spans="1:10" x14ac:dyDescent="0.3">
      <c r="A795" s="339"/>
      <c r="B795" s="336"/>
      <c r="C795" s="339"/>
      <c r="D795" s="339"/>
      <c r="E795" s="339"/>
      <c r="F795" s="108"/>
      <c r="G795" s="337"/>
      <c r="H795" s="1157"/>
      <c r="I795" s="1157"/>
      <c r="J795" s="1158"/>
    </row>
    <row r="796" spans="1:10" x14ac:dyDescent="0.3">
      <c r="A796" s="339"/>
      <c r="B796" s="336"/>
      <c r="C796" s="339"/>
      <c r="D796" s="339"/>
      <c r="E796" s="339"/>
      <c r="F796" s="108"/>
      <c r="G796" s="337"/>
      <c r="H796" s="1157"/>
      <c r="I796" s="1157"/>
      <c r="J796" s="1158"/>
    </row>
    <row r="797" spans="1:10" x14ac:dyDescent="0.3">
      <c r="A797" s="339"/>
      <c r="B797" s="336"/>
      <c r="C797" s="339"/>
      <c r="D797" s="339"/>
      <c r="E797" s="339"/>
      <c r="F797" s="108"/>
      <c r="G797" s="337"/>
      <c r="H797" s="1157"/>
      <c r="I797" s="1157"/>
      <c r="J797" s="1158"/>
    </row>
    <row r="798" spans="1:10" x14ac:dyDescent="0.3">
      <c r="A798" s="339"/>
      <c r="B798" s="336"/>
      <c r="C798" s="339"/>
      <c r="D798" s="339"/>
      <c r="E798" s="339"/>
      <c r="F798" s="108"/>
      <c r="G798" s="337"/>
      <c r="H798" s="1157"/>
      <c r="I798" s="1157"/>
      <c r="J798" s="1158"/>
    </row>
    <row r="799" spans="1:10" x14ac:dyDescent="0.3">
      <c r="A799" s="339"/>
      <c r="B799" s="336"/>
      <c r="C799" s="339"/>
      <c r="D799" s="339"/>
      <c r="E799" s="339"/>
      <c r="F799" s="108"/>
      <c r="G799" s="337"/>
      <c r="H799" s="1157"/>
      <c r="I799" s="1157"/>
      <c r="J799" s="1158"/>
    </row>
    <row r="800" spans="1:10" x14ac:dyDescent="0.3">
      <c r="A800" s="339"/>
      <c r="B800" s="336"/>
      <c r="C800" s="339"/>
      <c r="D800" s="339"/>
      <c r="E800" s="339"/>
      <c r="F800" s="108"/>
      <c r="G800" s="337"/>
      <c r="H800" s="1157"/>
      <c r="I800" s="1157"/>
      <c r="J800" s="1158"/>
    </row>
    <row r="801" spans="1:10" x14ac:dyDescent="0.3">
      <c r="A801" s="339"/>
      <c r="B801" s="336"/>
      <c r="C801" s="339"/>
      <c r="D801" s="339"/>
      <c r="E801" s="339"/>
      <c r="F801" s="108"/>
      <c r="G801" s="337"/>
      <c r="H801" s="1157"/>
      <c r="I801" s="1157"/>
      <c r="J801" s="1158"/>
    </row>
    <row r="802" spans="1:10" x14ac:dyDescent="0.3">
      <c r="A802" s="339"/>
      <c r="B802" s="336"/>
      <c r="C802" s="339"/>
      <c r="D802" s="339"/>
      <c r="E802" s="339"/>
      <c r="F802" s="108"/>
      <c r="G802" s="337"/>
      <c r="H802" s="1157"/>
      <c r="I802" s="1157"/>
      <c r="J802" s="1158"/>
    </row>
    <row r="803" spans="1:10" x14ac:dyDescent="0.3">
      <c r="A803" s="339"/>
      <c r="B803" s="336"/>
      <c r="C803" s="339"/>
      <c r="D803" s="339"/>
      <c r="E803" s="339"/>
      <c r="F803" s="108"/>
      <c r="G803" s="337"/>
      <c r="H803" s="1157"/>
      <c r="I803" s="1157"/>
      <c r="J803" s="1158"/>
    </row>
    <row r="804" spans="1:10" x14ac:dyDescent="0.3">
      <c r="A804" s="339"/>
      <c r="B804" s="336"/>
      <c r="C804" s="339"/>
      <c r="D804" s="339"/>
      <c r="E804" s="339"/>
      <c r="F804" s="108"/>
      <c r="G804" s="337"/>
      <c r="H804" s="1157"/>
      <c r="I804" s="1157"/>
      <c r="J804" s="1158"/>
    </row>
    <row r="805" spans="1:10" x14ac:dyDescent="0.3">
      <c r="A805" s="339"/>
      <c r="B805" s="336"/>
      <c r="C805" s="339"/>
      <c r="D805" s="339"/>
      <c r="E805" s="339"/>
      <c r="F805" s="108"/>
      <c r="G805" s="337"/>
      <c r="H805" s="1157"/>
      <c r="I805" s="1157"/>
      <c r="J805" s="1158"/>
    </row>
    <row r="806" spans="1:10" x14ac:dyDescent="0.3">
      <c r="A806" s="339"/>
      <c r="B806" s="336"/>
      <c r="C806" s="339"/>
      <c r="D806" s="339"/>
      <c r="E806" s="339"/>
      <c r="F806" s="108"/>
      <c r="G806" s="337"/>
      <c r="H806" s="1157"/>
      <c r="I806" s="1157"/>
      <c r="J806" s="1158"/>
    </row>
    <row r="807" spans="1:10" x14ac:dyDescent="0.3">
      <c r="A807" s="339"/>
      <c r="B807" s="336"/>
      <c r="C807" s="339"/>
      <c r="D807" s="339"/>
      <c r="E807" s="339"/>
      <c r="F807" s="108"/>
      <c r="G807" s="337"/>
      <c r="H807" s="1157"/>
      <c r="I807" s="1157"/>
      <c r="J807" s="1158"/>
    </row>
    <row r="808" spans="1:10" x14ac:dyDescent="0.3">
      <c r="A808" s="339"/>
      <c r="B808" s="336"/>
      <c r="C808" s="339"/>
      <c r="D808" s="339"/>
      <c r="E808" s="339"/>
      <c r="F808" s="108"/>
      <c r="G808" s="337"/>
      <c r="H808" s="1157"/>
      <c r="I808" s="1157"/>
      <c r="J808" s="1158"/>
    </row>
    <row r="809" spans="1:10" x14ac:dyDescent="0.3">
      <c r="A809" s="339"/>
      <c r="B809" s="336"/>
      <c r="C809" s="339"/>
      <c r="D809" s="339"/>
      <c r="E809" s="339"/>
      <c r="F809" s="108"/>
      <c r="G809" s="337"/>
      <c r="H809" s="1157"/>
      <c r="I809" s="1157"/>
      <c r="J809" s="1158"/>
    </row>
    <row r="810" spans="1:10" x14ac:dyDescent="0.3">
      <c r="A810" s="339"/>
      <c r="B810" s="336"/>
      <c r="C810" s="339"/>
      <c r="D810" s="339"/>
      <c r="E810" s="339"/>
      <c r="F810" s="108"/>
      <c r="G810" s="337"/>
      <c r="H810" s="1157"/>
      <c r="I810" s="1157"/>
      <c r="J810" s="1158"/>
    </row>
    <row r="811" spans="1:10" x14ac:dyDescent="0.3">
      <c r="A811" s="339"/>
      <c r="B811" s="336"/>
      <c r="C811" s="339"/>
      <c r="D811" s="339"/>
      <c r="E811" s="339"/>
      <c r="F811" s="108"/>
      <c r="G811" s="337"/>
      <c r="H811" s="1157"/>
      <c r="I811" s="1157"/>
      <c r="J811" s="1158"/>
    </row>
    <row r="812" spans="1:10" x14ac:dyDescent="0.3">
      <c r="A812" s="339"/>
      <c r="B812" s="336"/>
      <c r="C812" s="339"/>
      <c r="D812" s="339"/>
      <c r="E812" s="339"/>
      <c r="F812" s="108"/>
      <c r="G812" s="337"/>
      <c r="H812" s="1157"/>
      <c r="I812" s="1157"/>
      <c r="J812" s="1158"/>
    </row>
    <row r="813" spans="1:10" x14ac:dyDescent="0.3">
      <c r="A813" s="339"/>
      <c r="B813" s="336"/>
      <c r="C813" s="339"/>
      <c r="D813" s="339"/>
      <c r="E813" s="339"/>
      <c r="F813" s="108"/>
      <c r="G813" s="337"/>
      <c r="H813" s="1157"/>
      <c r="I813" s="1157"/>
      <c r="J813" s="1158"/>
    </row>
    <row r="814" spans="1:10" x14ac:dyDescent="0.3">
      <c r="A814" s="339"/>
      <c r="B814" s="336"/>
      <c r="C814" s="339"/>
      <c r="D814" s="339"/>
      <c r="E814" s="339"/>
      <c r="F814" s="108"/>
      <c r="G814" s="337"/>
      <c r="H814" s="1157"/>
      <c r="I814" s="1157"/>
      <c r="J814" s="1158"/>
    </row>
    <row r="815" spans="1:10" x14ac:dyDescent="0.3">
      <c r="A815" s="339"/>
      <c r="B815" s="336"/>
      <c r="C815" s="339"/>
      <c r="D815" s="339"/>
      <c r="E815" s="339"/>
      <c r="F815" s="108"/>
      <c r="G815" s="337"/>
      <c r="H815" s="1157"/>
      <c r="I815" s="1157"/>
      <c r="J815" s="1158"/>
    </row>
    <row r="816" spans="1:10" x14ac:dyDescent="0.3">
      <c r="A816" s="339"/>
      <c r="B816" s="336"/>
      <c r="C816" s="339"/>
      <c r="D816" s="339"/>
      <c r="E816" s="339"/>
      <c r="F816" s="108"/>
      <c r="G816" s="337"/>
      <c r="H816" s="1157"/>
      <c r="I816" s="1157"/>
      <c r="J816" s="1158"/>
    </row>
    <row r="817" spans="1:10" x14ac:dyDescent="0.3">
      <c r="A817" s="339"/>
      <c r="B817" s="336"/>
      <c r="C817" s="339"/>
      <c r="D817" s="339"/>
      <c r="E817" s="339"/>
      <c r="F817" s="108"/>
      <c r="G817" s="337"/>
      <c r="H817" s="1157"/>
      <c r="I817" s="1157"/>
      <c r="J817" s="1158"/>
    </row>
    <row r="818" spans="1:10" x14ac:dyDescent="0.3">
      <c r="A818" s="339"/>
      <c r="B818" s="336"/>
      <c r="C818" s="339"/>
      <c r="D818" s="339"/>
      <c r="E818" s="339"/>
      <c r="F818" s="108"/>
      <c r="G818" s="337"/>
      <c r="H818" s="1157"/>
      <c r="I818" s="1157"/>
      <c r="J818" s="1158"/>
    </row>
    <row r="819" spans="1:10" x14ac:dyDescent="0.3">
      <c r="A819" s="339"/>
      <c r="B819" s="336"/>
      <c r="C819" s="339"/>
      <c r="D819" s="339"/>
      <c r="E819" s="339"/>
      <c r="F819" s="108"/>
      <c r="G819" s="337"/>
      <c r="H819" s="1157"/>
      <c r="I819" s="1157"/>
      <c r="J819" s="1158"/>
    </row>
    <row r="820" spans="1:10" x14ac:dyDescent="0.3">
      <c r="A820" s="339"/>
      <c r="B820" s="336"/>
      <c r="C820" s="339"/>
      <c r="D820" s="339"/>
      <c r="E820" s="339"/>
      <c r="F820" s="108"/>
      <c r="G820" s="337"/>
      <c r="H820" s="1157"/>
      <c r="I820" s="1157"/>
      <c r="J820" s="1158"/>
    </row>
    <row r="821" spans="1:10" x14ac:dyDescent="0.3">
      <c r="A821" s="339"/>
      <c r="B821" s="336"/>
      <c r="C821" s="339"/>
      <c r="D821" s="339"/>
      <c r="E821" s="339"/>
      <c r="F821" s="108"/>
      <c r="G821" s="337"/>
      <c r="H821" s="1157"/>
      <c r="I821" s="1157"/>
      <c r="J821" s="1158"/>
    </row>
    <row r="822" spans="1:10" x14ac:dyDescent="0.3">
      <c r="A822" s="339"/>
      <c r="B822" s="336"/>
      <c r="C822" s="339"/>
      <c r="D822" s="339"/>
      <c r="E822" s="339"/>
      <c r="F822" s="108"/>
      <c r="G822" s="337"/>
      <c r="H822" s="1157"/>
      <c r="I822" s="1157"/>
      <c r="J822" s="1158"/>
    </row>
    <row r="823" spans="1:10" x14ac:dyDescent="0.3">
      <c r="A823" s="339"/>
      <c r="B823" s="336"/>
      <c r="C823" s="339"/>
      <c r="D823" s="339"/>
      <c r="E823" s="339"/>
      <c r="F823" s="108"/>
      <c r="G823" s="337"/>
      <c r="H823" s="1157"/>
      <c r="I823" s="1157"/>
      <c r="J823" s="1158"/>
    </row>
    <row r="824" spans="1:10" x14ac:dyDescent="0.3">
      <c r="A824" s="339"/>
      <c r="B824" s="336"/>
      <c r="C824" s="339"/>
      <c r="D824" s="339"/>
      <c r="E824" s="339"/>
      <c r="F824" s="108"/>
      <c r="G824" s="337"/>
      <c r="H824" s="1157"/>
      <c r="I824" s="1157"/>
      <c r="J824" s="1158"/>
    </row>
    <row r="825" spans="1:10" x14ac:dyDescent="0.3">
      <c r="A825" s="339"/>
      <c r="B825" s="336"/>
      <c r="C825" s="339"/>
      <c r="D825" s="339"/>
      <c r="E825" s="339"/>
      <c r="F825" s="108"/>
      <c r="G825" s="337"/>
      <c r="H825" s="1157"/>
      <c r="I825" s="1157"/>
      <c r="J825" s="1158"/>
    </row>
    <row r="826" spans="1:10" x14ac:dyDescent="0.3">
      <c r="A826" s="339"/>
      <c r="B826" s="336"/>
      <c r="C826" s="339"/>
      <c r="D826" s="339"/>
      <c r="E826" s="339"/>
      <c r="F826" s="108"/>
      <c r="G826" s="337"/>
      <c r="H826" s="1157"/>
      <c r="I826" s="1157"/>
      <c r="J826" s="1158"/>
    </row>
    <row r="827" spans="1:10" x14ac:dyDescent="0.3">
      <c r="A827" s="339"/>
      <c r="B827" s="336"/>
      <c r="C827" s="339"/>
      <c r="D827" s="339"/>
      <c r="E827" s="339"/>
      <c r="F827" s="108"/>
      <c r="G827" s="337"/>
      <c r="H827" s="1157"/>
      <c r="I827" s="1157"/>
      <c r="J827" s="1158"/>
    </row>
    <row r="828" spans="1:10" x14ac:dyDescent="0.3">
      <c r="A828" s="339"/>
      <c r="B828" s="336"/>
      <c r="C828" s="339"/>
      <c r="D828" s="339"/>
      <c r="E828" s="339"/>
      <c r="F828" s="108"/>
      <c r="G828" s="337"/>
      <c r="H828" s="1157"/>
      <c r="I828" s="1157"/>
      <c r="J828" s="1158"/>
    </row>
    <row r="829" spans="1:10" x14ac:dyDescent="0.3">
      <c r="A829" s="339"/>
      <c r="B829" s="336"/>
      <c r="C829" s="339"/>
      <c r="D829" s="339"/>
      <c r="E829" s="339"/>
      <c r="F829" s="108"/>
      <c r="G829" s="337"/>
      <c r="H829" s="1157"/>
      <c r="I829" s="1157"/>
      <c r="J829" s="1158"/>
    </row>
    <row r="830" spans="1:10" x14ac:dyDescent="0.3">
      <c r="A830" s="339"/>
      <c r="B830" s="336"/>
      <c r="C830" s="339"/>
      <c r="D830" s="339"/>
      <c r="E830" s="339"/>
      <c r="F830" s="108"/>
      <c r="G830" s="337"/>
      <c r="H830" s="1157"/>
      <c r="I830" s="1157"/>
      <c r="J830" s="1158"/>
    </row>
    <row r="831" spans="1:10" x14ac:dyDescent="0.3">
      <c r="A831" s="339"/>
      <c r="B831" s="336"/>
      <c r="C831" s="339"/>
      <c r="D831" s="339"/>
      <c r="E831" s="339"/>
      <c r="F831" s="108"/>
      <c r="G831" s="337"/>
      <c r="H831" s="1157"/>
      <c r="I831" s="1157"/>
      <c r="J831" s="1158"/>
    </row>
    <row r="832" spans="1:10" x14ac:dyDescent="0.3">
      <c r="A832" s="339"/>
      <c r="B832" s="336"/>
      <c r="C832" s="339"/>
      <c r="D832" s="339"/>
      <c r="E832" s="339"/>
      <c r="F832" s="108"/>
      <c r="G832" s="337"/>
      <c r="H832" s="1157"/>
      <c r="I832" s="1157"/>
      <c r="J832" s="1158"/>
    </row>
    <row r="833" spans="1:10" x14ac:dyDescent="0.3">
      <c r="A833" s="339"/>
      <c r="B833" s="336"/>
      <c r="C833" s="339"/>
      <c r="D833" s="339"/>
      <c r="E833" s="339"/>
      <c r="F833" s="108"/>
      <c r="G833" s="337"/>
      <c r="H833" s="1157"/>
      <c r="I833" s="1157"/>
      <c r="J833" s="1158"/>
    </row>
    <row r="834" spans="1:10" x14ac:dyDescent="0.3">
      <c r="A834" s="339"/>
      <c r="B834" s="336"/>
      <c r="C834" s="339"/>
      <c r="D834" s="339"/>
      <c r="E834" s="339"/>
      <c r="F834" s="108"/>
      <c r="G834" s="337"/>
      <c r="H834" s="1157"/>
      <c r="I834" s="1157"/>
      <c r="J834" s="1158"/>
    </row>
    <row r="835" spans="1:10" x14ac:dyDescent="0.3">
      <c r="A835" s="339"/>
      <c r="B835" s="336"/>
      <c r="C835" s="339"/>
      <c r="D835" s="339"/>
      <c r="E835" s="339"/>
      <c r="F835" s="108"/>
      <c r="G835" s="337"/>
      <c r="H835" s="1157"/>
      <c r="I835" s="1157"/>
      <c r="J835" s="1158"/>
    </row>
    <row r="836" spans="1:10" x14ac:dyDescent="0.3">
      <c r="A836" s="339"/>
      <c r="B836" s="336"/>
      <c r="C836" s="339"/>
      <c r="D836" s="339"/>
      <c r="E836" s="339"/>
      <c r="F836" s="108"/>
      <c r="G836" s="337"/>
      <c r="H836" s="1157"/>
      <c r="I836" s="1157"/>
      <c r="J836" s="1158"/>
    </row>
    <row r="837" spans="1:10" x14ac:dyDescent="0.3">
      <c r="A837" s="339"/>
      <c r="B837" s="336"/>
      <c r="C837" s="339"/>
      <c r="D837" s="339"/>
      <c r="E837" s="339"/>
      <c r="F837" s="108"/>
      <c r="G837" s="337"/>
      <c r="H837" s="1157"/>
      <c r="I837" s="1157"/>
      <c r="J837" s="1158"/>
    </row>
    <row r="838" spans="1:10" x14ac:dyDescent="0.3">
      <c r="A838" s="339"/>
      <c r="B838" s="336"/>
      <c r="C838" s="339"/>
      <c r="D838" s="339"/>
      <c r="E838" s="339"/>
      <c r="F838" s="108"/>
      <c r="G838" s="337"/>
      <c r="H838" s="1157"/>
      <c r="I838" s="1157"/>
      <c r="J838" s="1158"/>
    </row>
    <row r="839" spans="1:10" x14ac:dyDescent="0.3">
      <c r="A839" s="339"/>
      <c r="B839" s="336"/>
      <c r="C839" s="339"/>
      <c r="D839" s="339"/>
      <c r="E839" s="339"/>
      <c r="F839" s="108"/>
      <c r="G839" s="337"/>
      <c r="H839" s="1157"/>
      <c r="I839" s="1157"/>
      <c r="J839" s="1158"/>
    </row>
    <row r="840" spans="1:10" x14ac:dyDescent="0.3">
      <c r="A840" s="339"/>
      <c r="B840" s="336"/>
      <c r="C840" s="339"/>
      <c r="D840" s="339"/>
      <c r="E840" s="339"/>
      <c r="F840" s="108"/>
      <c r="G840" s="337"/>
      <c r="H840" s="1157"/>
      <c r="I840" s="1157"/>
      <c r="J840" s="1158"/>
    </row>
    <row r="841" spans="1:10" x14ac:dyDescent="0.3">
      <c r="A841" s="339"/>
      <c r="B841" s="336"/>
      <c r="C841" s="339"/>
      <c r="D841" s="339"/>
      <c r="E841" s="339"/>
      <c r="F841" s="108"/>
      <c r="G841" s="337"/>
      <c r="H841" s="1157"/>
      <c r="I841" s="1157"/>
      <c r="J841" s="1158"/>
    </row>
    <row r="842" spans="1:10" x14ac:dyDescent="0.3">
      <c r="A842" s="339"/>
      <c r="B842" s="336"/>
      <c r="C842" s="339"/>
      <c r="D842" s="339"/>
      <c r="E842" s="339"/>
      <c r="F842" s="108"/>
      <c r="G842" s="337"/>
      <c r="H842" s="1157"/>
      <c r="I842" s="1157"/>
      <c r="J842" s="1158"/>
    </row>
    <row r="843" spans="1:10" x14ac:dyDescent="0.3">
      <c r="A843" s="339"/>
      <c r="B843" s="336"/>
      <c r="C843" s="339"/>
      <c r="D843" s="339"/>
      <c r="E843" s="339"/>
      <c r="F843" s="108"/>
      <c r="G843" s="337"/>
      <c r="H843" s="1157"/>
      <c r="I843" s="1157"/>
      <c r="J843" s="1158"/>
    </row>
    <row r="844" spans="1:10" x14ac:dyDescent="0.3">
      <c r="A844" s="339"/>
      <c r="B844" s="336"/>
      <c r="C844" s="339"/>
      <c r="D844" s="339"/>
      <c r="E844" s="339"/>
      <c r="F844" s="108"/>
      <c r="G844" s="337"/>
      <c r="H844" s="1157"/>
      <c r="I844" s="1157"/>
      <c r="J844" s="1158"/>
    </row>
    <row r="845" spans="1:10" x14ac:dyDescent="0.3">
      <c r="A845" s="339"/>
      <c r="B845" s="336"/>
      <c r="C845" s="339"/>
      <c r="D845" s="339"/>
      <c r="E845" s="339"/>
      <c r="F845" s="108"/>
      <c r="G845" s="337"/>
      <c r="H845" s="1157"/>
      <c r="I845" s="1157"/>
      <c r="J845" s="1158"/>
    </row>
    <row r="846" spans="1:10" x14ac:dyDescent="0.3">
      <c r="A846" s="339"/>
      <c r="B846" s="336"/>
      <c r="C846" s="339"/>
      <c r="D846" s="339"/>
      <c r="E846" s="339"/>
      <c r="F846" s="108"/>
      <c r="G846" s="337"/>
      <c r="H846" s="1157"/>
      <c r="I846" s="1157"/>
      <c r="J846" s="1158"/>
    </row>
    <row r="847" spans="1:10" x14ac:dyDescent="0.3">
      <c r="A847" s="339"/>
      <c r="B847" s="336"/>
      <c r="C847" s="339"/>
      <c r="D847" s="339"/>
      <c r="E847" s="339"/>
      <c r="F847" s="108"/>
      <c r="G847" s="337"/>
      <c r="H847" s="1157"/>
      <c r="I847" s="1157"/>
      <c r="J847" s="1158"/>
    </row>
    <row r="848" spans="1:10" x14ac:dyDescent="0.3">
      <c r="A848" s="339"/>
      <c r="B848" s="336"/>
      <c r="C848" s="339"/>
      <c r="D848" s="339"/>
      <c r="E848" s="339"/>
      <c r="F848" s="108"/>
      <c r="G848" s="337"/>
      <c r="H848" s="1157"/>
      <c r="I848" s="1157"/>
      <c r="J848" s="1158"/>
    </row>
    <row r="849" spans="1:10" x14ac:dyDescent="0.3">
      <c r="A849" s="339"/>
      <c r="B849" s="336"/>
      <c r="C849" s="339"/>
      <c r="D849" s="339"/>
      <c r="E849" s="339"/>
      <c r="F849" s="108"/>
      <c r="G849" s="337"/>
      <c r="H849" s="1157"/>
      <c r="I849" s="1157"/>
      <c r="J849" s="1158"/>
    </row>
    <row r="850" spans="1:10" x14ac:dyDescent="0.3">
      <c r="A850" s="339"/>
      <c r="B850" s="336"/>
      <c r="C850" s="339"/>
      <c r="D850" s="339"/>
      <c r="E850" s="339"/>
      <c r="F850" s="108"/>
      <c r="G850" s="337"/>
      <c r="H850" s="1157"/>
      <c r="I850" s="1157"/>
      <c r="J850" s="1158"/>
    </row>
    <row r="851" spans="1:10" x14ac:dyDescent="0.3">
      <c r="A851" s="339"/>
      <c r="B851" s="336"/>
      <c r="C851" s="339"/>
      <c r="D851" s="339"/>
      <c r="E851" s="339"/>
      <c r="F851" s="108"/>
      <c r="G851" s="337"/>
      <c r="H851" s="1157"/>
      <c r="I851" s="1157"/>
      <c r="J851" s="1158"/>
    </row>
    <row r="852" spans="1:10" x14ac:dyDescent="0.3">
      <c r="A852" s="339"/>
      <c r="B852" s="336"/>
      <c r="C852" s="339"/>
      <c r="D852" s="339"/>
      <c r="E852" s="339"/>
      <c r="F852" s="108"/>
      <c r="G852" s="337"/>
      <c r="H852" s="1157"/>
      <c r="I852" s="1157"/>
      <c r="J852" s="1158"/>
    </row>
    <row r="853" spans="1:10" x14ac:dyDescent="0.3">
      <c r="A853" s="339"/>
      <c r="B853" s="336"/>
      <c r="C853" s="339"/>
      <c r="D853" s="339"/>
      <c r="E853" s="339"/>
      <c r="F853" s="108"/>
      <c r="G853" s="337"/>
      <c r="H853" s="1157"/>
      <c r="I853" s="1157"/>
      <c r="J853" s="1158"/>
    </row>
    <row r="854" spans="1:10" x14ac:dyDescent="0.3">
      <c r="A854" s="339"/>
      <c r="B854" s="336"/>
      <c r="C854" s="339"/>
      <c r="D854" s="339"/>
      <c r="E854" s="339"/>
      <c r="F854" s="108"/>
      <c r="G854" s="337"/>
      <c r="H854" s="1157"/>
      <c r="I854" s="1157"/>
      <c r="J854" s="1158"/>
    </row>
    <row r="855" spans="1:10" x14ac:dyDescent="0.3">
      <c r="A855" s="339"/>
      <c r="B855" s="336"/>
      <c r="C855" s="339"/>
      <c r="D855" s="339"/>
      <c r="E855" s="339"/>
      <c r="F855" s="108"/>
      <c r="G855" s="337"/>
      <c r="H855" s="1157"/>
      <c r="I855" s="1157"/>
      <c r="J855" s="1158"/>
    </row>
    <row r="856" spans="1:10" x14ac:dyDescent="0.3">
      <c r="A856" s="339"/>
      <c r="B856" s="336"/>
      <c r="C856" s="339"/>
      <c r="D856" s="339"/>
      <c r="E856" s="339"/>
      <c r="F856" s="108"/>
      <c r="G856" s="337"/>
      <c r="H856" s="1157"/>
      <c r="I856" s="1157"/>
      <c r="J856" s="1158"/>
    </row>
    <row r="857" spans="1:10" x14ac:dyDescent="0.3">
      <c r="A857" s="339"/>
      <c r="B857" s="336"/>
      <c r="C857" s="339"/>
      <c r="D857" s="339"/>
      <c r="E857" s="339"/>
      <c r="F857" s="108"/>
      <c r="G857" s="337"/>
      <c r="H857" s="1157"/>
      <c r="I857" s="1157"/>
      <c r="J857" s="1158"/>
    </row>
    <row r="858" spans="1:10" x14ac:dyDescent="0.3">
      <c r="A858" s="339"/>
      <c r="B858" s="336"/>
      <c r="C858" s="339"/>
      <c r="D858" s="339"/>
      <c r="E858" s="339"/>
      <c r="F858" s="108"/>
      <c r="G858" s="337"/>
      <c r="H858" s="1157"/>
      <c r="I858" s="1157"/>
      <c r="J858" s="1158"/>
    </row>
    <row r="859" spans="1:10" x14ac:dyDescent="0.3">
      <c r="A859" s="339"/>
      <c r="B859" s="336"/>
      <c r="C859" s="339"/>
      <c r="D859" s="339"/>
      <c r="E859" s="339"/>
      <c r="F859" s="108"/>
      <c r="G859" s="337"/>
      <c r="H859" s="1157"/>
      <c r="I859" s="1157"/>
      <c r="J859" s="1158"/>
    </row>
    <row r="860" spans="1:10" x14ac:dyDescent="0.3">
      <c r="A860" s="339"/>
      <c r="B860" s="336"/>
      <c r="C860" s="339"/>
      <c r="D860" s="339"/>
      <c r="E860" s="339"/>
      <c r="F860" s="108"/>
      <c r="G860" s="337"/>
      <c r="H860" s="1157"/>
      <c r="I860" s="1157"/>
      <c r="J860" s="1158"/>
    </row>
    <row r="861" spans="1:10" x14ac:dyDescent="0.3">
      <c r="A861" s="339"/>
      <c r="B861" s="336"/>
      <c r="C861" s="339"/>
      <c r="D861" s="339"/>
      <c r="E861" s="339"/>
      <c r="F861" s="108"/>
      <c r="G861" s="337"/>
      <c r="H861" s="1157"/>
      <c r="I861" s="1157"/>
      <c r="J861" s="1158"/>
    </row>
    <row r="862" spans="1:10" x14ac:dyDescent="0.3">
      <c r="A862" s="339"/>
      <c r="B862" s="336"/>
      <c r="C862" s="339"/>
      <c r="D862" s="339"/>
      <c r="E862" s="339"/>
      <c r="F862" s="108"/>
      <c r="G862" s="337"/>
      <c r="H862" s="1157"/>
      <c r="I862" s="1157"/>
      <c r="J862" s="1158"/>
    </row>
    <row r="863" spans="1:10" x14ac:dyDescent="0.3">
      <c r="A863" s="339"/>
      <c r="B863" s="336"/>
      <c r="C863" s="339"/>
      <c r="D863" s="339"/>
      <c r="E863" s="339"/>
      <c r="F863" s="108"/>
      <c r="G863" s="337"/>
      <c r="H863" s="1157"/>
      <c r="I863" s="1157"/>
      <c r="J863" s="1158"/>
    </row>
    <row r="864" spans="1:10" x14ac:dyDescent="0.3">
      <c r="A864" s="339"/>
      <c r="B864" s="336"/>
      <c r="C864" s="339"/>
      <c r="D864" s="339"/>
      <c r="E864" s="339"/>
      <c r="F864" s="108"/>
      <c r="G864" s="337"/>
      <c r="H864" s="1157"/>
      <c r="I864" s="1157"/>
      <c r="J864" s="1158"/>
    </row>
    <row r="865" spans="1:10" x14ac:dyDescent="0.3">
      <c r="A865" s="339"/>
      <c r="B865" s="336"/>
      <c r="C865" s="339"/>
      <c r="D865" s="339"/>
      <c r="E865" s="339"/>
      <c r="F865" s="108"/>
      <c r="G865" s="337"/>
      <c r="H865" s="1157"/>
      <c r="I865" s="1157"/>
      <c r="J865" s="1158"/>
    </row>
    <row r="866" spans="1:10" x14ac:dyDescent="0.3">
      <c r="A866" s="339"/>
      <c r="B866" s="336"/>
      <c r="C866" s="339"/>
      <c r="D866" s="339"/>
      <c r="E866" s="339"/>
      <c r="F866" s="108"/>
      <c r="G866" s="337"/>
      <c r="H866" s="1157"/>
      <c r="I866" s="1157"/>
      <c r="J866" s="1158"/>
    </row>
    <row r="867" spans="1:10" x14ac:dyDescent="0.3">
      <c r="A867" s="339"/>
      <c r="B867" s="336"/>
      <c r="C867" s="339"/>
      <c r="D867" s="339"/>
      <c r="E867" s="339"/>
      <c r="F867" s="108"/>
      <c r="G867" s="337"/>
      <c r="H867" s="1157"/>
      <c r="I867" s="1157"/>
      <c r="J867" s="1158"/>
    </row>
    <row r="868" spans="1:10" x14ac:dyDescent="0.3">
      <c r="A868" s="339"/>
      <c r="B868" s="336"/>
      <c r="C868" s="339"/>
      <c r="D868" s="339"/>
      <c r="E868" s="339"/>
      <c r="F868" s="108"/>
      <c r="G868" s="337"/>
      <c r="H868" s="1157"/>
      <c r="I868" s="1157"/>
      <c r="J868" s="1158"/>
    </row>
    <row r="869" spans="1:10" x14ac:dyDescent="0.3">
      <c r="A869" s="339"/>
      <c r="B869" s="336"/>
      <c r="C869" s="339"/>
      <c r="D869" s="339"/>
      <c r="E869" s="339"/>
      <c r="F869" s="108"/>
      <c r="G869" s="337"/>
      <c r="H869" s="1157"/>
      <c r="I869" s="1157"/>
      <c r="J869" s="1158"/>
    </row>
    <row r="870" spans="1:10" x14ac:dyDescent="0.3">
      <c r="A870" s="339"/>
      <c r="B870" s="336"/>
      <c r="C870" s="339"/>
      <c r="D870" s="339"/>
      <c r="E870" s="339"/>
      <c r="F870" s="108"/>
      <c r="G870" s="337"/>
      <c r="H870" s="1157"/>
      <c r="I870" s="1157"/>
      <c r="J870" s="1158"/>
    </row>
    <row r="871" spans="1:10" x14ac:dyDescent="0.3">
      <c r="A871" s="339"/>
      <c r="B871" s="336"/>
      <c r="C871" s="339"/>
      <c r="D871" s="339"/>
      <c r="E871" s="339"/>
      <c r="F871" s="108"/>
      <c r="G871" s="337"/>
      <c r="H871" s="1157"/>
      <c r="I871" s="1157"/>
      <c r="J871" s="1158"/>
    </row>
    <row r="872" spans="1:10" x14ac:dyDescent="0.3">
      <c r="A872" s="339"/>
      <c r="B872" s="336"/>
      <c r="C872" s="339"/>
      <c r="D872" s="339"/>
      <c r="E872" s="339"/>
      <c r="F872" s="108"/>
      <c r="G872" s="337"/>
      <c r="H872" s="1157"/>
      <c r="I872" s="1157"/>
      <c r="J872" s="1158"/>
    </row>
    <row r="873" spans="1:10" x14ac:dyDescent="0.3">
      <c r="A873" s="339"/>
      <c r="B873" s="336"/>
      <c r="C873" s="339"/>
      <c r="D873" s="339"/>
      <c r="E873" s="339"/>
      <c r="F873" s="108"/>
      <c r="G873" s="337"/>
      <c r="H873" s="1157"/>
      <c r="I873" s="1157"/>
      <c r="J873" s="1158"/>
    </row>
    <row r="874" spans="1:10" x14ac:dyDescent="0.3">
      <c r="A874" s="339"/>
      <c r="B874" s="336"/>
      <c r="C874" s="339"/>
      <c r="D874" s="339"/>
      <c r="E874" s="339"/>
      <c r="F874" s="108"/>
      <c r="G874" s="337"/>
      <c r="H874" s="1157"/>
      <c r="I874" s="1157"/>
      <c r="J874" s="1158"/>
    </row>
    <row r="875" spans="1:10" x14ac:dyDescent="0.3">
      <c r="A875" s="339"/>
      <c r="B875" s="336"/>
      <c r="C875" s="339"/>
      <c r="D875" s="339"/>
      <c r="E875" s="339"/>
      <c r="F875" s="108"/>
      <c r="G875" s="337"/>
      <c r="H875" s="1157"/>
      <c r="I875" s="1157"/>
      <c r="J875" s="1158"/>
    </row>
    <row r="876" spans="1:10" x14ac:dyDescent="0.3">
      <c r="A876" s="339"/>
      <c r="B876" s="336"/>
      <c r="C876" s="339"/>
      <c r="D876" s="339"/>
      <c r="E876" s="339"/>
      <c r="F876" s="108"/>
      <c r="G876" s="337"/>
      <c r="H876" s="1157"/>
      <c r="I876" s="1157"/>
      <c r="J876" s="1158"/>
    </row>
    <row r="877" spans="1:10" x14ac:dyDescent="0.3">
      <c r="A877" s="339"/>
      <c r="B877" s="336"/>
      <c r="C877" s="339"/>
      <c r="D877" s="339"/>
      <c r="E877" s="339"/>
      <c r="F877" s="108"/>
      <c r="G877" s="337"/>
      <c r="H877" s="1157"/>
      <c r="I877" s="1157"/>
      <c r="J877" s="1158"/>
    </row>
    <row r="878" spans="1:10" x14ac:dyDescent="0.3">
      <c r="A878" s="339"/>
      <c r="B878" s="336"/>
      <c r="C878" s="339"/>
      <c r="D878" s="339"/>
      <c r="E878" s="339"/>
      <c r="F878" s="108"/>
      <c r="G878" s="337"/>
      <c r="H878" s="1157"/>
      <c r="I878" s="1157"/>
      <c r="J878" s="1158"/>
    </row>
    <row r="879" spans="1:10" x14ac:dyDescent="0.3">
      <c r="A879" s="339"/>
      <c r="B879" s="336"/>
      <c r="C879" s="339"/>
      <c r="D879" s="339"/>
      <c r="E879" s="339"/>
      <c r="F879" s="108"/>
      <c r="G879" s="337"/>
      <c r="H879" s="1157"/>
      <c r="I879" s="1157"/>
      <c r="J879" s="1158"/>
    </row>
    <row r="880" spans="1:10" x14ac:dyDescent="0.3">
      <c r="A880" s="339"/>
      <c r="B880" s="336"/>
      <c r="C880" s="339"/>
      <c r="D880" s="339"/>
      <c r="E880" s="339"/>
      <c r="F880" s="108"/>
      <c r="G880" s="337"/>
      <c r="H880" s="1157"/>
      <c r="I880" s="1157"/>
      <c r="J880" s="1158"/>
    </row>
    <row r="881" spans="1:10" x14ac:dyDescent="0.3">
      <c r="A881" s="339"/>
      <c r="B881" s="336"/>
      <c r="C881" s="339"/>
      <c r="D881" s="339"/>
      <c r="E881" s="339"/>
      <c r="F881" s="108"/>
      <c r="G881" s="337"/>
      <c r="H881" s="1157"/>
      <c r="I881" s="1157"/>
      <c r="J881" s="1158"/>
    </row>
    <row r="882" spans="1:10" x14ac:dyDescent="0.3">
      <c r="A882" s="339"/>
      <c r="B882" s="336"/>
      <c r="C882" s="339"/>
      <c r="D882" s="339"/>
      <c r="E882" s="339"/>
      <c r="F882" s="108"/>
      <c r="G882" s="337"/>
      <c r="H882" s="1157"/>
      <c r="I882" s="1157"/>
      <c r="J882" s="1158"/>
    </row>
    <row r="883" spans="1:10" x14ac:dyDescent="0.3">
      <c r="A883" s="339"/>
      <c r="B883" s="336"/>
      <c r="C883" s="339"/>
      <c r="D883" s="339"/>
      <c r="E883" s="339"/>
      <c r="F883" s="108"/>
      <c r="G883" s="337"/>
      <c r="H883" s="1157"/>
      <c r="I883" s="1157"/>
      <c r="J883" s="1158"/>
    </row>
    <row r="884" spans="1:10" x14ac:dyDescent="0.3">
      <c r="A884" s="339"/>
      <c r="B884" s="336"/>
      <c r="C884" s="339"/>
      <c r="D884" s="339"/>
      <c r="E884" s="339"/>
      <c r="F884" s="108"/>
      <c r="G884" s="337"/>
      <c r="H884" s="1157"/>
      <c r="I884" s="1157"/>
      <c r="J884" s="1158"/>
    </row>
    <row r="885" spans="1:10" x14ac:dyDescent="0.3">
      <c r="A885" s="339"/>
      <c r="B885" s="336"/>
      <c r="C885" s="339"/>
      <c r="D885" s="339"/>
      <c r="E885" s="339"/>
      <c r="F885" s="108"/>
      <c r="G885" s="337"/>
      <c r="H885" s="1157"/>
      <c r="I885" s="1157"/>
      <c r="J885" s="1158"/>
    </row>
    <row r="886" spans="1:10" x14ac:dyDescent="0.3">
      <c r="A886" s="339"/>
      <c r="B886" s="336"/>
      <c r="C886" s="339"/>
      <c r="D886" s="339"/>
      <c r="E886" s="339"/>
      <c r="F886" s="108"/>
      <c r="G886" s="337"/>
      <c r="H886" s="1157"/>
      <c r="I886" s="1157"/>
      <c r="J886" s="1158"/>
    </row>
    <row r="887" spans="1:10" x14ac:dyDescent="0.3">
      <c r="A887" s="339"/>
      <c r="B887" s="336"/>
      <c r="C887" s="339"/>
      <c r="D887" s="339"/>
      <c r="E887" s="339"/>
      <c r="F887" s="108"/>
      <c r="G887" s="337"/>
      <c r="H887" s="1157"/>
      <c r="I887" s="1157"/>
      <c r="J887" s="1158"/>
    </row>
    <row r="888" spans="1:10" x14ac:dyDescent="0.3">
      <c r="A888" s="339"/>
      <c r="B888" s="336"/>
      <c r="C888" s="339"/>
      <c r="D888" s="339"/>
      <c r="E888" s="339"/>
      <c r="F888" s="108"/>
      <c r="G888" s="337"/>
      <c r="H888" s="1157"/>
      <c r="I888" s="1157"/>
      <c r="J888" s="1158"/>
    </row>
    <row r="889" spans="1:10" x14ac:dyDescent="0.3">
      <c r="A889" s="339"/>
      <c r="B889" s="336"/>
      <c r="C889" s="339"/>
      <c r="D889" s="339"/>
      <c r="E889" s="339"/>
      <c r="F889" s="108"/>
      <c r="G889" s="337"/>
      <c r="H889" s="1157"/>
      <c r="I889" s="1157"/>
      <c r="J889" s="1158"/>
    </row>
    <row r="890" spans="1:10" x14ac:dyDescent="0.3">
      <c r="A890" s="339"/>
      <c r="B890" s="336"/>
      <c r="C890" s="339"/>
      <c r="D890" s="339"/>
      <c r="E890" s="339"/>
      <c r="F890" s="108"/>
      <c r="G890" s="337"/>
      <c r="H890" s="1157"/>
      <c r="I890" s="1157"/>
      <c r="J890" s="1158"/>
    </row>
    <row r="891" spans="1:10" x14ac:dyDescent="0.3">
      <c r="A891" s="339"/>
      <c r="B891" s="336"/>
      <c r="C891" s="339"/>
      <c r="D891" s="339"/>
      <c r="E891" s="339"/>
      <c r="F891" s="108"/>
      <c r="G891" s="337"/>
      <c r="H891" s="1157"/>
      <c r="I891" s="1157"/>
      <c r="J891" s="1158"/>
    </row>
    <row r="892" spans="1:10" x14ac:dyDescent="0.3">
      <c r="A892" s="339"/>
      <c r="B892" s="336"/>
      <c r="C892" s="339"/>
      <c r="D892" s="339"/>
      <c r="E892" s="339"/>
      <c r="F892" s="108"/>
      <c r="G892" s="337"/>
      <c r="H892" s="1157"/>
      <c r="I892" s="1157"/>
      <c r="J892" s="1158"/>
    </row>
    <row r="893" spans="1:10" x14ac:dyDescent="0.3">
      <c r="A893" s="339"/>
      <c r="B893" s="336"/>
      <c r="C893" s="339"/>
      <c r="D893" s="339"/>
      <c r="E893" s="339"/>
      <c r="F893" s="108"/>
      <c r="G893" s="337"/>
      <c r="H893" s="1157"/>
      <c r="I893" s="1157"/>
      <c r="J893" s="1158"/>
    </row>
    <row r="894" spans="1:10" x14ac:dyDescent="0.3">
      <c r="A894" s="339"/>
      <c r="B894" s="336"/>
      <c r="C894" s="339"/>
      <c r="D894" s="339"/>
      <c r="E894" s="339"/>
      <c r="F894" s="108"/>
      <c r="G894" s="337"/>
      <c r="H894" s="1157"/>
      <c r="I894" s="1157"/>
      <c r="J894" s="1158"/>
    </row>
    <row r="895" spans="1:10" x14ac:dyDescent="0.3">
      <c r="A895" s="339"/>
      <c r="B895" s="336"/>
      <c r="C895" s="339"/>
      <c r="D895" s="339"/>
      <c r="E895" s="339"/>
      <c r="F895" s="108"/>
      <c r="G895" s="337"/>
      <c r="H895" s="1157"/>
      <c r="I895" s="1157"/>
      <c r="J895" s="1158"/>
    </row>
    <row r="896" spans="1:10" x14ac:dyDescent="0.3">
      <c r="A896" s="339"/>
      <c r="B896" s="336"/>
      <c r="C896" s="339"/>
      <c r="D896" s="339"/>
      <c r="E896" s="339"/>
      <c r="F896" s="108"/>
      <c r="G896" s="337"/>
      <c r="H896" s="1157"/>
      <c r="I896" s="1157"/>
      <c r="J896" s="1158"/>
    </row>
    <row r="897" spans="1:10" x14ac:dyDescent="0.3">
      <c r="A897" s="339"/>
      <c r="B897" s="336"/>
      <c r="C897" s="339"/>
      <c r="D897" s="339"/>
      <c r="E897" s="339"/>
      <c r="F897" s="108"/>
      <c r="G897" s="337"/>
      <c r="H897" s="1157"/>
      <c r="I897" s="1157"/>
      <c r="J897" s="1158"/>
    </row>
    <row r="898" spans="1:10" x14ac:dyDescent="0.3">
      <c r="A898" s="339"/>
      <c r="B898" s="336"/>
      <c r="C898" s="339"/>
      <c r="D898" s="339"/>
      <c r="E898" s="339"/>
      <c r="F898" s="108"/>
      <c r="G898" s="337"/>
      <c r="H898" s="1157"/>
      <c r="I898" s="1157"/>
      <c r="J898" s="1158"/>
    </row>
    <row r="899" spans="1:10" x14ac:dyDescent="0.3">
      <c r="A899" s="339"/>
      <c r="B899" s="336"/>
      <c r="C899" s="339"/>
      <c r="D899" s="339"/>
      <c r="E899" s="339"/>
      <c r="F899" s="108"/>
      <c r="G899" s="337"/>
      <c r="H899" s="1157"/>
      <c r="I899" s="1157"/>
      <c r="J899" s="1158"/>
    </row>
    <row r="900" spans="1:10" x14ac:dyDescent="0.3">
      <c r="A900" s="339"/>
      <c r="B900" s="336"/>
      <c r="C900" s="339"/>
      <c r="D900" s="339"/>
      <c r="E900" s="339"/>
      <c r="F900" s="108"/>
      <c r="G900" s="337"/>
      <c r="H900" s="1157"/>
      <c r="I900" s="1157"/>
      <c r="J900" s="1158"/>
    </row>
    <row r="901" spans="1:10" x14ac:dyDescent="0.3">
      <c r="A901" s="339"/>
      <c r="B901" s="336"/>
      <c r="C901" s="339"/>
      <c r="D901" s="339"/>
      <c r="E901" s="339"/>
      <c r="F901" s="108"/>
      <c r="G901" s="337"/>
      <c r="H901" s="1157"/>
      <c r="I901" s="1157"/>
      <c r="J901" s="1158"/>
    </row>
    <row r="902" spans="1:10" x14ac:dyDescent="0.3">
      <c r="A902" s="339"/>
      <c r="B902" s="336"/>
      <c r="C902" s="339"/>
      <c r="D902" s="339"/>
      <c r="E902" s="339"/>
      <c r="F902" s="108"/>
      <c r="G902" s="337"/>
      <c r="H902" s="1157"/>
      <c r="I902" s="1157"/>
      <c r="J902" s="1158"/>
    </row>
    <row r="903" spans="1:10" x14ac:dyDescent="0.3">
      <c r="A903" s="339"/>
      <c r="B903" s="336"/>
      <c r="C903" s="339"/>
      <c r="D903" s="339"/>
      <c r="E903" s="339"/>
      <c r="F903" s="108"/>
      <c r="G903" s="337"/>
      <c r="H903" s="1157"/>
      <c r="I903" s="1157"/>
      <c r="J903" s="1158"/>
    </row>
    <row r="904" spans="1:10" x14ac:dyDescent="0.3">
      <c r="A904" s="339"/>
      <c r="B904" s="336"/>
      <c r="C904" s="339"/>
      <c r="D904" s="339"/>
      <c r="E904" s="339"/>
      <c r="F904" s="108"/>
      <c r="G904" s="337"/>
      <c r="H904" s="1157"/>
      <c r="I904" s="1157"/>
      <c r="J904" s="1158"/>
    </row>
    <row r="905" spans="1:10" x14ac:dyDescent="0.3">
      <c r="A905" s="339"/>
      <c r="B905" s="336"/>
      <c r="C905" s="339"/>
      <c r="D905" s="339"/>
      <c r="E905" s="339"/>
      <c r="F905" s="108"/>
      <c r="G905" s="337"/>
      <c r="H905" s="1157"/>
      <c r="I905" s="1157"/>
      <c r="J905" s="1158"/>
    </row>
    <row r="906" spans="1:10" x14ac:dyDescent="0.3">
      <c r="A906" s="339"/>
      <c r="B906" s="336"/>
      <c r="C906" s="339"/>
      <c r="D906" s="339"/>
      <c r="E906" s="339"/>
      <c r="F906" s="108"/>
      <c r="G906" s="337"/>
      <c r="H906" s="1157"/>
      <c r="I906" s="1157"/>
      <c r="J906" s="1158"/>
    </row>
    <row r="907" spans="1:10" x14ac:dyDescent="0.3">
      <c r="A907" s="339"/>
      <c r="B907" s="336"/>
      <c r="C907" s="339"/>
      <c r="D907" s="339"/>
      <c r="E907" s="339"/>
      <c r="F907" s="108"/>
      <c r="G907" s="337"/>
      <c r="H907" s="1157"/>
      <c r="I907" s="1157"/>
      <c r="J907" s="1158"/>
    </row>
    <row r="908" spans="1:10" x14ac:dyDescent="0.3">
      <c r="A908" s="339"/>
      <c r="B908" s="336"/>
      <c r="C908" s="339"/>
      <c r="D908" s="339"/>
      <c r="E908" s="339"/>
      <c r="F908" s="108"/>
      <c r="G908" s="337"/>
      <c r="H908" s="1157"/>
      <c r="I908" s="1157"/>
      <c r="J908" s="1158"/>
    </row>
    <row r="909" spans="1:10" x14ac:dyDescent="0.3">
      <c r="A909" s="339"/>
      <c r="B909" s="336"/>
      <c r="C909" s="339"/>
      <c r="D909" s="339"/>
      <c r="E909" s="339"/>
      <c r="F909" s="108"/>
      <c r="G909" s="337"/>
      <c r="H909" s="1157"/>
      <c r="I909" s="1157"/>
      <c r="J909" s="1158"/>
    </row>
    <row r="910" spans="1:10" x14ac:dyDescent="0.3">
      <c r="A910" s="339"/>
      <c r="B910" s="336"/>
      <c r="C910" s="339"/>
      <c r="D910" s="339"/>
      <c r="E910" s="339"/>
      <c r="F910" s="108"/>
      <c r="G910" s="337"/>
      <c r="H910" s="1157"/>
      <c r="I910" s="1157"/>
      <c r="J910" s="1158"/>
    </row>
    <row r="911" spans="1:10" x14ac:dyDescent="0.3">
      <c r="A911" s="339"/>
      <c r="B911" s="336"/>
      <c r="C911" s="339"/>
      <c r="D911" s="339"/>
      <c r="E911" s="339"/>
      <c r="F911" s="108"/>
      <c r="G911" s="337"/>
      <c r="H911" s="1157"/>
      <c r="I911" s="1157"/>
      <c r="J911" s="1158"/>
    </row>
    <row r="912" spans="1:10" x14ac:dyDescent="0.3">
      <c r="A912" s="339"/>
      <c r="B912" s="336"/>
      <c r="C912" s="339"/>
      <c r="D912" s="339"/>
      <c r="E912" s="339"/>
      <c r="F912" s="108"/>
      <c r="G912" s="337"/>
      <c r="H912" s="1157"/>
      <c r="I912" s="1157"/>
      <c r="J912" s="1158"/>
    </row>
    <row r="913" spans="1:10" x14ac:dyDescent="0.3">
      <c r="A913" s="339"/>
      <c r="B913" s="336"/>
      <c r="C913" s="339"/>
      <c r="D913" s="339"/>
      <c r="E913" s="339"/>
      <c r="F913" s="108"/>
      <c r="G913" s="337"/>
      <c r="H913" s="1157"/>
      <c r="I913" s="1157"/>
      <c r="J913" s="1158"/>
    </row>
    <row r="914" spans="1:10" x14ac:dyDescent="0.3">
      <c r="A914" s="339"/>
      <c r="B914" s="336"/>
      <c r="C914" s="339"/>
      <c r="D914" s="339"/>
      <c r="E914" s="339"/>
      <c r="F914" s="108"/>
      <c r="G914" s="337"/>
      <c r="H914" s="1157"/>
      <c r="I914" s="1157"/>
      <c r="J914" s="1158"/>
    </row>
    <row r="915" spans="1:10" x14ac:dyDescent="0.3">
      <c r="A915" s="339"/>
      <c r="B915" s="336"/>
      <c r="C915" s="339"/>
      <c r="D915" s="339"/>
      <c r="E915" s="339"/>
      <c r="F915" s="108"/>
      <c r="G915" s="337"/>
      <c r="H915" s="1157"/>
      <c r="I915" s="1157"/>
      <c r="J915" s="1158"/>
    </row>
    <row r="916" spans="1:10" x14ac:dyDescent="0.3">
      <c r="A916" s="339"/>
      <c r="B916" s="336"/>
      <c r="C916" s="339"/>
      <c r="D916" s="339"/>
      <c r="E916" s="339"/>
      <c r="F916" s="108"/>
      <c r="G916" s="337"/>
      <c r="H916" s="1157"/>
      <c r="I916" s="1157"/>
      <c r="J916" s="1158"/>
    </row>
    <row r="917" spans="1:10" x14ac:dyDescent="0.3">
      <c r="A917" s="339"/>
      <c r="B917" s="336"/>
      <c r="C917" s="339"/>
      <c r="D917" s="339"/>
      <c r="E917" s="339"/>
      <c r="F917" s="108"/>
      <c r="G917" s="337"/>
      <c r="H917" s="1157"/>
      <c r="I917" s="1157"/>
      <c r="J917" s="1158"/>
    </row>
    <row r="918" spans="1:10" x14ac:dyDescent="0.3">
      <c r="A918" s="339"/>
      <c r="B918" s="336"/>
      <c r="C918" s="339"/>
      <c r="D918" s="339"/>
      <c r="E918" s="339"/>
      <c r="F918" s="108"/>
      <c r="G918" s="337"/>
      <c r="H918" s="1157"/>
      <c r="I918" s="1157"/>
      <c r="J918" s="1158"/>
    </row>
    <row r="919" spans="1:10" x14ac:dyDescent="0.3">
      <c r="A919" s="339"/>
      <c r="B919" s="336"/>
      <c r="C919" s="339"/>
      <c r="D919" s="339"/>
      <c r="E919" s="339"/>
      <c r="F919" s="108"/>
      <c r="G919" s="337"/>
      <c r="H919" s="1157"/>
      <c r="I919" s="1157"/>
      <c r="J919" s="1158"/>
    </row>
    <row r="920" spans="1:10" x14ac:dyDescent="0.3">
      <c r="A920" s="339"/>
      <c r="B920" s="336"/>
      <c r="C920" s="339"/>
      <c r="D920" s="339"/>
      <c r="E920" s="339"/>
      <c r="F920" s="108"/>
      <c r="G920" s="337"/>
      <c r="H920" s="1157"/>
      <c r="I920" s="1157"/>
      <c r="J920" s="1158"/>
    </row>
    <row r="921" spans="1:10" x14ac:dyDescent="0.3">
      <c r="A921" s="339"/>
      <c r="B921" s="336"/>
      <c r="C921" s="339"/>
      <c r="D921" s="339"/>
      <c r="E921" s="339"/>
      <c r="F921" s="108"/>
      <c r="G921" s="337"/>
      <c r="H921" s="1157"/>
      <c r="I921" s="1157"/>
      <c r="J921" s="1158"/>
    </row>
    <row r="922" spans="1:10" x14ac:dyDescent="0.3">
      <c r="A922" s="339"/>
      <c r="B922" s="336"/>
      <c r="C922" s="339"/>
      <c r="D922" s="339"/>
      <c r="E922" s="339"/>
      <c r="F922" s="108"/>
      <c r="G922" s="337"/>
      <c r="H922" s="1157"/>
      <c r="I922" s="1157"/>
      <c r="J922" s="1158"/>
    </row>
    <row r="923" spans="1:10" x14ac:dyDescent="0.3">
      <c r="A923" s="339"/>
      <c r="B923" s="336"/>
      <c r="C923" s="339"/>
      <c r="D923" s="339"/>
      <c r="E923" s="339"/>
      <c r="F923" s="108"/>
      <c r="G923" s="337"/>
      <c r="H923" s="1157"/>
      <c r="I923" s="1157"/>
      <c r="J923" s="1158"/>
    </row>
    <row r="924" spans="1:10" x14ac:dyDescent="0.3">
      <c r="A924" s="339"/>
      <c r="B924" s="336"/>
      <c r="C924" s="339"/>
      <c r="D924" s="339"/>
      <c r="E924" s="339"/>
      <c r="F924" s="108"/>
      <c r="G924" s="337"/>
      <c r="H924" s="1157"/>
      <c r="I924" s="1157"/>
      <c r="J924" s="1158"/>
    </row>
    <row r="925" spans="1:10" x14ac:dyDescent="0.3">
      <c r="A925" s="339"/>
      <c r="B925" s="336"/>
      <c r="C925" s="339"/>
      <c r="D925" s="339"/>
      <c r="E925" s="339"/>
      <c r="F925" s="108"/>
      <c r="G925" s="337"/>
      <c r="H925" s="1157"/>
      <c r="I925" s="1157"/>
      <c r="J925" s="1158"/>
    </row>
    <row r="926" spans="1:10" x14ac:dyDescent="0.3">
      <c r="A926" s="339"/>
      <c r="B926" s="336"/>
      <c r="C926" s="339"/>
      <c r="D926" s="339"/>
      <c r="E926" s="339"/>
      <c r="F926" s="108"/>
      <c r="G926" s="337"/>
      <c r="H926" s="1157"/>
      <c r="I926" s="1157"/>
      <c r="J926" s="1158"/>
    </row>
    <row r="927" spans="1:10" x14ac:dyDescent="0.3">
      <c r="A927" s="339"/>
      <c r="B927" s="336"/>
      <c r="C927" s="339"/>
      <c r="D927" s="339"/>
      <c r="E927" s="339"/>
      <c r="F927" s="108"/>
      <c r="G927" s="337"/>
      <c r="H927" s="1157"/>
      <c r="I927" s="1157"/>
      <c r="J927" s="1158"/>
    </row>
    <row r="928" spans="1:10" x14ac:dyDescent="0.3">
      <c r="A928" s="339"/>
      <c r="B928" s="336"/>
      <c r="C928" s="339"/>
      <c r="D928" s="339"/>
      <c r="E928" s="339"/>
      <c r="F928" s="108"/>
      <c r="G928" s="337"/>
      <c r="H928" s="1157"/>
      <c r="I928" s="1157"/>
      <c r="J928" s="1158"/>
    </row>
    <row r="929" spans="1:10" x14ac:dyDescent="0.3">
      <c r="A929" s="339"/>
      <c r="B929" s="336"/>
      <c r="C929" s="339"/>
      <c r="D929" s="339"/>
      <c r="E929" s="339"/>
      <c r="F929" s="108"/>
      <c r="G929" s="337"/>
      <c r="H929" s="1157"/>
      <c r="I929" s="1157"/>
      <c r="J929" s="1158"/>
    </row>
    <row r="930" spans="1:10" x14ac:dyDescent="0.3">
      <c r="A930" s="339"/>
      <c r="B930" s="336"/>
      <c r="C930" s="339"/>
      <c r="D930" s="339"/>
      <c r="E930" s="339"/>
      <c r="F930" s="108"/>
      <c r="G930" s="337"/>
      <c r="H930" s="1157"/>
      <c r="I930" s="1157"/>
      <c r="J930" s="1158"/>
    </row>
    <row r="931" spans="1:10" x14ac:dyDescent="0.3">
      <c r="A931" s="339"/>
      <c r="B931" s="336"/>
      <c r="C931" s="339"/>
      <c r="D931" s="339"/>
      <c r="E931" s="339"/>
      <c r="F931" s="108"/>
      <c r="G931" s="337"/>
      <c r="H931" s="1157"/>
      <c r="I931" s="1157"/>
      <c r="J931" s="1158"/>
    </row>
    <row r="932" spans="1:10" x14ac:dyDescent="0.3">
      <c r="A932" s="339"/>
      <c r="B932" s="336"/>
      <c r="C932" s="339"/>
      <c r="D932" s="339"/>
      <c r="E932" s="339"/>
      <c r="F932" s="108"/>
      <c r="G932" s="337"/>
      <c r="H932" s="1157"/>
      <c r="I932" s="1157"/>
      <c r="J932" s="1158"/>
    </row>
    <row r="933" spans="1:10" x14ac:dyDescent="0.3">
      <c r="A933" s="339"/>
      <c r="B933" s="336"/>
      <c r="C933" s="339"/>
      <c r="D933" s="339"/>
      <c r="E933" s="339"/>
      <c r="F933" s="108"/>
      <c r="G933" s="337"/>
      <c r="H933" s="1157"/>
      <c r="I933" s="1157"/>
      <c r="J933" s="1158"/>
    </row>
    <row r="934" spans="1:10" x14ac:dyDescent="0.3">
      <c r="A934" s="339"/>
      <c r="B934" s="336"/>
      <c r="C934" s="339"/>
      <c r="D934" s="339"/>
      <c r="E934" s="339"/>
      <c r="F934" s="108"/>
      <c r="G934" s="337"/>
      <c r="H934" s="1157"/>
      <c r="I934" s="1157"/>
      <c r="J934" s="1158"/>
    </row>
    <row r="935" spans="1:10" x14ac:dyDescent="0.3">
      <c r="A935" s="339"/>
      <c r="B935" s="336"/>
      <c r="C935" s="339"/>
      <c r="D935" s="339"/>
      <c r="E935" s="339"/>
      <c r="F935" s="108"/>
      <c r="G935" s="337"/>
      <c r="H935" s="1157"/>
      <c r="I935" s="1157"/>
      <c r="J935" s="1158"/>
    </row>
    <row r="936" spans="1:10" x14ac:dyDescent="0.3">
      <c r="A936" s="339"/>
      <c r="B936" s="336"/>
      <c r="C936" s="339"/>
      <c r="D936" s="339"/>
      <c r="E936" s="339"/>
      <c r="F936" s="108"/>
      <c r="G936" s="337"/>
      <c r="H936" s="1157"/>
      <c r="I936" s="1157"/>
      <c r="J936" s="1158"/>
    </row>
    <row r="937" spans="1:10" x14ac:dyDescent="0.3">
      <c r="A937" s="339"/>
      <c r="B937" s="336"/>
      <c r="C937" s="339"/>
      <c r="D937" s="339"/>
      <c r="E937" s="339"/>
      <c r="F937" s="108"/>
      <c r="G937" s="337"/>
      <c r="H937" s="1157"/>
      <c r="I937" s="1157"/>
      <c r="J937" s="1158"/>
    </row>
    <row r="938" spans="1:10" x14ac:dyDescent="0.3">
      <c r="A938" s="339"/>
      <c r="B938" s="336"/>
      <c r="C938" s="339"/>
      <c r="D938" s="339"/>
      <c r="E938" s="339"/>
      <c r="F938" s="108"/>
      <c r="G938" s="337"/>
      <c r="H938" s="1157"/>
      <c r="I938" s="1157"/>
      <c r="J938" s="1158"/>
    </row>
    <row r="939" spans="1:10" x14ac:dyDescent="0.3">
      <c r="A939" s="339"/>
      <c r="B939" s="336"/>
      <c r="C939" s="339"/>
      <c r="D939" s="339"/>
      <c r="E939" s="339"/>
      <c r="F939" s="108"/>
      <c r="G939" s="337"/>
      <c r="H939" s="1157"/>
      <c r="I939" s="1157"/>
      <c r="J939" s="1158"/>
    </row>
    <row r="940" spans="1:10" x14ac:dyDescent="0.3">
      <c r="A940" s="339"/>
      <c r="B940" s="336"/>
      <c r="C940" s="339"/>
      <c r="D940" s="339"/>
      <c r="E940" s="339"/>
      <c r="F940" s="108"/>
      <c r="G940" s="337"/>
      <c r="H940" s="1157"/>
      <c r="I940" s="1157"/>
      <c r="J940" s="1158"/>
    </row>
    <row r="941" spans="1:10" x14ac:dyDescent="0.3">
      <c r="A941" s="339"/>
      <c r="B941" s="336"/>
      <c r="C941" s="339"/>
      <c r="D941" s="339"/>
      <c r="E941" s="339"/>
      <c r="F941" s="108"/>
      <c r="G941" s="337"/>
      <c r="H941" s="1157"/>
      <c r="I941" s="1157"/>
      <c r="J941" s="1158"/>
    </row>
    <row r="942" spans="1:10" x14ac:dyDescent="0.3">
      <c r="A942" s="339"/>
      <c r="B942" s="336"/>
      <c r="C942" s="339"/>
      <c r="D942" s="339"/>
      <c r="E942" s="339"/>
      <c r="F942" s="108"/>
      <c r="G942" s="337"/>
      <c r="H942" s="1157"/>
      <c r="I942" s="1157"/>
      <c r="J942" s="1158"/>
    </row>
    <row r="943" spans="1:10" x14ac:dyDescent="0.3">
      <c r="A943" s="339"/>
      <c r="B943" s="336"/>
      <c r="C943" s="339"/>
      <c r="D943" s="339"/>
      <c r="E943" s="339"/>
      <c r="F943" s="108"/>
      <c r="G943" s="337"/>
      <c r="H943" s="1157"/>
      <c r="I943" s="1157"/>
      <c r="J943" s="1158"/>
    </row>
    <row r="944" spans="1:10" x14ac:dyDescent="0.3">
      <c r="A944" s="339"/>
      <c r="B944" s="336"/>
      <c r="C944" s="339"/>
      <c r="D944" s="339"/>
      <c r="E944" s="339"/>
      <c r="F944" s="108"/>
      <c r="G944" s="337"/>
      <c r="H944" s="1157"/>
      <c r="I944" s="1157"/>
      <c r="J944" s="1158"/>
    </row>
    <row r="945" spans="1:10" x14ac:dyDescent="0.3">
      <c r="A945" s="339"/>
      <c r="B945" s="336"/>
      <c r="C945" s="339"/>
      <c r="D945" s="339"/>
      <c r="E945" s="339"/>
      <c r="F945" s="108"/>
      <c r="G945" s="337"/>
      <c r="H945" s="1157"/>
      <c r="I945" s="1157"/>
      <c r="J945" s="1158"/>
    </row>
    <row r="946" spans="1:10" x14ac:dyDescent="0.3">
      <c r="A946" s="339"/>
      <c r="B946" s="336"/>
      <c r="C946" s="339"/>
      <c r="D946" s="339"/>
      <c r="E946" s="339"/>
      <c r="F946" s="108"/>
      <c r="G946" s="337"/>
      <c r="H946" s="1157"/>
      <c r="I946" s="1157"/>
      <c r="J946" s="1158"/>
    </row>
    <row r="947" spans="1:10" x14ac:dyDescent="0.3">
      <c r="A947" s="339"/>
      <c r="B947" s="336"/>
      <c r="C947" s="339"/>
      <c r="D947" s="339"/>
      <c r="E947" s="339"/>
      <c r="F947" s="108"/>
      <c r="G947" s="337"/>
      <c r="H947" s="1157"/>
      <c r="I947" s="1157"/>
      <c r="J947" s="1158"/>
    </row>
    <row r="948" spans="1:10" x14ac:dyDescent="0.3">
      <c r="A948" s="339"/>
      <c r="B948" s="336"/>
      <c r="C948" s="339"/>
      <c r="D948" s="339"/>
      <c r="E948" s="339"/>
      <c r="F948" s="108"/>
      <c r="G948" s="337"/>
      <c r="H948" s="1157"/>
      <c r="I948" s="1157"/>
      <c r="J948" s="1158"/>
    </row>
    <row r="949" spans="1:10" x14ac:dyDescent="0.3">
      <c r="A949" s="339"/>
      <c r="B949" s="336"/>
      <c r="C949" s="339"/>
      <c r="D949" s="339"/>
      <c r="E949" s="339"/>
      <c r="F949" s="108"/>
      <c r="G949" s="337"/>
      <c r="H949" s="1157"/>
      <c r="I949" s="1157"/>
      <c r="J949" s="1158"/>
    </row>
    <row r="950" spans="1:10" x14ac:dyDescent="0.3">
      <c r="A950" s="339"/>
      <c r="B950" s="336"/>
      <c r="C950" s="339"/>
      <c r="D950" s="339"/>
      <c r="E950" s="339"/>
      <c r="F950" s="108"/>
      <c r="G950" s="337"/>
      <c r="H950" s="1157"/>
      <c r="I950" s="1157"/>
      <c r="J950" s="1158"/>
    </row>
    <row r="951" spans="1:10" x14ac:dyDescent="0.3">
      <c r="A951" s="339"/>
      <c r="B951" s="336"/>
      <c r="C951" s="339"/>
      <c r="D951" s="339"/>
      <c r="E951" s="339"/>
      <c r="F951" s="108"/>
      <c r="G951" s="337"/>
      <c r="H951" s="1157"/>
      <c r="I951" s="1157"/>
      <c r="J951" s="1158"/>
    </row>
    <row r="952" spans="1:10" x14ac:dyDescent="0.3">
      <c r="A952" s="339"/>
      <c r="B952" s="336"/>
      <c r="C952" s="339"/>
      <c r="D952" s="339"/>
      <c r="E952" s="339"/>
      <c r="F952" s="108"/>
      <c r="G952" s="337"/>
      <c r="H952" s="1157"/>
      <c r="I952" s="1157"/>
      <c r="J952" s="1158"/>
    </row>
    <row r="953" spans="1:10" x14ac:dyDescent="0.3">
      <c r="A953" s="339"/>
      <c r="B953" s="336"/>
      <c r="C953" s="339"/>
      <c r="D953" s="339"/>
      <c r="E953" s="339"/>
      <c r="F953" s="108"/>
      <c r="G953" s="337"/>
      <c r="H953" s="1157"/>
      <c r="I953" s="1157"/>
      <c r="J953" s="1158"/>
    </row>
    <row r="954" spans="1:10" x14ac:dyDescent="0.3">
      <c r="A954" s="339"/>
      <c r="B954" s="336"/>
      <c r="C954" s="339"/>
      <c r="D954" s="339"/>
      <c r="E954" s="339"/>
      <c r="F954" s="108"/>
      <c r="G954" s="337"/>
      <c r="H954" s="1157"/>
      <c r="I954" s="1157"/>
      <c r="J954" s="1158"/>
    </row>
    <row r="955" spans="1:10" x14ac:dyDescent="0.3">
      <c r="A955" s="339"/>
      <c r="B955" s="336"/>
      <c r="C955" s="339"/>
      <c r="D955" s="339"/>
      <c r="E955" s="339"/>
      <c r="F955" s="108"/>
      <c r="G955" s="337"/>
      <c r="H955" s="1157"/>
      <c r="I955" s="1157"/>
      <c r="J955" s="1158"/>
    </row>
    <row r="956" spans="1:10" x14ac:dyDescent="0.3">
      <c r="A956" s="339"/>
      <c r="B956" s="336"/>
      <c r="C956" s="339"/>
      <c r="D956" s="339"/>
      <c r="E956" s="339"/>
      <c r="F956" s="108"/>
      <c r="G956" s="337"/>
      <c r="H956" s="1157"/>
      <c r="I956" s="1157"/>
      <c r="J956" s="1158"/>
    </row>
    <row r="957" spans="1:10" x14ac:dyDescent="0.3">
      <c r="A957" s="339"/>
      <c r="B957" s="336"/>
      <c r="C957" s="339"/>
      <c r="D957" s="339"/>
      <c r="E957" s="339"/>
      <c r="F957" s="108"/>
      <c r="G957" s="337"/>
      <c r="H957" s="1157"/>
      <c r="I957" s="1157"/>
      <c r="J957" s="1158"/>
    </row>
    <row r="958" spans="1:10" x14ac:dyDescent="0.3">
      <c r="A958" s="339"/>
      <c r="B958" s="336"/>
      <c r="C958" s="339"/>
      <c r="D958" s="339"/>
      <c r="E958" s="339"/>
      <c r="F958" s="108"/>
      <c r="G958" s="337"/>
      <c r="H958" s="1157"/>
      <c r="I958" s="1157"/>
      <c r="J958" s="1158"/>
    </row>
    <row r="959" spans="1:10" x14ac:dyDescent="0.3">
      <c r="A959" s="339"/>
      <c r="B959" s="336"/>
      <c r="C959" s="339"/>
      <c r="D959" s="339"/>
      <c r="E959" s="339"/>
      <c r="F959" s="108"/>
      <c r="G959" s="337"/>
      <c r="H959" s="1157"/>
      <c r="I959" s="1157"/>
      <c r="J959" s="1158"/>
    </row>
    <row r="960" spans="1:10" x14ac:dyDescent="0.3">
      <c r="A960" s="339"/>
      <c r="B960" s="336"/>
      <c r="C960" s="339"/>
      <c r="D960" s="339"/>
      <c r="E960" s="339"/>
      <c r="F960" s="108"/>
      <c r="G960" s="337"/>
      <c r="H960" s="1157"/>
      <c r="I960" s="1157"/>
      <c r="J960" s="1158"/>
    </row>
    <row r="961" spans="1:10" x14ac:dyDescent="0.3">
      <c r="A961" s="339"/>
      <c r="B961" s="336"/>
      <c r="C961" s="339"/>
      <c r="D961" s="339"/>
      <c r="E961" s="339"/>
      <c r="F961" s="108"/>
      <c r="G961" s="337"/>
      <c r="H961" s="1157"/>
      <c r="I961" s="1157"/>
      <c r="J961" s="1158"/>
    </row>
    <row r="962" spans="1:10" x14ac:dyDescent="0.3">
      <c r="A962" s="339"/>
      <c r="B962" s="336"/>
      <c r="C962" s="339"/>
      <c r="D962" s="339"/>
      <c r="E962" s="339"/>
      <c r="F962" s="108"/>
      <c r="G962" s="337"/>
      <c r="H962" s="1157"/>
      <c r="I962" s="1157"/>
      <c r="J962" s="1158"/>
    </row>
    <row r="963" spans="1:10" x14ac:dyDescent="0.3">
      <c r="A963" s="339"/>
      <c r="B963" s="336"/>
      <c r="C963" s="339"/>
      <c r="D963" s="339"/>
      <c r="E963" s="339"/>
      <c r="F963" s="108"/>
      <c r="G963" s="337"/>
      <c r="H963" s="1157"/>
      <c r="I963" s="1157"/>
      <c r="J963" s="1158"/>
    </row>
    <row r="964" spans="1:10" x14ac:dyDescent="0.3">
      <c r="A964" s="339"/>
      <c r="B964" s="336"/>
      <c r="C964" s="339"/>
      <c r="D964" s="339"/>
      <c r="E964" s="339"/>
      <c r="F964" s="108"/>
      <c r="G964" s="337"/>
      <c r="H964" s="1157"/>
      <c r="I964" s="1157"/>
      <c r="J964" s="1158"/>
    </row>
    <row r="965" spans="1:10" x14ac:dyDescent="0.3">
      <c r="A965" s="339"/>
      <c r="B965" s="336"/>
      <c r="C965" s="339"/>
      <c r="D965" s="339"/>
      <c r="E965" s="339"/>
      <c r="F965" s="108"/>
      <c r="G965" s="337"/>
      <c r="H965" s="1157"/>
      <c r="I965" s="1157"/>
      <c r="J965" s="1158"/>
    </row>
    <row r="966" spans="1:10" x14ac:dyDescent="0.3">
      <c r="A966" s="339"/>
      <c r="B966" s="336"/>
      <c r="C966" s="339"/>
      <c r="D966" s="339"/>
      <c r="E966" s="339"/>
      <c r="F966" s="108"/>
      <c r="G966" s="337"/>
      <c r="H966" s="1157"/>
      <c r="I966" s="1157"/>
      <c r="J966" s="1158"/>
    </row>
    <row r="967" spans="1:10" x14ac:dyDescent="0.3">
      <c r="A967" s="339"/>
      <c r="B967" s="336"/>
      <c r="C967" s="339"/>
      <c r="D967" s="339"/>
      <c r="E967" s="339"/>
      <c r="F967" s="108"/>
      <c r="G967" s="337"/>
      <c r="H967" s="1157"/>
      <c r="I967" s="1157"/>
      <c r="J967" s="1158"/>
    </row>
    <row r="968" spans="1:10" x14ac:dyDescent="0.3">
      <c r="A968" s="339"/>
      <c r="B968" s="336"/>
      <c r="C968" s="339"/>
      <c r="D968" s="339"/>
      <c r="E968" s="339"/>
      <c r="F968" s="108"/>
      <c r="G968" s="337"/>
      <c r="H968" s="1157"/>
      <c r="I968" s="1157"/>
      <c r="J968" s="1158"/>
    </row>
    <row r="969" spans="1:10" x14ac:dyDescent="0.3">
      <c r="A969" s="339"/>
      <c r="B969" s="336"/>
      <c r="C969" s="339"/>
      <c r="D969" s="339"/>
      <c r="E969" s="339"/>
      <c r="F969" s="108"/>
      <c r="G969" s="337"/>
      <c r="H969" s="1157"/>
      <c r="I969" s="1157"/>
      <c r="J969" s="1158"/>
    </row>
    <row r="970" spans="1:10" x14ac:dyDescent="0.3">
      <c r="A970" s="339"/>
      <c r="B970" s="336"/>
      <c r="C970" s="339"/>
      <c r="D970" s="339"/>
      <c r="E970" s="339"/>
      <c r="F970" s="108"/>
      <c r="G970" s="337"/>
      <c r="H970" s="1157"/>
      <c r="I970" s="1157"/>
      <c r="J970" s="1158"/>
    </row>
    <row r="971" spans="1:10" x14ac:dyDescent="0.3">
      <c r="A971" s="339"/>
      <c r="B971" s="336"/>
      <c r="C971" s="339"/>
      <c r="D971" s="339"/>
      <c r="E971" s="339"/>
      <c r="F971" s="108"/>
      <c r="G971" s="337"/>
      <c r="H971" s="1157"/>
      <c r="I971" s="1157"/>
      <c r="J971" s="1158"/>
    </row>
    <row r="972" spans="1:10" x14ac:dyDescent="0.3">
      <c r="A972" s="339"/>
      <c r="B972" s="336"/>
      <c r="C972" s="339"/>
      <c r="D972" s="339"/>
      <c r="E972" s="339"/>
      <c r="F972" s="108"/>
      <c r="G972" s="337"/>
      <c r="H972" s="1157"/>
      <c r="I972" s="1157"/>
      <c r="J972" s="1158"/>
    </row>
    <row r="973" spans="1:10" x14ac:dyDescent="0.3">
      <c r="A973" s="339"/>
      <c r="B973" s="336"/>
      <c r="C973" s="339"/>
      <c r="D973" s="339"/>
      <c r="E973" s="339"/>
      <c r="F973" s="108"/>
      <c r="G973" s="337"/>
      <c r="H973" s="1157"/>
      <c r="I973" s="1157"/>
      <c r="J973" s="1158"/>
    </row>
    <row r="974" spans="1:10" x14ac:dyDescent="0.3">
      <c r="A974" s="339"/>
      <c r="B974" s="336"/>
      <c r="C974" s="339"/>
      <c r="D974" s="339"/>
      <c r="E974" s="339"/>
      <c r="F974" s="108"/>
      <c r="G974" s="337"/>
      <c r="H974" s="1157"/>
      <c r="I974" s="1157"/>
      <c r="J974" s="1158"/>
    </row>
    <row r="975" spans="1:10" x14ac:dyDescent="0.3">
      <c r="A975" s="339"/>
      <c r="B975" s="336"/>
      <c r="C975" s="339"/>
      <c r="D975" s="339"/>
      <c r="E975" s="339"/>
      <c r="F975" s="108"/>
      <c r="G975" s="337"/>
      <c r="H975" s="1157"/>
      <c r="I975" s="1157"/>
      <c r="J975" s="1158"/>
    </row>
    <row r="976" spans="1:10" x14ac:dyDescent="0.3">
      <c r="A976" s="339"/>
      <c r="B976" s="336"/>
      <c r="C976" s="339"/>
      <c r="D976" s="339"/>
      <c r="E976" s="339"/>
      <c r="F976" s="108"/>
      <c r="G976" s="337"/>
      <c r="H976" s="1157"/>
      <c r="I976" s="1157"/>
      <c r="J976" s="1158"/>
    </row>
    <row r="977" spans="1:10" x14ac:dyDescent="0.3">
      <c r="A977" s="339"/>
      <c r="B977" s="336"/>
      <c r="C977" s="339"/>
      <c r="D977" s="339"/>
      <c r="E977" s="339"/>
      <c r="F977" s="108"/>
      <c r="G977" s="337"/>
      <c r="H977" s="1157"/>
      <c r="I977" s="1157"/>
      <c r="J977" s="1158"/>
    </row>
    <row r="978" spans="1:10" x14ac:dyDescent="0.3">
      <c r="A978" s="339"/>
      <c r="B978" s="336"/>
      <c r="C978" s="339"/>
      <c r="D978" s="339"/>
      <c r="E978" s="339"/>
      <c r="F978" s="108"/>
      <c r="G978" s="337"/>
      <c r="H978" s="1157"/>
      <c r="I978" s="1157"/>
      <c r="J978" s="1158"/>
    </row>
    <row r="979" spans="1:10" x14ac:dyDescent="0.3">
      <c r="A979" s="339"/>
      <c r="B979" s="336"/>
      <c r="C979" s="339"/>
      <c r="D979" s="339"/>
      <c r="E979" s="339"/>
      <c r="F979" s="108"/>
      <c r="G979" s="337"/>
      <c r="H979" s="1157"/>
      <c r="I979" s="1157"/>
      <c r="J979" s="1158"/>
    </row>
    <row r="980" spans="1:10" x14ac:dyDescent="0.3">
      <c r="A980" s="339"/>
      <c r="B980" s="336"/>
      <c r="C980" s="339"/>
      <c r="D980" s="339"/>
      <c r="E980" s="339"/>
      <c r="F980" s="108"/>
      <c r="G980" s="337"/>
      <c r="H980" s="1157"/>
      <c r="I980" s="1157"/>
      <c r="J980" s="1158"/>
    </row>
    <row r="981" spans="1:10" x14ac:dyDescent="0.3">
      <c r="A981" s="339"/>
      <c r="B981" s="336"/>
      <c r="C981" s="339"/>
      <c r="D981" s="339"/>
      <c r="E981" s="339"/>
      <c r="F981" s="108"/>
      <c r="G981" s="337"/>
      <c r="H981" s="1157"/>
      <c r="I981" s="1157"/>
      <c r="J981" s="1158"/>
    </row>
    <row r="982" spans="1:10" x14ac:dyDescent="0.3">
      <c r="A982" s="339"/>
      <c r="B982" s="336"/>
      <c r="C982" s="339"/>
      <c r="D982" s="339"/>
      <c r="E982" s="339"/>
      <c r="F982" s="108"/>
      <c r="G982" s="337"/>
      <c r="H982" s="1157"/>
      <c r="I982" s="1157"/>
      <c r="J982" s="1158"/>
    </row>
    <row r="983" spans="1:10" x14ac:dyDescent="0.3">
      <c r="A983" s="339"/>
      <c r="B983" s="336"/>
      <c r="C983" s="339"/>
      <c r="D983" s="339"/>
      <c r="E983" s="339"/>
      <c r="F983" s="108"/>
      <c r="G983" s="337"/>
      <c r="H983" s="1157"/>
      <c r="I983" s="1157"/>
      <c r="J983" s="1158"/>
    </row>
    <row r="984" spans="1:10" x14ac:dyDescent="0.3">
      <c r="A984" s="339"/>
      <c r="B984" s="336"/>
      <c r="C984" s="339"/>
      <c r="D984" s="339"/>
      <c r="E984" s="339"/>
      <c r="F984" s="108"/>
      <c r="G984" s="337"/>
      <c r="H984" s="1157"/>
      <c r="I984" s="1157"/>
      <c r="J984" s="1158"/>
    </row>
    <row r="985" spans="1:10" x14ac:dyDescent="0.3">
      <c r="A985" s="339"/>
      <c r="B985" s="336"/>
      <c r="C985" s="339"/>
      <c r="D985" s="339"/>
      <c r="E985" s="339"/>
      <c r="F985" s="108"/>
      <c r="G985" s="337"/>
      <c r="H985" s="1157"/>
      <c r="I985" s="1157"/>
      <c r="J985" s="1158"/>
    </row>
    <row r="986" spans="1:10" x14ac:dyDescent="0.3">
      <c r="A986" s="339"/>
      <c r="B986" s="336"/>
      <c r="C986" s="339"/>
      <c r="D986" s="339"/>
      <c r="E986" s="339"/>
      <c r="F986" s="108"/>
      <c r="G986" s="337"/>
      <c r="H986" s="1157"/>
      <c r="I986" s="1157"/>
      <c r="J986" s="1158"/>
    </row>
    <row r="987" spans="1:10" x14ac:dyDescent="0.3">
      <c r="A987" s="339"/>
      <c r="B987" s="336"/>
      <c r="C987" s="339"/>
      <c r="D987" s="339"/>
      <c r="E987" s="339"/>
      <c r="F987" s="108"/>
      <c r="G987" s="337"/>
      <c r="H987" s="1157"/>
      <c r="I987" s="1157"/>
      <c r="J987" s="1158"/>
    </row>
    <row r="988" spans="1:10" x14ac:dyDescent="0.3">
      <c r="A988" s="339"/>
      <c r="B988" s="336"/>
      <c r="C988" s="339"/>
      <c r="D988" s="339"/>
      <c r="E988" s="339"/>
      <c r="F988" s="108"/>
      <c r="G988" s="337"/>
      <c r="H988" s="1157"/>
      <c r="I988" s="1157"/>
      <c r="J988" s="1158"/>
    </row>
    <row r="989" spans="1:10" x14ac:dyDescent="0.3">
      <c r="A989" s="339"/>
      <c r="B989" s="336"/>
      <c r="C989" s="339"/>
      <c r="D989" s="339"/>
      <c r="E989" s="339"/>
      <c r="F989" s="108"/>
      <c r="G989" s="337"/>
      <c r="H989" s="1157"/>
      <c r="I989" s="1157"/>
      <c r="J989" s="1158"/>
    </row>
    <row r="990" spans="1:10" x14ac:dyDescent="0.3">
      <c r="A990" s="339"/>
      <c r="B990" s="336"/>
      <c r="C990" s="339"/>
      <c r="D990" s="339"/>
      <c r="E990" s="339"/>
      <c r="F990" s="108"/>
      <c r="G990" s="337"/>
      <c r="H990" s="1157"/>
      <c r="I990" s="1157"/>
      <c r="J990" s="1158"/>
    </row>
    <row r="991" spans="1:10" x14ac:dyDescent="0.3">
      <c r="A991" s="339"/>
      <c r="B991" s="336"/>
      <c r="C991" s="339"/>
      <c r="D991" s="339"/>
      <c r="E991" s="339"/>
      <c r="F991" s="108"/>
      <c r="G991" s="337"/>
      <c r="H991" s="1157"/>
      <c r="I991" s="1157"/>
      <c r="J991" s="1158"/>
    </row>
    <row r="992" spans="1:10" x14ac:dyDescent="0.3">
      <c r="A992" s="339"/>
      <c r="B992" s="336"/>
      <c r="C992" s="339"/>
      <c r="D992" s="339"/>
      <c r="E992" s="339"/>
      <c r="F992" s="108"/>
      <c r="G992" s="337"/>
      <c r="H992" s="1157"/>
      <c r="I992" s="1157"/>
      <c r="J992" s="1158"/>
    </row>
    <row r="993" spans="1:10" x14ac:dyDescent="0.3">
      <c r="A993" s="339"/>
      <c r="B993" s="336"/>
      <c r="C993" s="339"/>
      <c r="D993" s="339"/>
      <c r="E993" s="339"/>
      <c r="F993" s="108"/>
      <c r="G993" s="337"/>
      <c r="H993" s="1157"/>
      <c r="I993" s="1157"/>
      <c r="J993" s="1158"/>
    </row>
    <row r="994" spans="1:10" x14ac:dyDescent="0.3">
      <c r="A994" s="339"/>
      <c r="B994" s="336"/>
      <c r="C994" s="339"/>
      <c r="D994" s="339"/>
      <c r="E994" s="339"/>
      <c r="F994" s="108"/>
      <c r="G994" s="337"/>
      <c r="H994" s="1157"/>
      <c r="I994" s="1157"/>
      <c r="J994" s="1158"/>
    </row>
    <row r="995" spans="1:10" x14ac:dyDescent="0.3">
      <c r="A995" s="339"/>
      <c r="B995" s="336"/>
      <c r="C995" s="339"/>
      <c r="D995" s="339"/>
      <c r="E995" s="339"/>
      <c r="F995" s="108"/>
      <c r="G995" s="337"/>
      <c r="H995" s="1157"/>
      <c r="I995" s="1157"/>
      <c r="J995" s="1158"/>
    </row>
    <row r="996" spans="1:10" x14ac:dyDescent="0.3">
      <c r="A996" s="339"/>
      <c r="B996" s="336"/>
      <c r="C996" s="339"/>
      <c r="D996" s="339"/>
      <c r="E996" s="339"/>
      <c r="F996" s="108"/>
      <c r="G996" s="337"/>
      <c r="H996" s="1157"/>
      <c r="I996" s="1157"/>
      <c r="J996" s="1158"/>
    </row>
    <row r="997" spans="1:10" x14ac:dyDescent="0.3">
      <c r="A997" s="339"/>
      <c r="B997" s="336"/>
      <c r="C997" s="339"/>
      <c r="D997" s="339"/>
      <c r="E997" s="339"/>
      <c r="F997" s="108"/>
      <c r="G997" s="337"/>
      <c r="H997" s="1157"/>
      <c r="I997" s="1157"/>
      <c r="J997" s="1158"/>
    </row>
    <row r="998" spans="1:10" x14ac:dyDescent="0.3">
      <c r="A998" s="339"/>
      <c r="B998" s="336"/>
      <c r="C998" s="339"/>
      <c r="D998" s="339"/>
      <c r="E998" s="339"/>
      <c r="F998" s="108"/>
      <c r="G998" s="337"/>
      <c r="H998" s="1157"/>
      <c r="I998" s="1157"/>
      <c r="J998" s="1158"/>
    </row>
    <row r="999" spans="1:10" x14ac:dyDescent="0.3">
      <c r="A999" s="339"/>
      <c r="B999" s="336"/>
      <c r="C999" s="339"/>
      <c r="D999" s="339"/>
      <c r="E999" s="339"/>
      <c r="F999" s="108"/>
      <c r="G999" s="337"/>
      <c r="H999" s="1157"/>
      <c r="I999" s="1157"/>
      <c r="J999" s="1158"/>
    </row>
    <row r="1000" spans="1:10" x14ac:dyDescent="0.3">
      <c r="A1000" s="339"/>
      <c r="B1000" s="336"/>
      <c r="C1000" s="339"/>
      <c r="D1000" s="339"/>
      <c r="E1000" s="339"/>
      <c r="F1000" s="108"/>
      <c r="G1000" s="337"/>
      <c r="H1000" s="1157"/>
      <c r="I1000" s="1157"/>
      <c r="J1000" s="1158"/>
    </row>
    <row r="1001" spans="1:10" x14ac:dyDescent="0.3">
      <c r="A1001" s="339"/>
      <c r="B1001" s="336"/>
      <c r="C1001" s="339"/>
      <c r="D1001" s="339"/>
      <c r="E1001" s="339"/>
      <c r="F1001" s="108"/>
      <c r="G1001" s="337"/>
      <c r="H1001" s="1157"/>
      <c r="I1001" s="1157"/>
      <c r="J1001" s="1158"/>
    </row>
    <row r="1002" spans="1:10" x14ac:dyDescent="0.3">
      <c r="A1002" s="339"/>
      <c r="B1002" s="336"/>
      <c r="C1002" s="339"/>
      <c r="D1002" s="339"/>
      <c r="E1002" s="339"/>
      <c r="F1002" s="108"/>
      <c r="G1002" s="337"/>
      <c r="H1002" s="1157"/>
      <c r="I1002" s="1157"/>
      <c r="J1002" s="1158"/>
    </row>
    <row r="1003" spans="1:10" x14ac:dyDescent="0.3">
      <c r="A1003" s="339"/>
      <c r="B1003" s="336"/>
      <c r="C1003" s="339"/>
      <c r="D1003" s="339"/>
      <c r="E1003" s="339"/>
      <c r="F1003" s="108"/>
      <c r="G1003" s="337"/>
      <c r="H1003" s="1157"/>
      <c r="I1003" s="1157"/>
      <c r="J1003" s="1158"/>
    </row>
    <row r="1004" spans="1:10" x14ac:dyDescent="0.3">
      <c r="A1004" s="339"/>
      <c r="B1004" s="336"/>
      <c r="C1004" s="339"/>
      <c r="D1004" s="339"/>
      <c r="E1004" s="339"/>
      <c r="F1004" s="108"/>
      <c r="G1004" s="337"/>
      <c r="H1004" s="1157"/>
      <c r="I1004" s="1157"/>
      <c r="J1004" s="1158"/>
    </row>
    <row r="1005" spans="1:10" x14ac:dyDescent="0.3">
      <c r="A1005" s="339"/>
      <c r="B1005" s="336"/>
      <c r="C1005" s="339"/>
      <c r="D1005" s="339"/>
      <c r="E1005" s="339"/>
      <c r="F1005" s="108"/>
      <c r="G1005" s="337"/>
      <c r="H1005" s="1157"/>
      <c r="I1005" s="1157"/>
      <c r="J1005" s="1158"/>
    </row>
    <row r="1006" spans="1:10" x14ac:dyDescent="0.3">
      <c r="A1006" s="339"/>
      <c r="B1006" s="336"/>
      <c r="C1006" s="339"/>
      <c r="D1006" s="339"/>
      <c r="E1006" s="339"/>
      <c r="F1006" s="108"/>
      <c r="G1006" s="337"/>
      <c r="H1006" s="1157"/>
      <c r="I1006" s="1157"/>
      <c r="J1006" s="1158"/>
    </row>
    <row r="1007" spans="1:10" x14ac:dyDescent="0.3">
      <c r="A1007" s="339"/>
      <c r="B1007" s="336"/>
      <c r="C1007" s="339"/>
      <c r="D1007" s="339"/>
      <c r="E1007" s="339"/>
      <c r="F1007" s="108"/>
      <c r="G1007" s="337"/>
      <c r="H1007" s="1157"/>
      <c r="I1007" s="1157"/>
      <c r="J1007" s="1158"/>
    </row>
    <row r="1008" spans="1:10" x14ac:dyDescent="0.3">
      <c r="A1008" s="339"/>
      <c r="B1008" s="336"/>
      <c r="C1008" s="339"/>
      <c r="D1008" s="339"/>
      <c r="E1008" s="339"/>
      <c r="F1008" s="108"/>
      <c r="G1008" s="337"/>
      <c r="H1008" s="1157"/>
      <c r="I1008" s="1157"/>
      <c r="J1008" s="1158"/>
    </row>
    <row r="1009" spans="1:10" x14ac:dyDescent="0.3">
      <c r="A1009" s="339"/>
      <c r="B1009" s="336"/>
      <c r="C1009" s="339"/>
      <c r="D1009" s="339"/>
      <c r="E1009" s="339"/>
      <c r="F1009" s="108"/>
      <c r="G1009" s="337"/>
      <c r="H1009" s="1157"/>
      <c r="I1009" s="1157"/>
      <c r="J1009" s="1158"/>
    </row>
    <row r="1010" spans="1:10" x14ac:dyDescent="0.3">
      <c r="A1010" s="339"/>
      <c r="B1010" s="336"/>
      <c r="C1010" s="339"/>
      <c r="D1010" s="339"/>
      <c r="E1010" s="339"/>
      <c r="F1010" s="108"/>
      <c r="G1010" s="337"/>
      <c r="H1010" s="1157"/>
      <c r="I1010" s="1157"/>
      <c r="J1010" s="1158"/>
    </row>
    <row r="1011" spans="1:10" x14ac:dyDescent="0.3">
      <c r="A1011" s="339"/>
      <c r="B1011" s="336"/>
      <c r="C1011" s="339"/>
      <c r="D1011" s="339"/>
      <c r="E1011" s="339"/>
      <c r="F1011" s="108"/>
      <c r="G1011" s="337"/>
      <c r="H1011" s="1157"/>
      <c r="I1011" s="1157"/>
      <c r="J1011" s="1158"/>
    </row>
    <row r="1012" spans="1:10" x14ac:dyDescent="0.3">
      <c r="A1012" s="339"/>
      <c r="B1012" s="336"/>
      <c r="C1012" s="339"/>
      <c r="D1012" s="339"/>
      <c r="E1012" s="339"/>
      <c r="F1012" s="108"/>
      <c r="G1012" s="337"/>
      <c r="H1012" s="1157"/>
      <c r="I1012" s="1157"/>
      <c r="J1012" s="1158"/>
    </row>
    <row r="1013" spans="1:10" x14ac:dyDescent="0.3">
      <c r="A1013" s="339"/>
      <c r="B1013" s="336"/>
      <c r="C1013" s="339"/>
      <c r="D1013" s="339"/>
      <c r="E1013" s="339"/>
      <c r="F1013" s="108"/>
      <c r="G1013" s="337"/>
      <c r="H1013" s="1157"/>
      <c r="I1013" s="1157"/>
      <c r="J1013" s="1158"/>
    </row>
    <row r="1014" spans="1:10" x14ac:dyDescent="0.3">
      <c r="A1014" s="339"/>
      <c r="B1014" s="336"/>
      <c r="C1014" s="339"/>
      <c r="D1014" s="339"/>
      <c r="E1014" s="339"/>
      <c r="F1014" s="108"/>
      <c r="G1014" s="337"/>
      <c r="H1014" s="1157"/>
      <c r="I1014" s="1157"/>
      <c r="J1014" s="1158"/>
    </row>
    <row r="1015" spans="1:10" x14ac:dyDescent="0.3">
      <c r="A1015" s="339"/>
      <c r="B1015" s="336"/>
      <c r="C1015" s="339"/>
      <c r="D1015" s="339"/>
      <c r="E1015" s="339"/>
      <c r="F1015" s="108"/>
      <c r="G1015" s="337"/>
      <c r="H1015" s="1157"/>
      <c r="I1015" s="1157"/>
      <c r="J1015" s="1158"/>
    </row>
    <row r="1016" spans="1:10" x14ac:dyDescent="0.3">
      <c r="A1016" s="339"/>
      <c r="B1016" s="336"/>
      <c r="C1016" s="339"/>
      <c r="D1016" s="339"/>
      <c r="E1016" s="339"/>
      <c r="F1016" s="108"/>
      <c r="G1016" s="337"/>
      <c r="H1016" s="1157"/>
      <c r="I1016" s="1157"/>
      <c r="J1016" s="1158"/>
    </row>
    <row r="1017" spans="1:10" x14ac:dyDescent="0.3">
      <c r="A1017" s="339"/>
      <c r="B1017" s="336"/>
      <c r="C1017" s="339"/>
      <c r="D1017" s="339"/>
      <c r="E1017" s="339"/>
      <c r="F1017" s="108"/>
      <c r="G1017" s="337"/>
      <c r="H1017" s="1157"/>
      <c r="I1017" s="1157"/>
      <c r="J1017" s="1158"/>
    </row>
    <row r="1018" spans="1:10" x14ac:dyDescent="0.3">
      <c r="A1018" s="339"/>
      <c r="B1018" s="336"/>
      <c r="C1018" s="339"/>
      <c r="D1018" s="339"/>
      <c r="E1018" s="339"/>
      <c r="F1018" s="108"/>
      <c r="G1018" s="337"/>
      <c r="H1018" s="1157"/>
      <c r="I1018" s="1157"/>
      <c r="J1018" s="1158"/>
    </row>
    <row r="1019" spans="1:10" x14ac:dyDescent="0.3">
      <c r="A1019" s="339"/>
      <c r="B1019" s="336"/>
      <c r="C1019" s="339"/>
      <c r="D1019" s="339"/>
      <c r="E1019" s="339"/>
      <c r="F1019" s="108"/>
      <c r="G1019" s="337"/>
      <c r="H1019" s="1157"/>
      <c r="I1019" s="1157"/>
      <c r="J1019" s="1158"/>
    </row>
    <row r="1020" spans="1:10" x14ac:dyDescent="0.3">
      <c r="A1020" s="339"/>
      <c r="B1020" s="336"/>
      <c r="C1020" s="339"/>
      <c r="D1020" s="339"/>
      <c r="E1020" s="339"/>
      <c r="F1020" s="108"/>
      <c r="G1020" s="337"/>
      <c r="H1020" s="1157"/>
      <c r="I1020" s="1157"/>
      <c r="J1020" s="1158"/>
    </row>
    <row r="1021" spans="1:10" x14ac:dyDescent="0.3">
      <c r="A1021" s="339"/>
      <c r="B1021" s="336"/>
      <c r="C1021" s="339"/>
      <c r="D1021" s="339"/>
      <c r="E1021" s="339"/>
      <c r="F1021" s="108"/>
      <c r="G1021" s="337"/>
      <c r="H1021" s="1157"/>
      <c r="I1021" s="1157"/>
      <c r="J1021" s="1158"/>
    </row>
    <row r="1022" spans="1:10" x14ac:dyDescent="0.3">
      <c r="A1022" s="339"/>
      <c r="B1022" s="336"/>
      <c r="C1022" s="339"/>
      <c r="D1022" s="339"/>
      <c r="E1022" s="339"/>
      <c r="F1022" s="108"/>
      <c r="G1022" s="337"/>
      <c r="H1022" s="1157"/>
      <c r="I1022" s="1157"/>
      <c r="J1022" s="1158"/>
    </row>
    <row r="1023" spans="1:10" x14ac:dyDescent="0.3">
      <c r="A1023" s="339"/>
      <c r="B1023" s="336"/>
      <c r="C1023" s="339"/>
      <c r="D1023" s="339"/>
      <c r="E1023" s="339"/>
      <c r="F1023" s="108"/>
      <c r="G1023" s="337"/>
      <c r="H1023" s="1157"/>
      <c r="I1023" s="1157"/>
      <c r="J1023" s="1158"/>
    </row>
    <row r="1024" spans="1:10" x14ac:dyDescent="0.3">
      <c r="A1024" s="339"/>
      <c r="B1024" s="336"/>
      <c r="C1024" s="339"/>
      <c r="D1024" s="339"/>
      <c r="E1024" s="339"/>
      <c r="F1024" s="108"/>
      <c r="G1024" s="337"/>
      <c r="H1024" s="1157"/>
      <c r="I1024" s="1157"/>
      <c r="J1024" s="1158"/>
    </row>
    <row r="1025" spans="1:10" x14ac:dyDescent="0.3">
      <c r="A1025" s="339"/>
      <c r="B1025" s="336"/>
      <c r="C1025" s="339"/>
      <c r="D1025" s="339"/>
      <c r="E1025" s="339"/>
      <c r="F1025" s="108"/>
      <c r="G1025" s="337"/>
      <c r="H1025" s="1157"/>
      <c r="I1025" s="1157"/>
      <c r="J1025" s="1158"/>
    </row>
    <row r="1026" spans="1:10" x14ac:dyDescent="0.3">
      <c r="A1026" s="339"/>
      <c r="B1026" s="336"/>
      <c r="C1026" s="339"/>
      <c r="D1026" s="339"/>
      <c r="E1026" s="339"/>
      <c r="F1026" s="108"/>
      <c r="G1026" s="337"/>
      <c r="H1026" s="1157"/>
      <c r="I1026" s="1157"/>
      <c r="J1026" s="1158"/>
    </row>
    <row r="1027" spans="1:10" x14ac:dyDescent="0.3">
      <c r="A1027" s="339"/>
      <c r="B1027" s="336"/>
      <c r="C1027" s="339"/>
      <c r="D1027" s="339"/>
      <c r="E1027" s="339"/>
      <c r="F1027" s="108"/>
      <c r="G1027" s="337"/>
      <c r="H1027" s="1157"/>
      <c r="I1027" s="1157"/>
      <c r="J1027" s="1158"/>
    </row>
    <row r="1028" spans="1:10" x14ac:dyDescent="0.3">
      <c r="A1028" s="339"/>
      <c r="B1028" s="336"/>
      <c r="C1028" s="339"/>
      <c r="D1028" s="339"/>
      <c r="E1028" s="339"/>
      <c r="F1028" s="108"/>
      <c r="G1028" s="337"/>
      <c r="H1028" s="1157"/>
      <c r="I1028" s="1157"/>
      <c r="J1028" s="1158"/>
    </row>
    <row r="1029" spans="1:10" x14ac:dyDescent="0.3">
      <c r="A1029" s="339"/>
      <c r="B1029" s="336"/>
      <c r="C1029" s="339"/>
      <c r="D1029" s="339"/>
      <c r="E1029" s="339"/>
      <c r="F1029" s="108"/>
      <c r="G1029" s="337"/>
      <c r="H1029" s="1157"/>
      <c r="I1029" s="1157"/>
      <c r="J1029" s="1158"/>
    </row>
    <row r="1030" spans="1:10" x14ac:dyDescent="0.3">
      <c r="A1030" s="339"/>
      <c r="B1030" s="336"/>
      <c r="C1030" s="339"/>
      <c r="D1030" s="339"/>
      <c r="E1030" s="339"/>
      <c r="F1030" s="108"/>
      <c r="G1030" s="337"/>
      <c r="H1030" s="1157"/>
      <c r="I1030" s="1157"/>
      <c r="J1030" s="1158"/>
    </row>
    <row r="1031" spans="1:10" x14ac:dyDescent="0.3">
      <c r="A1031" s="339"/>
      <c r="B1031" s="336"/>
      <c r="C1031" s="339"/>
      <c r="D1031" s="339"/>
      <c r="E1031" s="339"/>
      <c r="F1031" s="108"/>
      <c r="G1031" s="337"/>
      <c r="H1031" s="1157"/>
      <c r="I1031" s="1157"/>
      <c r="J1031" s="1158"/>
    </row>
    <row r="1032" spans="1:10" x14ac:dyDescent="0.3">
      <c r="A1032" s="339"/>
      <c r="B1032" s="336"/>
      <c r="C1032" s="339"/>
      <c r="D1032" s="339"/>
      <c r="E1032" s="339"/>
      <c r="F1032" s="108"/>
      <c r="G1032" s="337"/>
      <c r="H1032" s="1157"/>
      <c r="I1032" s="1157"/>
      <c r="J1032" s="1158"/>
    </row>
    <row r="1033" spans="1:10" x14ac:dyDescent="0.3">
      <c r="A1033" s="339"/>
      <c r="B1033" s="336"/>
      <c r="C1033" s="339"/>
      <c r="D1033" s="339"/>
      <c r="E1033" s="339"/>
      <c r="F1033" s="108"/>
      <c r="G1033" s="337"/>
      <c r="H1033" s="1157"/>
      <c r="I1033" s="1157"/>
      <c r="J1033" s="1158"/>
    </row>
    <row r="1034" spans="1:10" x14ac:dyDescent="0.3">
      <c r="A1034" s="339"/>
      <c r="B1034" s="336"/>
      <c r="C1034" s="339"/>
      <c r="D1034" s="339"/>
      <c r="E1034" s="339"/>
      <c r="F1034" s="108"/>
      <c r="G1034" s="337"/>
      <c r="H1034" s="1157"/>
      <c r="I1034" s="1157"/>
      <c r="J1034" s="1158"/>
    </row>
    <row r="1035" spans="1:10" x14ac:dyDescent="0.3">
      <c r="A1035" s="339"/>
      <c r="B1035" s="336"/>
      <c r="C1035" s="339"/>
      <c r="D1035" s="339"/>
      <c r="E1035" s="339"/>
      <c r="F1035" s="108"/>
      <c r="G1035" s="337"/>
      <c r="H1035" s="1157"/>
      <c r="I1035" s="1157"/>
      <c r="J1035" s="1158"/>
    </row>
    <row r="1036" spans="1:10" x14ac:dyDescent="0.3">
      <c r="A1036" s="339"/>
      <c r="B1036" s="336"/>
      <c r="C1036" s="339"/>
      <c r="D1036" s="339"/>
      <c r="E1036" s="339"/>
      <c r="F1036" s="108"/>
      <c r="G1036" s="337"/>
      <c r="H1036" s="1157"/>
      <c r="I1036" s="1157"/>
      <c r="J1036" s="1158"/>
    </row>
    <row r="1037" spans="1:10" x14ac:dyDescent="0.3">
      <c r="A1037" s="339"/>
      <c r="B1037" s="336"/>
      <c r="C1037" s="339"/>
      <c r="D1037" s="339"/>
      <c r="E1037" s="339"/>
      <c r="F1037" s="108"/>
      <c r="G1037" s="337"/>
      <c r="H1037" s="1157"/>
      <c r="I1037" s="1157"/>
      <c r="J1037" s="1158"/>
    </row>
    <row r="1038" spans="1:10" x14ac:dyDescent="0.3">
      <c r="A1038" s="339"/>
      <c r="B1038" s="336"/>
      <c r="C1038" s="339"/>
      <c r="D1038" s="339"/>
      <c r="E1038" s="339"/>
      <c r="F1038" s="108"/>
      <c r="G1038" s="337"/>
      <c r="H1038" s="1157"/>
      <c r="I1038" s="1157"/>
      <c r="J1038" s="1158"/>
    </row>
    <row r="1039" spans="1:10" x14ac:dyDescent="0.3">
      <c r="A1039" s="339"/>
      <c r="B1039" s="336"/>
      <c r="C1039" s="339"/>
      <c r="D1039" s="339"/>
      <c r="E1039" s="339"/>
      <c r="F1039" s="108"/>
      <c r="G1039" s="337"/>
      <c r="H1039" s="1157"/>
      <c r="I1039" s="1157"/>
      <c r="J1039" s="1158"/>
    </row>
    <row r="1040" spans="1:10" x14ac:dyDescent="0.3">
      <c r="A1040" s="339"/>
      <c r="B1040" s="336"/>
      <c r="C1040" s="339"/>
      <c r="D1040" s="339"/>
      <c r="E1040" s="339"/>
      <c r="F1040" s="108"/>
      <c r="G1040" s="337"/>
      <c r="H1040" s="1157"/>
      <c r="I1040" s="1157"/>
      <c r="J1040" s="1158"/>
    </row>
    <row r="1041" spans="1:10" x14ac:dyDescent="0.3">
      <c r="A1041" s="339"/>
      <c r="B1041" s="336"/>
      <c r="C1041" s="339"/>
      <c r="D1041" s="339"/>
      <c r="E1041" s="339"/>
      <c r="F1041" s="108"/>
      <c r="G1041" s="337"/>
      <c r="H1041" s="1157"/>
      <c r="I1041" s="1157"/>
      <c r="J1041" s="1158"/>
    </row>
    <row r="1042" spans="1:10" x14ac:dyDescent="0.3">
      <c r="A1042" s="339"/>
      <c r="B1042" s="336"/>
      <c r="C1042" s="339"/>
      <c r="D1042" s="339"/>
      <c r="E1042" s="339"/>
      <c r="F1042" s="108"/>
      <c r="G1042" s="337"/>
      <c r="H1042" s="1157"/>
      <c r="I1042" s="1157"/>
      <c r="J1042" s="1158"/>
    </row>
    <row r="1043" spans="1:10" x14ac:dyDescent="0.3">
      <c r="A1043" s="339"/>
      <c r="B1043" s="336"/>
      <c r="C1043" s="339"/>
      <c r="D1043" s="339"/>
      <c r="E1043" s="339"/>
      <c r="F1043" s="108"/>
      <c r="G1043" s="337"/>
      <c r="H1043" s="1157"/>
      <c r="I1043" s="1157"/>
      <c r="J1043" s="1158"/>
    </row>
    <row r="1044" spans="1:10" x14ac:dyDescent="0.3">
      <c r="A1044" s="339"/>
      <c r="B1044" s="336"/>
      <c r="C1044" s="339"/>
      <c r="D1044" s="339"/>
      <c r="E1044" s="339"/>
      <c r="F1044" s="108"/>
      <c r="G1044" s="337"/>
      <c r="H1044" s="1157"/>
      <c r="I1044" s="1157"/>
      <c r="J1044" s="1158"/>
    </row>
    <row r="1045" spans="1:10" x14ac:dyDescent="0.3">
      <c r="A1045" s="339"/>
      <c r="B1045" s="336"/>
      <c r="C1045" s="339"/>
      <c r="D1045" s="339"/>
      <c r="E1045" s="339"/>
      <c r="F1045" s="108"/>
      <c r="G1045" s="337"/>
      <c r="H1045" s="1157"/>
      <c r="I1045" s="1157"/>
      <c r="J1045" s="1158"/>
    </row>
    <row r="1046" spans="1:10" x14ac:dyDescent="0.3">
      <c r="A1046" s="339"/>
      <c r="B1046" s="336"/>
      <c r="C1046" s="339"/>
      <c r="D1046" s="339"/>
      <c r="E1046" s="339"/>
      <c r="F1046" s="108"/>
      <c r="G1046" s="337"/>
      <c r="H1046" s="1157"/>
      <c r="I1046" s="1157"/>
      <c r="J1046" s="1158"/>
    </row>
    <row r="1047" spans="1:10" x14ac:dyDescent="0.3">
      <c r="A1047" s="339"/>
      <c r="B1047" s="336"/>
      <c r="C1047" s="339"/>
      <c r="D1047" s="339"/>
      <c r="E1047" s="339"/>
      <c r="F1047" s="108"/>
      <c r="G1047" s="337"/>
      <c r="H1047" s="1157"/>
      <c r="I1047" s="1157"/>
      <c r="J1047" s="1158"/>
    </row>
    <row r="1048" spans="1:10" x14ac:dyDescent="0.3">
      <c r="A1048" s="339"/>
      <c r="B1048" s="336"/>
      <c r="C1048" s="339"/>
      <c r="D1048" s="339"/>
      <c r="E1048" s="339"/>
      <c r="F1048" s="108"/>
      <c r="G1048" s="337"/>
      <c r="H1048" s="1157"/>
      <c r="I1048" s="1157"/>
      <c r="J1048" s="1158"/>
    </row>
    <row r="1049" spans="1:10" x14ac:dyDescent="0.3">
      <c r="A1049" s="339"/>
      <c r="B1049" s="336"/>
      <c r="C1049" s="339"/>
      <c r="D1049" s="339"/>
      <c r="E1049" s="339"/>
      <c r="F1049" s="108"/>
      <c r="G1049" s="337"/>
      <c r="H1049" s="1157"/>
      <c r="I1049" s="1157"/>
      <c r="J1049" s="1158"/>
    </row>
    <row r="1050" spans="1:10" x14ac:dyDescent="0.3">
      <c r="A1050" s="339"/>
      <c r="B1050" s="336"/>
      <c r="C1050" s="339"/>
      <c r="D1050" s="339"/>
      <c r="E1050" s="339"/>
      <c r="F1050" s="108"/>
      <c r="G1050" s="337"/>
      <c r="H1050" s="1157"/>
      <c r="I1050" s="1157"/>
      <c r="J1050" s="1158"/>
    </row>
    <row r="1051" spans="1:10" x14ac:dyDescent="0.3">
      <c r="A1051" s="339"/>
      <c r="B1051" s="336"/>
      <c r="C1051" s="339"/>
      <c r="D1051" s="339"/>
      <c r="E1051" s="339"/>
      <c r="F1051" s="108"/>
      <c r="G1051" s="337"/>
      <c r="H1051" s="1157"/>
      <c r="I1051" s="1157"/>
      <c r="J1051" s="1158"/>
    </row>
    <row r="1052" spans="1:10" x14ac:dyDescent="0.3">
      <c r="A1052" s="339"/>
      <c r="B1052" s="336"/>
      <c r="C1052" s="339"/>
      <c r="D1052" s="339"/>
      <c r="E1052" s="339"/>
      <c r="F1052" s="108"/>
      <c r="G1052" s="337"/>
      <c r="H1052" s="1157"/>
      <c r="I1052" s="1157"/>
      <c r="J1052" s="1158"/>
    </row>
    <row r="1053" spans="1:10" x14ac:dyDescent="0.3">
      <c r="A1053" s="339"/>
      <c r="B1053" s="336"/>
      <c r="C1053" s="339"/>
      <c r="D1053" s="339"/>
      <c r="E1053" s="339"/>
      <c r="F1053" s="108"/>
      <c r="G1053" s="337"/>
      <c r="H1053" s="1157"/>
      <c r="I1053" s="1157"/>
      <c r="J1053" s="1158"/>
    </row>
    <row r="1054" spans="1:10" x14ac:dyDescent="0.3">
      <c r="A1054" s="339"/>
      <c r="B1054" s="336"/>
      <c r="C1054" s="339"/>
      <c r="D1054" s="339"/>
      <c r="E1054" s="339"/>
      <c r="F1054" s="108"/>
      <c r="G1054" s="337"/>
      <c r="H1054" s="1157"/>
      <c r="I1054" s="1157"/>
      <c r="J1054" s="1158"/>
    </row>
    <row r="1055" spans="1:10" x14ac:dyDescent="0.3">
      <c r="A1055" s="339"/>
      <c r="B1055" s="336"/>
      <c r="C1055" s="339"/>
      <c r="D1055" s="339"/>
      <c r="E1055" s="339"/>
      <c r="F1055" s="108"/>
      <c r="G1055" s="337"/>
      <c r="H1055" s="1157"/>
      <c r="I1055" s="1157"/>
      <c r="J1055" s="1158"/>
    </row>
    <row r="1056" spans="1:10" x14ac:dyDescent="0.3">
      <c r="A1056" s="339"/>
      <c r="B1056" s="336"/>
      <c r="C1056" s="339"/>
      <c r="D1056" s="339"/>
      <c r="E1056" s="339"/>
      <c r="F1056" s="108"/>
      <c r="G1056" s="337"/>
      <c r="H1056" s="1157"/>
      <c r="I1056" s="1157"/>
      <c r="J1056" s="1158"/>
    </row>
    <row r="1057" spans="1:10" x14ac:dyDescent="0.3">
      <c r="A1057" s="339"/>
      <c r="B1057" s="336"/>
      <c r="C1057" s="339"/>
      <c r="D1057" s="339"/>
      <c r="E1057" s="339"/>
      <c r="F1057" s="108"/>
      <c r="G1057" s="337"/>
      <c r="H1057" s="1157"/>
      <c r="I1057" s="1157"/>
      <c r="J1057" s="1158"/>
    </row>
    <row r="1058" spans="1:10" x14ac:dyDescent="0.3">
      <c r="A1058" s="339"/>
      <c r="B1058" s="336"/>
      <c r="C1058" s="339"/>
      <c r="D1058" s="339"/>
      <c r="E1058" s="339"/>
      <c r="F1058" s="108"/>
      <c r="G1058" s="337"/>
      <c r="H1058" s="1157"/>
      <c r="I1058" s="1157"/>
      <c r="J1058" s="1158"/>
    </row>
    <row r="1059" spans="1:10" x14ac:dyDescent="0.3">
      <c r="A1059" s="339"/>
      <c r="B1059" s="336"/>
      <c r="C1059" s="339"/>
      <c r="D1059" s="339"/>
      <c r="E1059" s="339"/>
      <c r="F1059" s="108"/>
      <c r="G1059" s="337"/>
      <c r="H1059" s="1157"/>
      <c r="I1059" s="1157"/>
      <c r="J1059" s="1158"/>
    </row>
    <row r="1060" spans="1:10" x14ac:dyDescent="0.3">
      <c r="A1060" s="339"/>
      <c r="B1060" s="336"/>
      <c r="C1060" s="339"/>
      <c r="D1060" s="339"/>
      <c r="E1060" s="339"/>
      <c r="F1060" s="108"/>
      <c r="G1060" s="337"/>
      <c r="H1060" s="1157"/>
      <c r="I1060" s="1157"/>
      <c r="J1060" s="1158"/>
    </row>
    <row r="1061" spans="1:10" x14ac:dyDescent="0.3">
      <c r="A1061" s="339"/>
      <c r="B1061" s="336"/>
      <c r="C1061" s="339"/>
      <c r="D1061" s="339"/>
      <c r="E1061" s="339"/>
      <c r="F1061" s="108"/>
      <c r="G1061" s="337"/>
      <c r="H1061" s="1157"/>
      <c r="I1061" s="1157"/>
      <c r="J1061" s="1158"/>
    </row>
    <row r="1062" spans="1:10" x14ac:dyDescent="0.3">
      <c r="A1062" s="339"/>
      <c r="B1062" s="336"/>
      <c r="C1062" s="339"/>
      <c r="D1062" s="339"/>
      <c r="E1062" s="339"/>
      <c r="F1062" s="108"/>
      <c r="G1062" s="337"/>
      <c r="H1062" s="1157"/>
      <c r="I1062" s="1157"/>
      <c r="J1062" s="1158"/>
    </row>
    <row r="1063" spans="1:10" x14ac:dyDescent="0.3">
      <c r="A1063" s="339"/>
      <c r="B1063" s="336"/>
      <c r="C1063" s="339"/>
      <c r="D1063" s="339"/>
      <c r="E1063" s="339"/>
      <c r="F1063" s="108"/>
      <c r="G1063" s="337"/>
      <c r="H1063" s="1157"/>
      <c r="I1063" s="1157"/>
      <c r="J1063" s="1158"/>
    </row>
    <row r="1064" spans="1:10" x14ac:dyDescent="0.3">
      <c r="A1064" s="339"/>
      <c r="B1064" s="336"/>
      <c r="C1064" s="339"/>
      <c r="D1064" s="339"/>
      <c r="E1064" s="339"/>
      <c r="F1064" s="108"/>
      <c r="G1064" s="337"/>
      <c r="H1064" s="1157"/>
      <c r="I1064" s="1157"/>
      <c r="J1064" s="1158"/>
    </row>
    <row r="1065" spans="1:10" x14ac:dyDescent="0.3">
      <c r="A1065" s="339"/>
      <c r="B1065" s="336"/>
      <c r="C1065" s="339"/>
      <c r="D1065" s="339"/>
      <c r="E1065" s="339"/>
      <c r="F1065" s="108"/>
      <c r="G1065" s="337"/>
      <c r="H1065" s="1157"/>
      <c r="I1065" s="1157"/>
      <c r="J1065" s="1158"/>
    </row>
    <row r="1066" spans="1:10" x14ac:dyDescent="0.3">
      <c r="A1066" s="339"/>
      <c r="B1066" s="336"/>
      <c r="C1066" s="339"/>
      <c r="D1066" s="339"/>
      <c r="E1066" s="339"/>
      <c r="F1066" s="108"/>
      <c r="G1066" s="337"/>
      <c r="H1066" s="1157"/>
      <c r="I1066" s="1157"/>
      <c r="J1066" s="1158"/>
    </row>
    <row r="1067" spans="1:10" x14ac:dyDescent="0.3">
      <c r="A1067" s="339"/>
      <c r="B1067" s="336"/>
      <c r="C1067" s="339"/>
      <c r="D1067" s="339"/>
      <c r="E1067" s="339"/>
      <c r="F1067" s="108"/>
      <c r="G1067" s="337"/>
      <c r="H1067" s="1157"/>
      <c r="I1067" s="1157"/>
      <c r="J1067" s="1158"/>
    </row>
    <row r="1068" spans="1:10" x14ac:dyDescent="0.3">
      <c r="A1068" s="339"/>
      <c r="B1068" s="336"/>
      <c r="C1068" s="339"/>
      <c r="D1068" s="339"/>
      <c r="E1068" s="339"/>
      <c r="F1068" s="108"/>
      <c r="G1068" s="337"/>
      <c r="H1068" s="1157"/>
      <c r="I1068" s="1157"/>
      <c r="J1068" s="1158"/>
    </row>
    <row r="1069" spans="1:10" x14ac:dyDescent="0.3">
      <c r="A1069" s="339"/>
      <c r="B1069" s="336"/>
      <c r="C1069" s="339"/>
      <c r="D1069" s="339"/>
      <c r="E1069" s="339"/>
      <c r="F1069" s="108"/>
      <c r="G1069" s="337"/>
      <c r="H1069" s="1157"/>
      <c r="I1069" s="1157"/>
      <c r="J1069" s="1158"/>
    </row>
    <row r="1070" spans="1:10" x14ac:dyDescent="0.3">
      <c r="A1070" s="339"/>
      <c r="B1070" s="336"/>
      <c r="C1070" s="339"/>
      <c r="D1070" s="339"/>
      <c r="E1070" s="339"/>
      <c r="F1070" s="108"/>
      <c r="G1070" s="337"/>
      <c r="H1070" s="1157"/>
      <c r="I1070" s="1157"/>
      <c r="J1070" s="1158"/>
    </row>
    <row r="1071" spans="1:10" x14ac:dyDescent="0.3">
      <c r="A1071" s="339"/>
      <c r="B1071" s="336"/>
      <c r="C1071" s="339"/>
      <c r="D1071" s="339"/>
      <c r="E1071" s="339"/>
      <c r="F1071" s="108"/>
      <c r="G1071" s="337"/>
      <c r="H1071" s="1157"/>
      <c r="I1071" s="1157"/>
      <c r="J1071" s="1158"/>
    </row>
    <row r="1072" spans="1:10" x14ac:dyDescent="0.3">
      <c r="A1072" s="339"/>
      <c r="B1072" s="336"/>
      <c r="C1072" s="339"/>
      <c r="D1072" s="339"/>
      <c r="E1072" s="339"/>
      <c r="F1072" s="108"/>
      <c r="G1072" s="337"/>
      <c r="H1072" s="1157"/>
      <c r="I1072" s="1157"/>
      <c r="J1072" s="1158"/>
    </row>
    <row r="1073" spans="1:10" x14ac:dyDescent="0.3">
      <c r="A1073" s="339"/>
      <c r="B1073" s="336"/>
      <c r="C1073" s="339"/>
      <c r="D1073" s="339"/>
      <c r="E1073" s="339"/>
      <c r="F1073" s="108"/>
      <c r="G1073" s="337"/>
      <c r="H1073" s="1157"/>
      <c r="I1073" s="1157"/>
      <c r="J1073" s="1158"/>
    </row>
    <row r="1074" spans="1:10" x14ac:dyDescent="0.3">
      <c r="A1074" s="339"/>
      <c r="B1074" s="336"/>
      <c r="C1074" s="339"/>
      <c r="D1074" s="339"/>
      <c r="E1074" s="339"/>
      <c r="F1074" s="108"/>
      <c r="G1074" s="337"/>
      <c r="H1074" s="1157"/>
      <c r="I1074" s="1157"/>
      <c r="J1074" s="1158"/>
    </row>
    <row r="1075" spans="1:10" x14ac:dyDescent="0.3">
      <c r="A1075" s="339"/>
      <c r="B1075" s="336"/>
      <c r="C1075" s="339"/>
      <c r="D1075" s="339"/>
      <c r="E1075" s="339"/>
      <c r="F1075" s="108"/>
      <c r="G1075" s="337"/>
      <c r="H1075" s="1157"/>
      <c r="I1075" s="1157"/>
      <c r="J1075" s="1158"/>
    </row>
    <row r="1076" spans="1:10" x14ac:dyDescent="0.3">
      <c r="A1076" s="339"/>
      <c r="B1076" s="336"/>
      <c r="C1076" s="339"/>
      <c r="D1076" s="339"/>
      <c r="E1076" s="339"/>
      <c r="F1076" s="108"/>
      <c r="G1076" s="337"/>
      <c r="H1076" s="1157"/>
      <c r="I1076" s="1157"/>
      <c r="J1076" s="1158"/>
    </row>
    <row r="1077" spans="1:10" x14ac:dyDescent="0.3">
      <c r="A1077" s="339"/>
      <c r="B1077" s="336"/>
      <c r="C1077" s="339"/>
      <c r="D1077" s="339"/>
      <c r="E1077" s="339"/>
      <c r="F1077" s="108"/>
      <c r="G1077" s="337"/>
      <c r="H1077" s="1157"/>
      <c r="I1077" s="1157"/>
      <c r="J1077" s="1158"/>
    </row>
    <row r="1078" spans="1:10" x14ac:dyDescent="0.3">
      <c r="A1078" s="339"/>
      <c r="B1078" s="336"/>
      <c r="C1078" s="339"/>
      <c r="D1078" s="339"/>
      <c r="E1078" s="339"/>
      <c r="F1078" s="108"/>
      <c r="G1078" s="337"/>
      <c r="H1078" s="1157"/>
      <c r="I1078" s="1157"/>
      <c r="J1078" s="1158"/>
    </row>
    <row r="1079" spans="1:10" x14ac:dyDescent="0.3">
      <c r="A1079" s="339"/>
      <c r="B1079" s="336"/>
      <c r="C1079" s="339"/>
      <c r="D1079" s="339"/>
      <c r="E1079" s="339"/>
      <c r="F1079" s="108"/>
      <c r="G1079" s="337"/>
      <c r="H1079" s="1157"/>
      <c r="I1079" s="1157"/>
      <c r="J1079" s="1158"/>
    </row>
    <row r="1080" spans="1:10" x14ac:dyDescent="0.3">
      <c r="A1080" s="339"/>
      <c r="B1080" s="336"/>
      <c r="C1080" s="339"/>
      <c r="D1080" s="339"/>
      <c r="E1080" s="339"/>
      <c r="F1080" s="108"/>
      <c r="G1080" s="337"/>
      <c r="H1080" s="1157"/>
      <c r="I1080" s="1157"/>
      <c r="J1080" s="1158"/>
    </row>
    <row r="1081" spans="1:10" x14ac:dyDescent="0.3">
      <c r="A1081" s="339"/>
      <c r="B1081" s="336"/>
      <c r="C1081" s="339"/>
      <c r="D1081" s="339"/>
      <c r="E1081" s="339"/>
      <c r="F1081" s="108"/>
      <c r="G1081" s="337"/>
      <c r="H1081" s="1157"/>
      <c r="I1081" s="1157"/>
      <c r="J1081" s="1158"/>
    </row>
    <row r="1082" spans="1:10" x14ac:dyDescent="0.3">
      <c r="A1082" s="339"/>
      <c r="B1082" s="336"/>
      <c r="C1082" s="339"/>
      <c r="D1082" s="339"/>
      <c r="E1082" s="339"/>
      <c r="F1082" s="108"/>
      <c r="G1082" s="337"/>
      <c r="H1082" s="1157"/>
      <c r="I1082" s="1157"/>
      <c r="J1082" s="1158"/>
    </row>
    <row r="1083" spans="1:10" x14ac:dyDescent="0.3">
      <c r="A1083" s="339"/>
      <c r="B1083" s="336"/>
      <c r="C1083" s="339"/>
      <c r="D1083" s="339"/>
      <c r="E1083" s="339"/>
      <c r="F1083" s="108"/>
      <c r="G1083" s="337"/>
      <c r="H1083" s="1157"/>
      <c r="I1083" s="1157"/>
      <c r="J1083" s="1158"/>
    </row>
    <row r="1084" spans="1:10" x14ac:dyDescent="0.3">
      <c r="A1084" s="339"/>
      <c r="B1084" s="336"/>
      <c r="C1084" s="339"/>
      <c r="D1084" s="339"/>
      <c r="E1084" s="339"/>
      <c r="F1084" s="108"/>
      <c r="G1084" s="337"/>
      <c r="H1084" s="1157"/>
      <c r="I1084" s="1157"/>
      <c r="J1084" s="1158"/>
    </row>
    <row r="1085" spans="1:10" x14ac:dyDescent="0.3">
      <c r="A1085" s="339"/>
      <c r="B1085" s="336"/>
      <c r="C1085" s="339"/>
      <c r="D1085" s="339"/>
      <c r="E1085" s="339"/>
      <c r="F1085" s="108"/>
      <c r="G1085" s="337"/>
      <c r="H1085" s="1157"/>
      <c r="I1085" s="1157"/>
      <c r="J1085" s="1158"/>
    </row>
    <row r="1086" spans="1:10" x14ac:dyDescent="0.3">
      <c r="A1086" s="339"/>
      <c r="B1086" s="336"/>
      <c r="C1086" s="339"/>
      <c r="D1086" s="339"/>
      <c r="E1086" s="339"/>
      <c r="F1086" s="108"/>
      <c r="G1086" s="337"/>
      <c r="H1086" s="1157"/>
      <c r="I1086" s="1157"/>
      <c r="J1086" s="1158"/>
    </row>
    <row r="1087" spans="1:10" x14ac:dyDescent="0.3">
      <c r="A1087" s="339"/>
      <c r="B1087" s="336"/>
      <c r="C1087" s="339"/>
      <c r="D1087" s="339"/>
      <c r="E1087" s="339"/>
      <c r="F1087" s="108"/>
      <c r="G1087" s="337"/>
      <c r="H1087" s="1157"/>
      <c r="I1087" s="1157"/>
      <c r="J1087" s="1158"/>
    </row>
    <row r="1088" spans="1:10" x14ac:dyDescent="0.3">
      <c r="A1088" s="339"/>
      <c r="B1088" s="336"/>
      <c r="C1088" s="339"/>
      <c r="D1088" s="339"/>
      <c r="E1088" s="339"/>
      <c r="F1088" s="108"/>
      <c r="G1088" s="337"/>
      <c r="H1088" s="1157"/>
      <c r="I1088" s="1157"/>
      <c r="J1088" s="1158"/>
    </row>
    <row r="1089" spans="1:10" x14ac:dyDescent="0.3">
      <c r="A1089" s="339"/>
      <c r="B1089" s="336"/>
      <c r="C1089" s="339"/>
      <c r="D1089" s="339"/>
      <c r="E1089" s="339"/>
      <c r="F1089" s="108"/>
      <c r="G1089" s="337"/>
      <c r="H1089" s="1157"/>
      <c r="I1089" s="1157"/>
      <c r="J1089" s="1158"/>
    </row>
    <row r="1090" spans="1:10" x14ac:dyDescent="0.3">
      <c r="A1090" s="339"/>
      <c r="B1090" s="336"/>
      <c r="C1090" s="339"/>
      <c r="D1090" s="339"/>
      <c r="E1090" s="339"/>
      <c r="F1090" s="108"/>
      <c r="G1090" s="337"/>
      <c r="H1090" s="1157"/>
      <c r="I1090" s="1157"/>
      <c r="J1090" s="1158"/>
    </row>
    <row r="1091" spans="1:10" x14ac:dyDescent="0.3">
      <c r="A1091" s="339"/>
      <c r="B1091" s="336"/>
      <c r="C1091" s="339"/>
      <c r="D1091" s="339"/>
      <c r="E1091" s="339"/>
      <c r="F1091" s="108"/>
      <c r="G1091" s="337"/>
      <c r="H1091" s="1157"/>
      <c r="I1091" s="1157"/>
      <c r="J1091" s="1158"/>
    </row>
    <row r="1092" spans="1:10" x14ac:dyDescent="0.3">
      <c r="A1092" s="339"/>
      <c r="B1092" s="336"/>
      <c r="C1092" s="339"/>
      <c r="D1092" s="339"/>
      <c r="E1092" s="339"/>
      <c r="F1092" s="108"/>
      <c r="G1092" s="337"/>
      <c r="H1092" s="1157"/>
      <c r="I1092" s="1157"/>
      <c r="J1092" s="1158"/>
    </row>
    <row r="1093" spans="1:10" x14ac:dyDescent="0.3">
      <c r="A1093" s="339"/>
      <c r="B1093" s="336"/>
      <c r="C1093" s="339"/>
      <c r="D1093" s="339"/>
      <c r="E1093" s="339"/>
      <c r="F1093" s="108"/>
      <c r="G1093" s="337"/>
      <c r="H1093" s="1157"/>
      <c r="I1093" s="1157"/>
      <c r="J1093" s="1158"/>
    </row>
    <row r="1094" spans="1:10" x14ac:dyDescent="0.3">
      <c r="A1094" s="339"/>
      <c r="B1094" s="336"/>
      <c r="C1094" s="339"/>
      <c r="D1094" s="339"/>
      <c r="E1094" s="339"/>
      <c r="F1094" s="108"/>
      <c r="G1094" s="337"/>
      <c r="H1094" s="1157"/>
      <c r="I1094" s="1157"/>
      <c r="J1094" s="1158"/>
    </row>
    <row r="1095" spans="1:10" x14ac:dyDescent="0.3">
      <c r="A1095" s="339"/>
      <c r="B1095" s="336"/>
      <c r="C1095" s="339"/>
      <c r="D1095" s="339"/>
      <c r="E1095" s="339"/>
      <c r="F1095" s="108"/>
      <c r="G1095" s="337"/>
      <c r="H1095" s="1157"/>
      <c r="I1095" s="1157"/>
      <c r="J1095" s="1158"/>
    </row>
    <row r="1096" spans="1:10" x14ac:dyDescent="0.3">
      <c r="A1096" s="339"/>
      <c r="B1096" s="336"/>
      <c r="C1096" s="339"/>
      <c r="D1096" s="339"/>
      <c r="E1096" s="339"/>
      <c r="F1096" s="108"/>
      <c r="G1096" s="337"/>
      <c r="H1096" s="1157"/>
      <c r="I1096" s="1157"/>
      <c r="J1096" s="1158"/>
    </row>
    <row r="1097" spans="1:10" x14ac:dyDescent="0.3">
      <c r="A1097" s="339"/>
      <c r="B1097" s="336"/>
      <c r="C1097" s="339"/>
      <c r="D1097" s="339"/>
      <c r="E1097" s="339"/>
      <c r="F1097" s="108"/>
      <c r="G1097" s="337"/>
      <c r="H1097" s="1157"/>
      <c r="I1097" s="1157"/>
      <c r="J1097" s="1158"/>
    </row>
    <row r="1098" spans="1:10" x14ac:dyDescent="0.3">
      <c r="A1098" s="339"/>
      <c r="B1098" s="336"/>
      <c r="C1098" s="339"/>
      <c r="D1098" s="339"/>
      <c r="E1098" s="339"/>
      <c r="F1098" s="108"/>
      <c r="G1098" s="337"/>
      <c r="H1098" s="1157"/>
      <c r="I1098" s="1157"/>
      <c r="J1098" s="1158"/>
    </row>
    <row r="1099" spans="1:10" x14ac:dyDescent="0.3">
      <c r="A1099" s="339"/>
      <c r="B1099" s="336"/>
      <c r="C1099" s="339"/>
      <c r="D1099" s="339"/>
      <c r="E1099" s="339"/>
      <c r="F1099" s="108"/>
      <c r="G1099" s="337"/>
      <c r="H1099" s="1157"/>
      <c r="I1099" s="1157"/>
      <c r="J1099" s="1158"/>
    </row>
    <row r="1100" spans="1:10" x14ac:dyDescent="0.3">
      <c r="A1100" s="339"/>
      <c r="B1100" s="336"/>
      <c r="C1100" s="339"/>
      <c r="D1100" s="339"/>
      <c r="E1100" s="339"/>
      <c r="F1100" s="108"/>
      <c r="G1100" s="337"/>
      <c r="H1100" s="1157"/>
      <c r="I1100" s="1157"/>
      <c r="J1100" s="1158"/>
    </row>
    <row r="1101" spans="1:10" x14ac:dyDescent="0.3">
      <c r="A1101" s="339"/>
      <c r="B1101" s="336"/>
      <c r="C1101" s="339"/>
      <c r="D1101" s="339"/>
      <c r="E1101" s="339"/>
      <c r="F1101" s="108"/>
      <c r="G1101" s="337"/>
      <c r="H1101" s="1157"/>
      <c r="I1101" s="1157"/>
      <c r="J1101" s="1158"/>
    </row>
    <row r="1102" spans="1:10" x14ac:dyDescent="0.3">
      <c r="A1102" s="339"/>
      <c r="B1102" s="336"/>
      <c r="C1102" s="339"/>
      <c r="D1102" s="339"/>
      <c r="E1102" s="339"/>
      <c r="F1102" s="108"/>
      <c r="G1102" s="337"/>
      <c r="H1102" s="1157"/>
      <c r="I1102" s="1157"/>
      <c r="J1102" s="1158"/>
    </row>
    <row r="1103" spans="1:10" x14ac:dyDescent="0.3">
      <c r="A1103" s="339"/>
      <c r="B1103" s="336"/>
      <c r="C1103" s="339"/>
      <c r="D1103" s="339"/>
      <c r="E1103" s="339"/>
      <c r="F1103" s="108"/>
      <c r="G1103" s="337"/>
      <c r="H1103" s="1157"/>
      <c r="I1103" s="1157"/>
      <c r="J1103" s="1158"/>
    </row>
    <row r="1104" spans="1:10" x14ac:dyDescent="0.3">
      <c r="A1104" s="339"/>
      <c r="B1104" s="336"/>
      <c r="C1104" s="339"/>
      <c r="D1104" s="339"/>
      <c r="E1104" s="339"/>
      <c r="F1104" s="108"/>
      <c r="G1104" s="337"/>
      <c r="H1104" s="1157"/>
      <c r="I1104" s="1157"/>
      <c r="J1104" s="1158"/>
    </row>
    <row r="1105" spans="1:10" x14ac:dyDescent="0.3">
      <c r="A1105" s="339"/>
      <c r="B1105" s="336"/>
      <c r="C1105" s="339"/>
      <c r="D1105" s="339"/>
      <c r="E1105" s="339"/>
      <c r="F1105" s="108"/>
      <c r="G1105" s="337"/>
      <c r="H1105" s="1157"/>
      <c r="I1105" s="1157"/>
      <c r="J1105" s="1158"/>
    </row>
    <row r="1106" spans="1:10" x14ac:dyDescent="0.3">
      <c r="A1106" s="339"/>
      <c r="B1106" s="336"/>
      <c r="C1106" s="339"/>
      <c r="D1106" s="339"/>
      <c r="E1106" s="339"/>
      <c r="F1106" s="108"/>
      <c r="G1106" s="337"/>
      <c r="H1106" s="1157"/>
      <c r="I1106" s="1157"/>
      <c r="J1106" s="1158"/>
    </row>
    <row r="1107" spans="1:10" x14ac:dyDescent="0.3">
      <c r="A1107" s="339"/>
      <c r="B1107" s="336"/>
      <c r="C1107" s="339"/>
      <c r="D1107" s="339"/>
      <c r="E1107" s="339"/>
      <c r="F1107" s="108"/>
      <c r="G1107" s="337"/>
      <c r="H1107" s="1157"/>
      <c r="I1107" s="1157"/>
      <c r="J1107" s="1158"/>
    </row>
    <row r="1108" spans="1:10" x14ac:dyDescent="0.3">
      <c r="A1108" s="339"/>
      <c r="B1108" s="336"/>
      <c r="C1108" s="339"/>
      <c r="D1108" s="339"/>
      <c r="E1108" s="339"/>
      <c r="F1108" s="108"/>
      <c r="G1108" s="337"/>
      <c r="H1108" s="1157"/>
      <c r="I1108" s="1157"/>
      <c r="J1108" s="1158"/>
    </row>
    <row r="1109" spans="1:10" x14ac:dyDescent="0.3">
      <c r="A1109" s="339"/>
      <c r="B1109" s="336"/>
      <c r="C1109" s="339"/>
      <c r="D1109" s="339"/>
      <c r="E1109" s="339"/>
      <c r="F1109" s="108"/>
      <c r="G1109" s="337"/>
      <c r="H1109" s="1157"/>
      <c r="I1109" s="1157"/>
      <c r="J1109" s="1158"/>
    </row>
    <row r="1110" spans="1:10" x14ac:dyDescent="0.3">
      <c r="A1110" s="339"/>
      <c r="B1110" s="336"/>
      <c r="C1110" s="339"/>
      <c r="D1110" s="339"/>
      <c r="E1110" s="339"/>
      <c r="F1110" s="108"/>
      <c r="G1110" s="337"/>
      <c r="H1110" s="1157"/>
      <c r="I1110" s="1157"/>
      <c r="J1110" s="1158"/>
    </row>
    <row r="1111" spans="1:10" x14ac:dyDescent="0.3">
      <c r="A1111" s="339"/>
      <c r="B1111" s="336"/>
      <c r="C1111" s="339"/>
      <c r="D1111" s="339"/>
      <c r="E1111" s="339"/>
      <c r="F1111" s="108"/>
      <c r="G1111" s="337"/>
      <c r="H1111" s="1157"/>
      <c r="I1111" s="1157"/>
      <c r="J1111" s="1158"/>
    </row>
    <row r="1112" spans="1:10" x14ac:dyDescent="0.3">
      <c r="A1112" s="339"/>
      <c r="B1112" s="336"/>
      <c r="C1112" s="339"/>
      <c r="D1112" s="339"/>
      <c r="E1112" s="339"/>
      <c r="F1112" s="108"/>
      <c r="G1112" s="337"/>
      <c r="H1112" s="1157"/>
      <c r="I1112" s="1157"/>
      <c r="J1112" s="1158"/>
    </row>
    <row r="1113" spans="1:10" x14ac:dyDescent="0.3">
      <c r="A1113" s="339"/>
      <c r="B1113" s="336"/>
      <c r="C1113" s="339"/>
      <c r="D1113" s="339"/>
      <c r="E1113" s="339"/>
      <c r="F1113" s="108"/>
      <c r="G1113" s="337"/>
      <c r="H1113" s="1157"/>
      <c r="I1113" s="1157"/>
      <c r="J1113" s="1158"/>
    </row>
    <row r="1114" spans="1:10" x14ac:dyDescent="0.3">
      <c r="A1114" s="339"/>
      <c r="B1114" s="336"/>
      <c r="C1114" s="339"/>
      <c r="D1114" s="339"/>
      <c r="E1114" s="339"/>
      <c r="F1114" s="108"/>
      <c r="G1114" s="337"/>
      <c r="H1114" s="1157"/>
      <c r="I1114" s="1157"/>
      <c r="J1114" s="1158"/>
    </row>
    <row r="1115" spans="1:10" x14ac:dyDescent="0.3">
      <c r="A1115" s="339"/>
      <c r="B1115" s="336"/>
      <c r="C1115" s="339"/>
      <c r="D1115" s="339"/>
      <c r="E1115" s="339"/>
      <c r="F1115" s="108"/>
      <c r="G1115" s="337"/>
      <c r="H1115" s="1157"/>
      <c r="I1115" s="1157"/>
      <c r="J1115" s="1158"/>
    </row>
    <row r="1116" spans="1:10" x14ac:dyDescent="0.3">
      <c r="A1116" s="339"/>
      <c r="B1116" s="336"/>
      <c r="C1116" s="339"/>
      <c r="D1116" s="339"/>
      <c r="E1116" s="339"/>
      <c r="F1116" s="108"/>
      <c r="G1116" s="337"/>
      <c r="H1116" s="1157"/>
      <c r="I1116" s="1157"/>
      <c r="J1116" s="1158"/>
    </row>
    <row r="1117" spans="1:10" x14ac:dyDescent="0.3">
      <c r="A1117" s="339"/>
      <c r="B1117" s="336"/>
      <c r="C1117" s="339"/>
      <c r="D1117" s="339"/>
      <c r="E1117" s="339"/>
      <c r="F1117" s="108"/>
      <c r="G1117" s="337"/>
      <c r="H1117" s="1157"/>
      <c r="I1117" s="1157"/>
      <c r="J1117" s="1158"/>
    </row>
    <row r="1118" spans="1:10" x14ac:dyDescent="0.3">
      <c r="A1118" s="339"/>
      <c r="B1118" s="336"/>
      <c r="C1118" s="339"/>
      <c r="D1118" s="339"/>
      <c r="E1118" s="339"/>
      <c r="F1118" s="108"/>
      <c r="G1118" s="337"/>
      <c r="H1118" s="1157"/>
      <c r="I1118" s="1157"/>
      <c r="J1118" s="1158"/>
    </row>
    <row r="1119" spans="1:10" x14ac:dyDescent="0.3">
      <c r="A1119" s="339"/>
      <c r="B1119" s="336"/>
      <c r="C1119" s="339"/>
      <c r="D1119" s="339"/>
      <c r="E1119" s="339"/>
      <c r="F1119" s="108"/>
      <c r="G1119" s="337"/>
      <c r="H1119" s="1157"/>
      <c r="I1119" s="1157"/>
      <c r="J1119" s="1158"/>
    </row>
    <row r="1120" spans="1:10" x14ac:dyDescent="0.3">
      <c r="A1120" s="339"/>
      <c r="B1120" s="336"/>
      <c r="C1120" s="339"/>
      <c r="D1120" s="339"/>
      <c r="E1120" s="339"/>
      <c r="F1120" s="108"/>
      <c r="G1120" s="337"/>
      <c r="H1120" s="1157"/>
      <c r="I1120" s="1157"/>
      <c r="J1120" s="1158"/>
    </row>
    <row r="1121" spans="1:10" x14ac:dyDescent="0.3">
      <c r="A1121" s="339"/>
      <c r="B1121" s="336"/>
      <c r="C1121" s="339"/>
      <c r="D1121" s="339"/>
      <c r="E1121" s="339"/>
      <c r="F1121" s="108"/>
      <c r="G1121" s="337"/>
      <c r="H1121" s="1157"/>
      <c r="I1121" s="1157"/>
      <c r="J1121" s="1158"/>
    </row>
    <row r="1122" spans="1:10" x14ac:dyDescent="0.3">
      <c r="A1122" s="339"/>
      <c r="B1122" s="336"/>
      <c r="C1122" s="339"/>
      <c r="D1122" s="339"/>
      <c r="E1122" s="339"/>
      <c r="F1122" s="108"/>
      <c r="G1122" s="337"/>
      <c r="H1122" s="1157"/>
      <c r="I1122" s="1157"/>
      <c r="J1122" s="1158"/>
    </row>
    <row r="1123" spans="1:10" x14ac:dyDescent="0.3">
      <c r="A1123" s="339"/>
      <c r="B1123" s="336"/>
      <c r="C1123" s="339"/>
      <c r="D1123" s="339"/>
      <c r="E1123" s="339"/>
      <c r="F1123" s="108"/>
      <c r="G1123" s="337"/>
      <c r="H1123" s="1157"/>
      <c r="I1123" s="1157"/>
      <c r="J1123" s="1158"/>
    </row>
    <row r="1124" spans="1:10" x14ac:dyDescent="0.3">
      <c r="A1124" s="339"/>
      <c r="B1124" s="336"/>
      <c r="C1124" s="339"/>
      <c r="D1124" s="339"/>
      <c r="E1124" s="339"/>
      <c r="F1124" s="108"/>
      <c r="G1124" s="337"/>
      <c r="H1124" s="1157"/>
      <c r="I1124" s="1157"/>
      <c r="J1124" s="1158"/>
    </row>
    <row r="1125" spans="1:10" x14ac:dyDescent="0.3">
      <c r="A1125" s="339"/>
      <c r="B1125" s="336"/>
      <c r="C1125" s="339"/>
      <c r="D1125" s="339"/>
      <c r="E1125" s="339"/>
      <c r="F1125" s="108"/>
      <c r="G1125" s="337"/>
      <c r="H1125" s="1157"/>
      <c r="I1125" s="1157"/>
      <c r="J1125" s="1158"/>
    </row>
    <row r="1126" spans="1:10" x14ac:dyDescent="0.3">
      <c r="A1126" s="339"/>
      <c r="B1126" s="336"/>
      <c r="C1126" s="339"/>
      <c r="D1126" s="339"/>
      <c r="E1126" s="339"/>
      <c r="F1126" s="108"/>
      <c r="G1126" s="337"/>
      <c r="H1126" s="1157"/>
      <c r="I1126" s="1157"/>
      <c r="J1126" s="1158"/>
    </row>
    <row r="1127" spans="1:10" x14ac:dyDescent="0.3">
      <c r="A1127" s="339"/>
      <c r="B1127" s="336"/>
      <c r="C1127" s="339"/>
      <c r="D1127" s="339"/>
      <c r="E1127" s="339"/>
      <c r="F1127" s="108"/>
      <c r="G1127" s="337"/>
      <c r="H1127" s="1157"/>
      <c r="I1127" s="1157"/>
      <c r="J1127" s="1158"/>
    </row>
    <row r="1128" spans="1:10" x14ac:dyDescent="0.3">
      <c r="A1128" s="339"/>
      <c r="B1128" s="336"/>
      <c r="C1128" s="339"/>
      <c r="D1128" s="339"/>
      <c r="E1128" s="339"/>
      <c r="F1128" s="108"/>
      <c r="G1128" s="337"/>
      <c r="H1128" s="1157"/>
      <c r="I1128" s="1157"/>
      <c r="J1128" s="1158"/>
    </row>
    <row r="1129" spans="1:10" x14ac:dyDescent="0.3">
      <c r="A1129" s="339"/>
      <c r="B1129" s="336"/>
      <c r="C1129" s="339"/>
      <c r="D1129" s="339"/>
      <c r="E1129" s="339"/>
      <c r="F1129" s="108"/>
      <c r="G1129" s="337"/>
      <c r="H1129" s="1157"/>
      <c r="I1129" s="1157"/>
      <c r="J1129" s="1158"/>
    </row>
    <row r="1130" spans="1:10" x14ac:dyDescent="0.3">
      <c r="A1130" s="339"/>
      <c r="B1130" s="336"/>
      <c r="C1130" s="339"/>
      <c r="D1130" s="339"/>
      <c r="E1130" s="339"/>
      <c r="F1130" s="108"/>
      <c r="G1130" s="337"/>
      <c r="H1130" s="1157"/>
      <c r="I1130" s="1157"/>
      <c r="J1130" s="1158"/>
    </row>
    <row r="1131" spans="1:10" x14ac:dyDescent="0.3">
      <c r="A1131" s="339"/>
      <c r="B1131" s="336"/>
      <c r="C1131" s="339"/>
      <c r="D1131" s="339"/>
      <c r="E1131" s="339"/>
      <c r="F1131" s="108"/>
      <c r="G1131" s="337"/>
      <c r="H1131" s="1157"/>
      <c r="I1131" s="1157"/>
      <c r="J1131" s="1158"/>
    </row>
    <row r="1132" spans="1:10" x14ac:dyDescent="0.3">
      <c r="A1132" s="339"/>
      <c r="B1132" s="336"/>
      <c r="C1132" s="339"/>
      <c r="D1132" s="339"/>
      <c r="E1132" s="339"/>
      <c r="F1132" s="108"/>
      <c r="G1132" s="337"/>
      <c r="H1132" s="1157"/>
      <c r="I1132" s="1157"/>
      <c r="J1132" s="1158"/>
    </row>
    <row r="1133" spans="1:10" x14ac:dyDescent="0.3">
      <c r="A1133" s="339"/>
      <c r="B1133" s="336"/>
      <c r="C1133" s="339"/>
      <c r="D1133" s="339"/>
      <c r="E1133" s="339"/>
      <c r="F1133" s="108"/>
      <c r="G1133" s="337"/>
      <c r="H1133" s="1157"/>
      <c r="I1133" s="1157"/>
      <c r="J1133" s="1158"/>
    </row>
    <row r="1134" spans="1:10" x14ac:dyDescent="0.3">
      <c r="A1134" s="339"/>
      <c r="B1134" s="336"/>
      <c r="C1134" s="339"/>
      <c r="D1134" s="339"/>
      <c r="E1134" s="339"/>
      <c r="F1134" s="108"/>
      <c r="G1134" s="337"/>
      <c r="H1134" s="1157"/>
      <c r="I1134" s="1157"/>
      <c r="J1134" s="1158"/>
    </row>
    <row r="1135" spans="1:10" x14ac:dyDescent="0.3">
      <c r="A1135" s="339"/>
      <c r="B1135" s="336"/>
      <c r="C1135" s="339"/>
      <c r="D1135" s="339"/>
      <c r="E1135" s="339"/>
      <c r="F1135" s="108"/>
      <c r="G1135" s="337"/>
      <c r="H1135" s="1157"/>
      <c r="I1135" s="1157"/>
      <c r="J1135" s="1158"/>
    </row>
    <row r="1136" spans="1:10" x14ac:dyDescent="0.3">
      <c r="A1136" s="339"/>
      <c r="B1136" s="336"/>
      <c r="C1136" s="339"/>
      <c r="D1136" s="339"/>
      <c r="E1136" s="339"/>
      <c r="F1136" s="108"/>
      <c r="G1136" s="337"/>
      <c r="H1136" s="1157"/>
      <c r="I1136" s="1157"/>
      <c r="J1136" s="1158"/>
    </row>
    <row r="1137" spans="1:10" x14ac:dyDescent="0.3">
      <c r="A1137" s="339"/>
      <c r="B1137" s="336"/>
      <c r="C1137" s="339"/>
      <c r="D1137" s="339"/>
      <c r="E1137" s="339"/>
      <c r="F1137" s="108"/>
      <c r="G1137" s="337"/>
      <c r="H1137" s="1157"/>
      <c r="I1137" s="1157"/>
      <c r="J1137" s="1158"/>
    </row>
    <row r="1138" spans="1:10" x14ac:dyDescent="0.3">
      <c r="A1138" s="339"/>
      <c r="B1138" s="336"/>
      <c r="C1138" s="339"/>
      <c r="D1138" s="339"/>
      <c r="E1138" s="339"/>
      <c r="F1138" s="108"/>
      <c r="G1138" s="337"/>
      <c r="H1138" s="1157"/>
      <c r="I1138" s="1157"/>
      <c r="J1138" s="1158"/>
    </row>
    <row r="1139" spans="1:10" x14ac:dyDescent="0.3">
      <c r="A1139" s="339"/>
      <c r="B1139" s="336"/>
      <c r="C1139" s="339"/>
      <c r="D1139" s="339"/>
      <c r="E1139" s="339"/>
      <c r="F1139" s="108"/>
      <c r="G1139" s="337"/>
      <c r="H1139" s="1157"/>
      <c r="I1139" s="1157"/>
      <c r="J1139" s="1158"/>
    </row>
    <row r="1140" spans="1:10" x14ac:dyDescent="0.3">
      <c r="A1140" s="339"/>
      <c r="B1140" s="336"/>
      <c r="C1140" s="339"/>
      <c r="D1140" s="339"/>
      <c r="E1140" s="339"/>
      <c r="F1140" s="108"/>
      <c r="G1140" s="337"/>
      <c r="H1140" s="1157"/>
      <c r="I1140" s="1157"/>
      <c r="J1140" s="1158"/>
    </row>
    <row r="1141" spans="1:10" x14ac:dyDescent="0.3">
      <c r="A1141" s="339"/>
      <c r="B1141" s="336"/>
      <c r="C1141" s="339"/>
      <c r="D1141" s="339"/>
      <c r="E1141" s="339"/>
      <c r="F1141" s="108"/>
      <c r="G1141" s="337"/>
      <c r="H1141" s="1157"/>
      <c r="I1141" s="1157"/>
      <c r="J1141" s="1158"/>
    </row>
    <row r="1142" spans="1:10" x14ac:dyDescent="0.3">
      <c r="A1142" s="339"/>
      <c r="B1142" s="336"/>
      <c r="C1142" s="339"/>
      <c r="D1142" s="339"/>
      <c r="E1142" s="339"/>
      <c r="F1142" s="108"/>
      <c r="G1142" s="337"/>
      <c r="H1142" s="1157"/>
      <c r="I1142" s="1157"/>
      <c r="J1142" s="1158"/>
    </row>
    <row r="1143" spans="1:10" x14ac:dyDescent="0.3">
      <c r="A1143" s="339"/>
      <c r="B1143" s="336"/>
      <c r="C1143" s="339"/>
      <c r="D1143" s="339"/>
      <c r="E1143" s="339"/>
      <c r="F1143" s="108"/>
      <c r="G1143" s="337"/>
      <c r="H1143" s="1157"/>
      <c r="I1143" s="1157"/>
      <c r="J1143" s="1158"/>
    </row>
    <row r="1144" spans="1:10" x14ac:dyDescent="0.3">
      <c r="A1144" s="339"/>
      <c r="B1144" s="336"/>
      <c r="C1144" s="339"/>
      <c r="D1144" s="339"/>
      <c r="E1144" s="339"/>
      <c r="F1144" s="108"/>
      <c r="G1144" s="337"/>
      <c r="H1144" s="1157"/>
      <c r="I1144" s="1157"/>
      <c r="J1144" s="1158"/>
    </row>
    <row r="1145" spans="1:10" x14ac:dyDescent="0.3">
      <c r="A1145" s="339"/>
      <c r="B1145" s="336"/>
      <c r="C1145" s="339"/>
      <c r="D1145" s="339"/>
      <c r="E1145" s="339"/>
      <c r="F1145" s="108"/>
      <c r="G1145" s="337"/>
      <c r="H1145" s="1157"/>
      <c r="I1145" s="1157"/>
      <c r="J1145" s="1158"/>
    </row>
    <row r="1146" spans="1:10" x14ac:dyDescent="0.3">
      <c r="A1146" s="339"/>
      <c r="B1146" s="336"/>
      <c r="C1146" s="339"/>
      <c r="D1146" s="339"/>
      <c r="E1146" s="339"/>
      <c r="F1146" s="108"/>
      <c r="G1146" s="337"/>
      <c r="H1146" s="1157"/>
      <c r="I1146" s="1157"/>
      <c r="J1146" s="1158"/>
    </row>
    <row r="1147" spans="1:10" x14ac:dyDescent="0.3">
      <c r="A1147" s="339"/>
      <c r="B1147" s="336"/>
      <c r="C1147" s="339"/>
      <c r="D1147" s="339"/>
      <c r="E1147" s="339"/>
      <c r="F1147" s="108"/>
      <c r="G1147" s="337"/>
      <c r="H1147" s="1157"/>
      <c r="I1147" s="1157"/>
      <c r="J1147" s="1158"/>
    </row>
    <row r="1148" spans="1:10" x14ac:dyDescent="0.3">
      <c r="A1148" s="339"/>
      <c r="B1148" s="336"/>
      <c r="C1148" s="339"/>
      <c r="D1148" s="339"/>
      <c r="E1148" s="339"/>
      <c r="F1148" s="108"/>
      <c r="G1148" s="337"/>
      <c r="H1148" s="1157"/>
      <c r="I1148" s="1157"/>
      <c r="J1148" s="1158"/>
    </row>
    <row r="1149" spans="1:10" x14ac:dyDescent="0.3">
      <c r="A1149" s="339"/>
      <c r="B1149" s="336"/>
      <c r="C1149" s="339"/>
      <c r="D1149" s="339"/>
      <c r="E1149" s="339"/>
      <c r="F1149" s="108"/>
      <c r="G1149" s="337"/>
      <c r="H1149" s="1157"/>
      <c r="I1149" s="1157"/>
      <c r="J1149" s="1158"/>
    </row>
    <row r="1150" spans="1:10" x14ac:dyDescent="0.3">
      <c r="A1150" s="339"/>
      <c r="B1150" s="336"/>
      <c r="C1150" s="339"/>
      <c r="D1150" s="339"/>
      <c r="E1150" s="339"/>
      <c r="F1150" s="108"/>
      <c r="G1150" s="337"/>
      <c r="H1150" s="1157"/>
      <c r="I1150" s="1157"/>
      <c r="J1150" s="1158"/>
    </row>
    <row r="1151" spans="1:10" x14ac:dyDescent="0.3">
      <c r="A1151" s="339"/>
      <c r="B1151" s="336"/>
      <c r="C1151" s="339"/>
      <c r="D1151" s="339"/>
      <c r="E1151" s="339"/>
      <c r="F1151" s="108"/>
      <c r="G1151" s="337"/>
      <c r="H1151" s="1157"/>
      <c r="I1151" s="1157"/>
      <c r="J1151" s="1158"/>
    </row>
    <row r="1152" spans="1:10" x14ac:dyDescent="0.3">
      <c r="A1152" s="339"/>
      <c r="B1152" s="336"/>
      <c r="C1152" s="339"/>
      <c r="D1152" s="339"/>
      <c r="E1152" s="339"/>
      <c r="F1152" s="108"/>
      <c r="G1152" s="337"/>
      <c r="H1152" s="1157"/>
      <c r="I1152" s="1157"/>
      <c r="J1152" s="1158"/>
    </row>
    <row r="1153" spans="1:10" x14ac:dyDescent="0.3">
      <c r="A1153" s="339"/>
      <c r="B1153" s="336"/>
      <c r="C1153" s="339"/>
      <c r="D1153" s="339"/>
      <c r="E1153" s="339"/>
      <c r="F1153" s="108"/>
      <c r="G1153" s="337"/>
      <c r="H1153" s="1157"/>
      <c r="I1153" s="1157"/>
      <c r="J1153" s="1158"/>
    </row>
    <row r="1154" spans="1:10" x14ac:dyDescent="0.3">
      <c r="A1154" s="339"/>
      <c r="B1154" s="336"/>
      <c r="C1154" s="339"/>
      <c r="D1154" s="339"/>
      <c r="E1154" s="339"/>
      <c r="F1154" s="108"/>
      <c r="G1154" s="337"/>
      <c r="H1154" s="1157"/>
      <c r="I1154" s="1157"/>
      <c r="J1154" s="1158"/>
    </row>
    <row r="1155" spans="1:10" x14ac:dyDescent="0.3">
      <c r="A1155" s="339"/>
      <c r="B1155" s="336"/>
      <c r="C1155" s="339"/>
      <c r="D1155" s="339"/>
      <c r="E1155" s="339"/>
      <c r="F1155" s="108"/>
      <c r="G1155" s="337"/>
      <c r="H1155" s="1157"/>
      <c r="I1155" s="1157"/>
      <c r="J1155" s="1158"/>
    </row>
    <row r="1156" spans="1:10" x14ac:dyDescent="0.3">
      <c r="A1156" s="339"/>
      <c r="B1156" s="336"/>
      <c r="C1156" s="339"/>
      <c r="D1156" s="339"/>
      <c r="E1156" s="339"/>
      <c r="F1156" s="108"/>
      <c r="G1156" s="337"/>
      <c r="H1156" s="1157"/>
      <c r="I1156" s="1157"/>
      <c r="J1156" s="1158"/>
    </row>
    <row r="1157" spans="1:10" x14ac:dyDescent="0.3">
      <c r="A1157" s="339"/>
      <c r="B1157" s="336"/>
      <c r="C1157" s="339"/>
      <c r="D1157" s="339"/>
      <c r="E1157" s="339"/>
      <c r="F1157" s="108"/>
      <c r="G1157" s="337"/>
      <c r="H1157" s="1157"/>
      <c r="I1157" s="1157"/>
      <c r="J1157" s="1158"/>
    </row>
    <row r="1158" spans="1:10" x14ac:dyDescent="0.3">
      <c r="A1158" s="339"/>
      <c r="B1158" s="336"/>
      <c r="C1158" s="339"/>
      <c r="D1158" s="339"/>
      <c r="E1158" s="339"/>
      <c r="F1158" s="108"/>
      <c r="G1158" s="337"/>
      <c r="H1158" s="1157"/>
      <c r="I1158" s="1157"/>
      <c r="J1158" s="1158"/>
    </row>
    <row r="1159" spans="1:10" x14ac:dyDescent="0.3">
      <c r="A1159" s="339"/>
      <c r="B1159" s="336"/>
      <c r="C1159" s="339"/>
      <c r="D1159" s="339"/>
      <c r="E1159" s="339"/>
      <c r="F1159" s="108"/>
      <c r="G1159" s="337"/>
      <c r="H1159" s="1157"/>
      <c r="I1159" s="1157"/>
      <c r="J1159" s="1158"/>
    </row>
    <row r="1160" spans="1:10" x14ac:dyDescent="0.3">
      <c r="A1160" s="339"/>
      <c r="B1160" s="336"/>
      <c r="C1160" s="339"/>
      <c r="D1160" s="339"/>
      <c r="E1160" s="339"/>
      <c r="F1160" s="108"/>
      <c r="G1160" s="337"/>
      <c r="H1160" s="1157"/>
      <c r="I1160" s="1157"/>
      <c r="J1160" s="1158"/>
    </row>
    <row r="1161" spans="1:10" x14ac:dyDescent="0.3">
      <c r="A1161" s="339"/>
      <c r="B1161" s="336"/>
      <c r="C1161" s="339"/>
      <c r="D1161" s="339"/>
      <c r="E1161" s="339"/>
      <c r="F1161" s="108"/>
      <c r="G1161" s="337"/>
      <c r="H1161" s="1157"/>
      <c r="I1161" s="1157"/>
      <c r="J1161" s="1158"/>
    </row>
    <row r="1162" spans="1:10" x14ac:dyDescent="0.3">
      <c r="A1162" s="339"/>
      <c r="B1162" s="336"/>
      <c r="C1162" s="339"/>
      <c r="D1162" s="339"/>
      <c r="E1162" s="339"/>
      <c r="F1162" s="108"/>
      <c r="G1162" s="337"/>
      <c r="H1162" s="1157"/>
      <c r="I1162" s="1157"/>
      <c r="J1162" s="1158"/>
    </row>
    <row r="1163" spans="1:10" x14ac:dyDescent="0.3">
      <c r="A1163" s="339"/>
      <c r="B1163" s="336"/>
      <c r="C1163" s="339"/>
      <c r="D1163" s="339"/>
      <c r="E1163" s="339"/>
      <c r="F1163" s="108"/>
      <c r="G1163" s="337"/>
      <c r="H1163" s="1157"/>
      <c r="I1163" s="1157"/>
      <c r="J1163" s="1158"/>
    </row>
    <row r="1164" spans="1:10" x14ac:dyDescent="0.3">
      <c r="A1164" s="339"/>
      <c r="B1164" s="336"/>
      <c r="C1164" s="339"/>
      <c r="D1164" s="339"/>
      <c r="E1164" s="339"/>
      <c r="F1164" s="108"/>
      <c r="G1164" s="337"/>
      <c r="H1164" s="1157"/>
      <c r="I1164" s="1157"/>
      <c r="J1164" s="1158"/>
    </row>
    <row r="1165" spans="1:10" x14ac:dyDescent="0.3">
      <c r="A1165" s="339"/>
      <c r="B1165" s="336"/>
      <c r="C1165" s="339"/>
      <c r="D1165" s="339"/>
      <c r="E1165" s="339"/>
      <c r="F1165" s="108"/>
      <c r="G1165" s="337"/>
      <c r="H1165" s="1157"/>
      <c r="I1165" s="1157"/>
      <c r="J1165" s="1158"/>
    </row>
    <row r="1166" spans="1:10" x14ac:dyDescent="0.3">
      <c r="A1166" s="339"/>
      <c r="B1166" s="336"/>
      <c r="C1166" s="339"/>
      <c r="D1166" s="339"/>
      <c r="E1166" s="339"/>
      <c r="F1166" s="108"/>
      <c r="G1166" s="337"/>
      <c r="H1166" s="1157"/>
      <c r="I1166" s="1157"/>
      <c r="J1166" s="1158"/>
    </row>
    <row r="1167" spans="1:10" x14ac:dyDescent="0.3">
      <c r="A1167" s="339"/>
      <c r="B1167" s="336"/>
      <c r="C1167" s="339"/>
      <c r="D1167" s="339"/>
      <c r="E1167" s="339"/>
      <c r="F1167" s="108"/>
      <c r="G1167" s="337"/>
      <c r="H1167" s="1157"/>
      <c r="I1167" s="1157"/>
      <c r="J1167" s="1158"/>
    </row>
    <row r="1168" spans="1:10" x14ac:dyDescent="0.3">
      <c r="A1168" s="339"/>
      <c r="B1168" s="336"/>
      <c r="C1168" s="339"/>
      <c r="D1168" s="339"/>
      <c r="E1168" s="339"/>
      <c r="F1168" s="108"/>
      <c r="G1168" s="337"/>
      <c r="H1168" s="1157"/>
      <c r="I1168" s="1157"/>
      <c r="J1168" s="1158"/>
    </row>
    <row r="1169" spans="1:10" x14ac:dyDescent="0.3">
      <c r="A1169" s="339"/>
      <c r="B1169" s="336"/>
      <c r="C1169" s="339"/>
      <c r="D1169" s="339"/>
      <c r="E1169" s="339"/>
      <c r="F1169" s="108"/>
      <c r="G1169" s="337"/>
      <c r="H1169" s="1157"/>
      <c r="I1169" s="1157"/>
      <c r="J1169" s="1158"/>
    </row>
    <row r="1170" spans="1:10" x14ac:dyDescent="0.3">
      <c r="A1170" s="339"/>
      <c r="B1170" s="336"/>
      <c r="C1170" s="339"/>
      <c r="D1170" s="339"/>
      <c r="E1170" s="339"/>
      <c r="F1170" s="108"/>
      <c r="G1170" s="337"/>
      <c r="H1170" s="1157"/>
      <c r="I1170" s="1157"/>
      <c r="J1170" s="1158"/>
    </row>
    <row r="1171" spans="1:10" x14ac:dyDescent="0.3">
      <c r="A1171" s="339"/>
      <c r="B1171" s="336"/>
      <c r="C1171" s="339"/>
      <c r="D1171" s="339"/>
      <c r="E1171" s="339"/>
      <c r="F1171" s="108"/>
      <c r="G1171" s="337"/>
      <c r="H1171" s="1157"/>
      <c r="I1171" s="1157"/>
      <c r="J1171" s="1158"/>
    </row>
    <row r="1172" spans="1:10" x14ac:dyDescent="0.3">
      <c r="A1172" s="339"/>
      <c r="B1172" s="336"/>
      <c r="C1172" s="339"/>
      <c r="D1172" s="339"/>
      <c r="E1172" s="339"/>
      <c r="F1172" s="108"/>
      <c r="G1172" s="337"/>
      <c r="H1172" s="1157"/>
      <c r="I1172" s="1157"/>
      <c r="J1172" s="1158"/>
    </row>
    <row r="1173" spans="1:10" x14ac:dyDescent="0.3">
      <c r="A1173" s="339"/>
      <c r="B1173" s="336"/>
      <c r="C1173" s="339"/>
      <c r="D1173" s="339"/>
      <c r="E1173" s="339"/>
      <c r="F1173" s="108"/>
      <c r="G1173" s="337"/>
      <c r="H1173" s="1157"/>
      <c r="I1173" s="1157"/>
      <c r="J1173" s="1158"/>
    </row>
    <row r="1174" spans="1:10" x14ac:dyDescent="0.3">
      <c r="A1174" s="339"/>
      <c r="B1174" s="336"/>
      <c r="C1174" s="339"/>
      <c r="D1174" s="339"/>
      <c r="E1174" s="339"/>
      <c r="F1174" s="108"/>
      <c r="G1174" s="337"/>
      <c r="H1174" s="1157"/>
      <c r="I1174" s="1157"/>
      <c r="J1174" s="1158"/>
    </row>
    <row r="1175" spans="1:10" x14ac:dyDescent="0.3">
      <c r="A1175" s="339"/>
      <c r="B1175" s="336"/>
      <c r="C1175" s="339"/>
      <c r="D1175" s="339"/>
      <c r="E1175" s="339"/>
      <c r="F1175" s="108"/>
      <c r="G1175" s="337"/>
      <c r="H1175" s="1157"/>
      <c r="I1175" s="1157"/>
      <c r="J1175" s="1158"/>
    </row>
    <row r="1176" spans="1:10" x14ac:dyDescent="0.3">
      <c r="A1176" s="339"/>
      <c r="B1176" s="336"/>
      <c r="C1176" s="339"/>
      <c r="D1176" s="339"/>
      <c r="E1176" s="339"/>
      <c r="F1176" s="108"/>
      <c r="G1176" s="337"/>
      <c r="H1176" s="1157"/>
      <c r="I1176" s="1157"/>
      <c r="J1176" s="1158"/>
    </row>
    <row r="1177" spans="1:10" x14ac:dyDescent="0.3">
      <c r="A1177" s="339"/>
      <c r="B1177" s="336"/>
      <c r="C1177" s="339"/>
      <c r="D1177" s="339"/>
      <c r="E1177" s="339"/>
      <c r="F1177" s="108"/>
      <c r="G1177" s="337"/>
      <c r="H1177" s="1157"/>
      <c r="I1177" s="1157"/>
      <c r="J1177" s="1158"/>
    </row>
    <row r="1178" spans="1:10" x14ac:dyDescent="0.3">
      <c r="A1178" s="339"/>
      <c r="B1178" s="336"/>
      <c r="C1178" s="339"/>
      <c r="D1178" s="339"/>
      <c r="E1178" s="339"/>
      <c r="F1178" s="108"/>
      <c r="G1178" s="337"/>
      <c r="H1178" s="1157"/>
      <c r="I1178" s="1157"/>
      <c r="J1178" s="1158"/>
    </row>
    <row r="1179" spans="1:10" x14ac:dyDescent="0.3">
      <c r="A1179" s="339"/>
      <c r="B1179" s="336"/>
      <c r="C1179" s="339"/>
      <c r="D1179" s="339"/>
      <c r="E1179" s="339"/>
      <c r="F1179" s="108"/>
      <c r="G1179" s="337"/>
      <c r="H1179" s="1157"/>
      <c r="I1179" s="1157"/>
      <c r="J1179" s="1158"/>
    </row>
    <row r="1180" spans="1:10" x14ac:dyDescent="0.3">
      <c r="A1180" s="339"/>
      <c r="B1180" s="336"/>
      <c r="C1180" s="339"/>
      <c r="D1180" s="339"/>
      <c r="E1180" s="339"/>
      <c r="F1180" s="108"/>
      <c r="G1180" s="337"/>
      <c r="H1180" s="1157"/>
      <c r="I1180" s="1157"/>
      <c r="J1180" s="1158"/>
    </row>
    <row r="1181" spans="1:10" x14ac:dyDescent="0.3">
      <c r="A1181" s="339"/>
      <c r="B1181" s="336"/>
      <c r="C1181" s="339"/>
      <c r="D1181" s="339"/>
      <c r="E1181" s="339"/>
      <c r="F1181" s="108"/>
      <c r="G1181" s="337"/>
      <c r="H1181" s="1157"/>
      <c r="I1181" s="1157"/>
      <c r="J1181" s="1158"/>
    </row>
    <row r="1182" spans="1:10" x14ac:dyDescent="0.3">
      <c r="A1182" s="339"/>
      <c r="B1182" s="336"/>
      <c r="C1182" s="339"/>
      <c r="D1182" s="339"/>
      <c r="E1182" s="339"/>
      <c r="F1182" s="108"/>
      <c r="G1182" s="337"/>
      <c r="H1182" s="1157"/>
      <c r="I1182" s="1157"/>
      <c r="J1182" s="1158"/>
    </row>
    <row r="1183" spans="1:10" x14ac:dyDescent="0.3">
      <c r="A1183" s="339"/>
      <c r="B1183" s="336"/>
      <c r="C1183" s="339"/>
      <c r="D1183" s="339"/>
      <c r="E1183" s="339"/>
      <c r="F1183" s="108"/>
      <c r="G1183" s="337"/>
      <c r="H1183" s="1157"/>
      <c r="I1183" s="1157"/>
      <c r="J1183" s="1158"/>
    </row>
    <row r="1184" spans="1:10" x14ac:dyDescent="0.3">
      <c r="A1184" s="339"/>
      <c r="B1184" s="336"/>
      <c r="C1184" s="339"/>
      <c r="D1184" s="339"/>
      <c r="E1184" s="339"/>
      <c r="F1184" s="108"/>
      <c r="G1184" s="337"/>
      <c r="H1184" s="1157"/>
      <c r="I1184" s="1157"/>
      <c r="J1184" s="1158"/>
    </row>
    <row r="1185" spans="1:10" x14ac:dyDescent="0.3">
      <c r="A1185" s="339"/>
      <c r="B1185" s="336"/>
      <c r="C1185" s="339"/>
      <c r="D1185" s="339"/>
      <c r="E1185" s="339"/>
      <c r="F1185" s="108"/>
      <c r="G1185" s="337"/>
      <c r="H1185" s="1157"/>
      <c r="I1185" s="1157"/>
      <c r="J1185" s="1158"/>
    </row>
    <row r="1186" spans="1:10" x14ac:dyDescent="0.3">
      <c r="A1186" s="339"/>
      <c r="B1186" s="336"/>
      <c r="C1186" s="339"/>
      <c r="D1186" s="339"/>
      <c r="E1186" s="339"/>
      <c r="F1186" s="108"/>
      <c r="G1186" s="337"/>
      <c r="H1186" s="1157"/>
      <c r="I1186" s="1157"/>
      <c r="J1186" s="1158"/>
    </row>
    <row r="1187" spans="1:10" x14ac:dyDescent="0.3">
      <c r="A1187" s="339"/>
      <c r="B1187" s="336"/>
      <c r="C1187" s="339"/>
      <c r="D1187" s="339"/>
      <c r="E1187" s="339"/>
      <c r="F1187" s="108"/>
      <c r="G1187" s="337"/>
      <c r="H1187" s="1157"/>
      <c r="I1187" s="1157"/>
      <c r="J1187" s="1158"/>
    </row>
    <row r="1188" spans="1:10" x14ac:dyDescent="0.3">
      <c r="A1188" s="339"/>
      <c r="B1188" s="336"/>
      <c r="C1188" s="339"/>
      <c r="D1188" s="339"/>
      <c r="E1188" s="339"/>
      <c r="F1188" s="108"/>
      <c r="G1188" s="337"/>
      <c r="H1188" s="1157"/>
      <c r="I1188" s="1157"/>
      <c r="J1188" s="1158"/>
    </row>
    <row r="1189" spans="1:10" x14ac:dyDescent="0.3">
      <c r="A1189" s="339"/>
      <c r="B1189" s="336"/>
      <c r="C1189" s="339"/>
      <c r="D1189" s="339"/>
      <c r="E1189" s="339"/>
      <c r="F1189" s="108"/>
      <c r="G1189" s="337"/>
      <c r="H1189" s="1157"/>
      <c r="I1189" s="1157"/>
      <c r="J1189" s="1158"/>
    </row>
    <row r="1190" spans="1:10" x14ac:dyDescent="0.3">
      <c r="A1190" s="339"/>
      <c r="B1190" s="336"/>
      <c r="C1190" s="339"/>
      <c r="D1190" s="339"/>
      <c r="E1190" s="339"/>
      <c r="F1190" s="108"/>
      <c r="G1190" s="337"/>
      <c r="H1190" s="1157"/>
      <c r="I1190" s="1157"/>
      <c r="J1190" s="1158"/>
    </row>
    <row r="1191" spans="1:10" x14ac:dyDescent="0.3">
      <c r="A1191" s="339"/>
      <c r="B1191" s="336"/>
      <c r="C1191" s="339"/>
      <c r="D1191" s="339"/>
      <c r="E1191" s="339"/>
      <c r="F1191" s="108"/>
      <c r="G1191" s="337"/>
      <c r="H1191" s="1157"/>
      <c r="I1191" s="1157"/>
      <c r="J1191" s="1158"/>
    </row>
    <row r="1192" spans="1:10" x14ac:dyDescent="0.3">
      <c r="A1192" s="339"/>
      <c r="B1192" s="336"/>
      <c r="C1192" s="339"/>
      <c r="D1192" s="339"/>
      <c r="E1192" s="339"/>
      <c r="F1192" s="108"/>
      <c r="G1192" s="337"/>
      <c r="H1192" s="1157"/>
      <c r="I1192" s="1157"/>
      <c r="J1192" s="1158"/>
    </row>
    <row r="1193" spans="1:10" x14ac:dyDescent="0.3">
      <c r="A1193" s="339"/>
      <c r="B1193" s="336"/>
      <c r="C1193" s="339"/>
      <c r="D1193" s="339"/>
      <c r="E1193" s="339"/>
      <c r="F1193" s="108"/>
      <c r="G1193" s="337"/>
      <c r="H1193" s="1157"/>
      <c r="I1193" s="1157"/>
      <c r="J1193" s="1158"/>
    </row>
    <row r="1194" spans="1:10" x14ac:dyDescent="0.3">
      <c r="A1194" s="339"/>
      <c r="B1194" s="336"/>
      <c r="C1194" s="339"/>
      <c r="D1194" s="339"/>
      <c r="E1194" s="339"/>
      <c r="F1194" s="108"/>
      <c r="G1194" s="337"/>
      <c r="H1194" s="1157"/>
      <c r="I1194" s="1157"/>
      <c r="J1194" s="1158"/>
    </row>
    <row r="1195" spans="1:10" x14ac:dyDescent="0.3">
      <c r="A1195" s="339"/>
      <c r="B1195" s="336"/>
      <c r="C1195" s="339"/>
      <c r="D1195" s="339"/>
      <c r="E1195" s="339"/>
      <c r="F1195" s="108"/>
      <c r="G1195" s="337"/>
      <c r="H1195" s="1157"/>
      <c r="I1195" s="1157"/>
      <c r="J1195" s="1158"/>
    </row>
    <row r="1196" spans="1:10" x14ac:dyDescent="0.3">
      <c r="A1196" s="339"/>
      <c r="B1196" s="336"/>
      <c r="C1196" s="339"/>
      <c r="D1196" s="339"/>
      <c r="E1196" s="339"/>
      <c r="F1196" s="108"/>
      <c r="G1196" s="337"/>
      <c r="H1196" s="1157"/>
      <c r="I1196" s="1157"/>
      <c r="J1196" s="1158"/>
    </row>
    <row r="1197" spans="1:10" x14ac:dyDescent="0.3">
      <c r="A1197" s="339"/>
      <c r="B1197" s="336"/>
      <c r="C1197" s="339"/>
      <c r="D1197" s="339"/>
      <c r="E1197" s="339"/>
      <c r="F1197" s="108"/>
      <c r="G1197" s="337"/>
      <c r="H1197" s="1157"/>
      <c r="I1197" s="1157"/>
      <c r="J1197" s="1158"/>
    </row>
    <row r="1198" spans="1:10" x14ac:dyDescent="0.3">
      <c r="A1198" s="339"/>
      <c r="B1198" s="336"/>
      <c r="C1198" s="339"/>
      <c r="D1198" s="339"/>
      <c r="E1198" s="339"/>
      <c r="F1198" s="108"/>
      <c r="G1198" s="337"/>
      <c r="H1198" s="1157"/>
      <c r="I1198" s="1157"/>
      <c r="J1198" s="1158"/>
    </row>
    <row r="1199" spans="1:10" x14ac:dyDescent="0.3">
      <c r="A1199" s="339"/>
      <c r="B1199" s="336"/>
      <c r="C1199" s="339"/>
      <c r="D1199" s="339"/>
      <c r="E1199" s="339"/>
      <c r="F1199" s="108"/>
      <c r="G1199" s="337"/>
      <c r="H1199" s="1157"/>
      <c r="I1199" s="1157"/>
      <c r="J1199" s="1158"/>
    </row>
    <row r="1200" spans="1:10" x14ac:dyDescent="0.3">
      <c r="A1200" s="339"/>
      <c r="B1200" s="336"/>
      <c r="C1200" s="339"/>
      <c r="D1200" s="339"/>
      <c r="E1200" s="339"/>
      <c r="F1200" s="108"/>
      <c r="G1200" s="337"/>
      <c r="H1200" s="1157"/>
      <c r="I1200" s="1157"/>
      <c r="J1200" s="1158"/>
    </row>
    <row r="1201" spans="1:10" x14ac:dyDescent="0.3">
      <c r="A1201" s="339"/>
      <c r="B1201" s="336"/>
      <c r="C1201" s="339"/>
      <c r="D1201" s="339"/>
      <c r="E1201" s="339"/>
      <c r="F1201" s="108"/>
      <c r="G1201" s="337"/>
      <c r="H1201" s="1157"/>
      <c r="I1201" s="1157"/>
      <c r="J1201" s="1158"/>
    </row>
    <row r="1202" spans="1:10" x14ac:dyDescent="0.3">
      <c r="A1202" s="339"/>
      <c r="B1202" s="336"/>
      <c r="C1202" s="339"/>
      <c r="D1202" s="339"/>
      <c r="E1202" s="339"/>
      <c r="F1202" s="108"/>
      <c r="G1202" s="337"/>
      <c r="H1202" s="1157"/>
      <c r="I1202" s="1157"/>
      <c r="J1202" s="1158"/>
    </row>
    <row r="1203" spans="1:10" x14ac:dyDescent="0.3">
      <c r="A1203" s="339"/>
      <c r="B1203" s="336"/>
      <c r="C1203" s="339"/>
      <c r="D1203" s="339"/>
      <c r="E1203" s="339"/>
      <c r="F1203" s="108"/>
      <c r="G1203" s="337"/>
      <c r="H1203" s="1157"/>
      <c r="I1203" s="1157"/>
      <c r="J1203" s="1158"/>
    </row>
    <row r="1204" spans="1:10" x14ac:dyDescent="0.3">
      <c r="A1204" s="339"/>
      <c r="B1204" s="336"/>
      <c r="C1204" s="339"/>
      <c r="D1204" s="339"/>
      <c r="E1204" s="339"/>
      <c r="F1204" s="108"/>
      <c r="G1204" s="337"/>
      <c r="H1204" s="1157"/>
      <c r="I1204" s="1157"/>
      <c r="J1204" s="1158"/>
    </row>
    <row r="1205" spans="1:10" x14ac:dyDescent="0.3">
      <c r="A1205" s="339"/>
      <c r="B1205" s="336"/>
      <c r="C1205" s="339"/>
      <c r="D1205" s="339"/>
      <c r="E1205" s="339"/>
      <c r="F1205" s="108"/>
      <c r="G1205" s="337"/>
      <c r="H1205" s="1157"/>
      <c r="I1205" s="1157"/>
      <c r="J1205" s="1158"/>
    </row>
    <row r="1206" spans="1:10" x14ac:dyDescent="0.3">
      <c r="A1206" s="339"/>
      <c r="B1206" s="336"/>
      <c r="C1206" s="339"/>
      <c r="D1206" s="339"/>
      <c r="E1206" s="339"/>
      <c r="F1206" s="108"/>
      <c r="G1206" s="337"/>
      <c r="H1206" s="1157"/>
      <c r="I1206" s="1157"/>
      <c r="J1206" s="1158"/>
    </row>
    <row r="1207" spans="1:10" x14ac:dyDescent="0.3">
      <c r="A1207" s="339"/>
      <c r="B1207" s="336"/>
      <c r="C1207" s="339"/>
      <c r="D1207" s="339"/>
      <c r="E1207" s="339"/>
      <c r="F1207" s="108"/>
      <c r="G1207" s="337"/>
      <c r="H1207" s="1157"/>
      <c r="I1207" s="1157"/>
      <c r="J1207" s="1158"/>
    </row>
    <row r="1208" spans="1:10" x14ac:dyDescent="0.3">
      <c r="A1208" s="339"/>
      <c r="B1208" s="336"/>
      <c r="C1208" s="339"/>
      <c r="D1208" s="339"/>
      <c r="E1208" s="339"/>
      <c r="F1208" s="108"/>
      <c r="G1208" s="337"/>
      <c r="H1208" s="1157"/>
      <c r="I1208" s="1157"/>
      <c r="J1208" s="1158"/>
    </row>
    <row r="1209" spans="1:10" x14ac:dyDescent="0.3">
      <c r="A1209" s="339"/>
      <c r="B1209" s="336"/>
      <c r="C1209" s="339"/>
      <c r="D1209" s="339"/>
      <c r="E1209" s="339"/>
      <c r="F1209" s="108"/>
      <c r="G1209" s="337"/>
      <c r="H1209" s="1157"/>
      <c r="I1209" s="1157"/>
      <c r="J1209" s="1158"/>
    </row>
    <row r="1210" spans="1:10" x14ac:dyDescent="0.3">
      <c r="A1210" s="339"/>
      <c r="B1210" s="336"/>
      <c r="C1210" s="339"/>
      <c r="D1210" s="339"/>
      <c r="E1210" s="339"/>
      <c r="F1210" s="108"/>
      <c r="G1210" s="337"/>
      <c r="H1210" s="1157"/>
      <c r="I1210" s="1157"/>
      <c r="J1210" s="1158"/>
    </row>
    <row r="1211" spans="1:10" x14ac:dyDescent="0.3">
      <c r="A1211" s="339"/>
      <c r="B1211" s="336"/>
      <c r="C1211" s="339"/>
      <c r="D1211" s="339"/>
      <c r="E1211" s="339"/>
      <c r="F1211" s="108"/>
      <c r="G1211" s="337"/>
      <c r="H1211" s="1157"/>
      <c r="I1211" s="1157"/>
      <c r="J1211" s="1158"/>
    </row>
    <row r="1212" spans="1:10" x14ac:dyDescent="0.3">
      <c r="A1212" s="339"/>
      <c r="B1212" s="336"/>
      <c r="C1212" s="339"/>
      <c r="D1212" s="339"/>
      <c r="E1212" s="339"/>
      <c r="F1212" s="108"/>
      <c r="G1212" s="337"/>
      <c r="H1212" s="1157"/>
      <c r="I1212" s="1157"/>
      <c r="J1212" s="1158"/>
    </row>
    <row r="1213" spans="1:10" x14ac:dyDescent="0.3">
      <c r="A1213" s="339"/>
      <c r="B1213" s="336"/>
      <c r="C1213" s="339"/>
      <c r="D1213" s="339"/>
      <c r="E1213" s="339"/>
      <c r="F1213" s="108"/>
      <c r="G1213" s="337"/>
      <c r="H1213" s="1157"/>
      <c r="I1213" s="1157"/>
      <c r="J1213" s="1158"/>
    </row>
    <row r="1214" spans="1:10" x14ac:dyDescent="0.3">
      <c r="A1214" s="339"/>
      <c r="B1214" s="336"/>
      <c r="C1214" s="339"/>
      <c r="D1214" s="339"/>
      <c r="E1214" s="339"/>
      <c r="F1214" s="108"/>
      <c r="G1214" s="337"/>
      <c r="H1214" s="1157"/>
      <c r="I1214" s="1157"/>
      <c r="J1214" s="1158"/>
    </row>
    <row r="1215" spans="1:10" x14ac:dyDescent="0.3">
      <c r="A1215" s="339"/>
      <c r="B1215" s="336"/>
      <c r="C1215" s="339"/>
      <c r="D1215" s="339"/>
      <c r="E1215" s="339"/>
      <c r="F1215" s="108"/>
      <c r="G1215" s="337"/>
      <c r="H1215" s="1157"/>
      <c r="I1215" s="1157"/>
      <c r="J1215" s="1158"/>
    </row>
    <row r="1216" spans="1:10" x14ac:dyDescent="0.3">
      <c r="A1216" s="339"/>
      <c r="B1216" s="336"/>
      <c r="C1216" s="339"/>
      <c r="D1216" s="339"/>
      <c r="E1216" s="339"/>
      <c r="F1216" s="108"/>
      <c r="G1216" s="337"/>
      <c r="H1216" s="1157"/>
      <c r="I1216" s="1157"/>
      <c r="J1216" s="1158"/>
    </row>
    <row r="1217" spans="1:10" x14ac:dyDescent="0.3">
      <c r="A1217" s="339"/>
      <c r="B1217" s="336"/>
      <c r="C1217" s="339"/>
      <c r="D1217" s="339"/>
      <c r="E1217" s="339"/>
      <c r="F1217" s="108"/>
      <c r="G1217" s="337"/>
      <c r="H1217" s="1157"/>
      <c r="I1217" s="1157"/>
      <c r="J1217" s="1158"/>
    </row>
    <row r="1218" spans="1:10" x14ac:dyDescent="0.3">
      <c r="A1218" s="339"/>
      <c r="B1218" s="336"/>
      <c r="C1218" s="339"/>
      <c r="D1218" s="339"/>
      <c r="E1218" s="339"/>
      <c r="F1218" s="108"/>
      <c r="G1218" s="337"/>
      <c r="H1218" s="1157"/>
      <c r="I1218" s="1157"/>
      <c r="J1218" s="1158"/>
    </row>
    <row r="1219" spans="1:10" x14ac:dyDescent="0.3">
      <c r="A1219" s="339"/>
      <c r="B1219" s="336"/>
      <c r="C1219" s="339"/>
      <c r="D1219" s="339"/>
      <c r="E1219" s="339"/>
      <c r="F1219" s="108"/>
      <c r="G1219" s="337"/>
      <c r="H1219" s="1157"/>
      <c r="I1219" s="1157"/>
      <c r="J1219" s="1158"/>
    </row>
    <row r="1220" spans="1:10" x14ac:dyDescent="0.3">
      <c r="A1220" s="339"/>
      <c r="B1220" s="336"/>
      <c r="C1220" s="339"/>
      <c r="D1220" s="339"/>
      <c r="E1220" s="339"/>
      <c r="F1220" s="108"/>
      <c r="G1220" s="337"/>
      <c r="H1220" s="1157"/>
      <c r="I1220" s="1157"/>
      <c r="J1220" s="1158"/>
    </row>
    <row r="1221" spans="1:10" x14ac:dyDescent="0.3">
      <c r="A1221" s="339"/>
      <c r="B1221" s="336"/>
      <c r="C1221" s="339"/>
      <c r="D1221" s="339"/>
      <c r="E1221" s="339"/>
      <c r="F1221" s="108"/>
      <c r="G1221" s="337"/>
      <c r="H1221" s="1157"/>
      <c r="I1221" s="1157"/>
      <c r="J1221" s="1158"/>
    </row>
    <row r="1222" spans="1:10" x14ac:dyDescent="0.3">
      <c r="A1222" s="339"/>
      <c r="B1222" s="336"/>
      <c r="C1222" s="339"/>
      <c r="D1222" s="339"/>
      <c r="E1222" s="339"/>
      <c r="F1222" s="108"/>
      <c r="G1222" s="337"/>
      <c r="H1222" s="1157"/>
      <c r="I1222" s="1157"/>
      <c r="J1222" s="1158"/>
    </row>
    <row r="1223" spans="1:10" x14ac:dyDescent="0.3">
      <c r="A1223" s="339"/>
      <c r="B1223" s="336"/>
      <c r="C1223" s="339"/>
      <c r="D1223" s="339"/>
      <c r="E1223" s="339"/>
      <c r="F1223" s="108"/>
      <c r="G1223" s="337"/>
      <c r="H1223" s="1157"/>
      <c r="I1223" s="1157"/>
      <c r="J1223" s="1158"/>
    </row>
    <row r="1224" spans="1:10" x14ac:dyDescent="0.3">
      <c r="A1224" s="339"/>
      <c r="B1224" s="336"/>
      <c r="C1224" s="339"/>
      <c r="D1224" s="339"/>
      <c r="E1224" s="339"/>
      <c r="F1224" s="108"/>
      <c r="G1224" s="337"/>
      <c r="H1224" s="1157"/>
      <c r="I1224" s="1157"/>
      <c r="J1224" s="1158"/>
    </row>
    <row r="1225" spans="1:10" x14ac:dyDescent="0.3">
      <c r="A1225" s="339"/>
      <c r="B1225" s="336"/>
      <c r="C1225" s="339"/>
      <c r="D1225" s="339"/>
      <c r="E1225" s="339"/>
      <c r="F1225" s="108"/>
      <c r="G1225" s="337"/>
      <c r="H1225" s="1157"/>
      <c r="I1225" s="1157"/>
      <c r="J1225" s="1158"/>
    </row>
    <row r="1226" spans="1:10" x14ac:dyDescent="0.3">
      <c r="A1226" s="339"/>
      <c r="B1226" s="336"/>
      <c r="C1226" s="339"/>
      <c r="D1226" s="339"/>
      <c r="E1226" s="339"/>
      <c r="F1226" s="108"/>
      <c r="G1226" s="337"/>
      <c r="H1226" s="1157"/>
      <c r="I1226" s="1157"/>
      <c r="J1226" s="1158"/>
    </row>
    <row r="1227" spans="1:10" x14ac:dyDescent="0.3">
      <c r="A1227" s="339"/>
      <c r="B1227" s="336"/>
      <c r="C1227" s="339"/>
      <c r="D1227" s="339"/>
      <c r="E1227" s="339"/>
      <c r="F1227" s="108"/>
      <c r="G1227" s="337"/>
      <c r="H1227" s="1157"/>
      <c r="I1227" s="1157"/>
      <c r="J1227" s="1158"/>
    </row>
    <row r="1228" spans="1:10" x14ac:dyDescent="0.3">
      <c r="A1228" s="339"/>
      <c r="B1228" s="336"/>
      <c r="C1228" s="339"/>
      <c r="D1228" s="339"/>
      <c r="E1228" s="339"/>
      <c r="F1228" s="108"/>
      <c r="G1228" s="337"/>
      <c r="H1228" s="1157"/>
      <c r="I1228" s="1157"/>
      <c r="J1228" s="1158"/>
    </row>
    <row r="1229" spans="1:10" x14ac:dyDescent="0.3">
      <c r="A1229" s="339"/>
      <c r="B1229" s="336"/>
      <c r="C1229" s="339"/>
      <c r="D1229" s="339"/>
      <c r="E1229" s="339"/>
      <c r="F1229" s="108"/>
      <c r="G1229" s="337"/>
      <c r="H1229" s="1157"/>
      <c r="I1229" s="1157"/>
      <c r="J1229" s="1158"/>
    </row>
    <row r="1230" spans="1:10" x14ac:dyDescent="0.3">
      <c r="A1230" s="339"/>
      <c r="B1230" s="336"/>
      <c r="C1230" s="339"/>
      <c r="D1230" s="339"/>
      <c r="E1230" s="339"/>
      <c r="F1230" s="108"/>
      <c r="G1230" s="337"/>
      <c r="H1230" s="1157"/>
      <c r="I1230" s="1157"/>
      <c r="J1230" s="1158"/>
    </row>
    <row r="1231" spans="1:10" x14ac:dyDescent="0.3">
      <c r="A1231" s="339"/>
      <c r="B1231" s="336"/>
      <c r="C1231" s="339"/>
      <c r="D1231" s="339"/>
      <c r="E1231" s="339"/>
      <c r="F1231" s="108"/>
      <c r="G1231" s="337"/>
      <c r="H1231" s="1157"/>
      <c r="I1231" s="1157"/>
      <c r="J1231" s="1158"/>
    </row>
    <row r="1232" spans="1:10" x14ac:dyDescent="0.3">
      <c r="A1232" s="339"/>
      <c r="B1232" s="336"/>
      <c r="C1232" s="339"/>
      <c r="D1232" s="339"/>
      <c r="E1232" s="339"/>
      <c r="F1232" s="108"/>
      <c r="G1232" s="337"/>
      <c r="H1232" s="1157"/>
      <c r="I1232" s="1157"/>
      <c r="J1232" s="1158"/>
    </row>
    <row r="1233" spans="1:10" x14ac:dyDescent="0.3">
      <c r="A1233" s="339"/>
      <c r="B1233" s="336"/>
      <c r="C1233" s="339"/>
      <c r="D1233" s="339"/>
      <c r="E1233" s="339"/>
      <c r="F1233" s="108"/>
      <c r="G1233" s="337"/>
      <c r="H1233" s="1157"/>
      <c r="I1233" s="1157"/>
      <c r="J1233" s="1158"/>
    </row>
    <row r="1234" spans="1:10" x14ac:dyDescent="0.3">
      <c r="A1234" s="339"/>
      <c r="B1234" s="336"/>
      <c r="C1234" s="339"/>
      <c r="D1234" s="339"/>
      <c r="E1234" s="339"/>
      <c r="F1234" s="108"/>
      <c r="G1234" s="337"/>
      <c r="H1234" s="1157"/>
      <c r="I1234" s="1157"/>
      <c r="J1234" s="1158"/>
    </row>
    <row r="1235" spans="1:10" x14ac:dyDescent="0.3">
      <c r="A1235" s="339"/>
      <c r="B1235" s="336"/>
      <c r="C1235" s="339"/>
      <c r="D1235" s="339"/>
      <c r="E1235" s="339"/>
      <c r="F1235" s="108"/>
      <c r="G1235" s="337"/>
      <c r="H1235" s="1157"/>
      <c r="I1235" s="1157"/>
      <c r="J1235" s="1158"/>
    </row>
    <row r="1236" spans="1:10" x14ac:dyDescent="0.3">
      <c r="A1236" s="339"/>
      <c r="B1236" s="336"/>
      <c r="C1236" s="339"/>
      <c r="D1236" s="339"/>
      <c r="E1236" s="339"/>
      <c r="F1236" s="108"/>
      <c r="G1236" s="337"/>
      <c r="H1236" s="1157"/>
      <c r="I1236" s="1157"/>
      <c r="J1236" s="1158"/>
    </row>
    <row r="1237" spans="1:10" x14ac:dyDescent="0.3">
      <c r="A1237" s="339"/>
      <c r="B1237" s="336"/>
      <c r="C1237" s="339"/>
      <c r="D1237" s="339"/>
      <c r="E1237" s="339"/>
      <c r="F1237" s="108"/>
      <c r="G1237" s="337"/>
      <c r="H1237" s="1157"/>
      <c r="I1237" s="1157"/>
      <c r="J1237" s="1158"/>
    </row>
    <row r="1238" spans="1:10" x14ac:dyDescent="0.3">
      <c r="A1238" s="339"/>
      <c r="B1238" s="336"/>
      <c r="C1238" s="339"/>
      <c r="D1238" s="339"/>
      <c r="E1238" s="339"/>
      <c r="F1238" s="108"/>
      <c r="G1238" s="337"/>
      <c r="H1238" s="1157"/>
      <c r="I1238" s="1157"/>
      <c r="J1238" s="1158"/>
    </row>
    <row r="1239" spans="1:10" x14ac:dyDescent="0.3">
      <c r="A1239" s="339"/>
      <c r="B1239" s="336"/>
      <c r="C1239" s="339"/>
      <c r="D1239" s="339"/>
      <c r="E1239" s="339"/>
      <c r="F1239" s="108"/>
      <c r="G1239" s="337"/>
      <c r="H1239" s="1157"/>
      <c r="I1239" s="1157"/>
      <c r="J1239" s="1158"/>
    </row>
    <row r="1240" spans="1:10" x14ac:dyDescent="0.3">
      <c r="A1240" s="339"/>
      <c r="B1240" s="336"/>
      <c r="C1240" s="339"/>
      <c r="D1240" s="339"/>
      <c r="E1240" s="339"/>
      <c r="F1240" s="108"/>
      <c r="G1240" s="337"/>
      <c r="H1240" s="1157"/>
      <c r="I1240" s="1157"/>
      <c r="J1240" s="1158"/>
    </row>
    <row r="1241" spans="1:10" x14ac:dyDescent="0.3">
      <c r="A1241" s="339"/>
      <c r="B1241" s="336"/>
      <c r="C1241" s="339"/>
      <c r="D1241" s="339"/>
      <c r="E1241" s="339"/>
      <c r="F1241" s="108"/>
      <c r="G1241" s="337"/>
      <c r="H1241" s="1157"/>
      <c r="I1241" s="1157"/>
      <c r="J1241" s="1158"/>
    </row>
    <row r="1242" spans="1:10" x14ac:dyDescent="0.3">
      <c r="A1242" s="339"/>
      <c r="B1242" s="336"/>
      <c r="C1242" s="339"/>
      <c r="D1242" s="339"/>
      <c r="E1242" s="339"/>
      <c r="F1242" s="108"/>
      <c r="G1242" s="337"/>
      <c r="H1242" s="1157"/>
      <c r="I1242" s="1157"/>
      <c r="J1242" s="1158"/>
    </row>
    <row r="1243" spans="1:10" x14ac:dyDescent="0.3">
      <c r="A1243" s="339"/>
      <c r="B1243" s="336"/>
      <c r="C1243" s="339"/>
      <c r="D1243" s="339"/>
      <c r="E1243" s="339"/>
      <c r="F1243" s="108"/>
      <c r="G1243" s="337"/>
      <c r="H1243" s="1157"/>
      <c r="I1243" s="1157"/>
      <c r="J1243" s="1158"/>
    </row>
    <row r="1244" spans="1:10" x14ac:dyDescent="0.3">
      <c r="A1244" s="339"/>
      <c r="B1244" s="336"/>
      <c r="C1244" s="339"/>
      <c r="D1244" s="339"/>
      <c r="E1244" s="339"/>
      <c r="F1244" s="108"/>
      <c r="G1244" s="337"/>
      <c r="H1244" s="1157"/>
      <c r="I1244" s="1157"/>
      <c r="J1244" s="1158"/>
    </row>
    <row r="1245" spans="1:10" x14ac:dyDescent="0.3">
      <c r="A1245" s="339"/>
      <c r="B1245" s="336"/>
      <c r="C1245" s="339"/>
      <c r="D1245" s="339"/>
      <c r="E1245" s="339"/>
      <c r="F1245" s="108"/>
      <c r="G1245" s="337"/>
      <c r="H1245" s="1157"/>
      <c r="I1245" s="1157"/>
      <c r="J1245" s="1158"/>
    </row>
    <row r="1246" spans="1:10" x14ac:dyDescent="0.3">
      <c r="A1246" s="339"/>
      <c r="B1246" s="336"/>
      <c r="C1246" s="339"/>
      <c r="D1246" s="339"/>
      <c r="E1246" s="339"/>
      <c r="F1246" s="108"/>
      <c r="G1246" s="337"/>
      <c r="H1246" s="1157"/>
      <c r="I1246" s="1157"/>
      <c r="J1246" s="1158"/>
    </row>
    <row r="1247" spans="1:10" x14ac:dyDescent="0.3">
      <c r="A1247" s="339"/>
      <c r="B1247" s="336"/>
      <c r="C1247" s="339"/>
      <c r="D1247" s="339"/>
      <c r="E1247" s="339"/>
      <c r="F1247" s="108"/>
      <c r="G1247" s="337"/>
      <c r="H1247" s="1157"/>
      <c r="I1247" s="1157"/>
      <c r="J1247" s="1158"/>
    </row>
    <row r="1248" spans="1:10" x14ac:dyDescent="0.3">
      <c r="A1248" s="339"/>
      <c r="B1248" s="336"/>
      <c r="C1248" s="339"/>
      <c r="D1248" s="339"/>
      <c r="E1248" s="339"/>
      <c r="F1248" s="108"/>
      <c r="G1248" s="337"/>
      <c r="H1248" s="1157"/>
      <c r="I1248" s="1157"/>
      <c r="J1248" s="1158"/>
    </row>
    <row r="1249" spans="1:10" x14ac:dyDescent="0.3">
      <c r="A1249" s="339"/>
      <c r="B1249" s="336"/>
      <c r="C1249" s="339"/>
      <c r="D1249" s="339"/>
      <c r="E1249" s="339"/>
      <c r="F1249" s="108"/>
      <c r="G1249" s="337"/>
      <c r="H1249" s="1157"/>
      <c r="I1249" s="1157"/>
      <c r="J1249" s="1158"/>
    </row>
    <row r="1250" spans="1:10" x14ac:dyDescent="0.3">
      <c r="A1250" s="339"/>
      <c r="B1250" s="336"/>
      <c r="C1250" s="339"/>
      <c r="D1250" s="339"/>
      <c r="E1250" s="339"/>
      <c r="F1250" s="108"/>
      <c r="G1250" s="337"/>
      <c r="H1250" s="1157"/>
      <c r="I1250" s="1157"/>
      <c r="J1250" s="1158"/>
    </row>
    <row r="1251" spans="1:10" x14ac:dyDescent="0.3">
      <c r="A1251" s="339"/>
      <c r="B1251" s="336"/>
      <c r="C1251" s="339"/>
      <c r="D1251" s="339"/>
      <c r="E1251" s="339"/>
      <c r="F1251" s="108"/>
      <c r="G1251" s="337"/>
      <c r="H1251" s="1157"/>
      <c r="I1251" s="1157"/>
      <c r="J1251" s="1158"/>
    </row>
    <row r="1252" spans="1:10" x14ac:dyDescent="0.3">
      <c r="A1252" s="339"/>
      <c r="B1252" s="336"/>
      <c r="C1252" s="339"/>
      <c r="D1252" s="339"/>
      <c r="E1252" s="339"/>
      <c r="F1252" s="108"/>
      <c r="G1252" s="337"/>
      <c r="H1252" s="1157"/>
      <c r="I1252" s="1157"/>
      <c r="J1252" s="1158"/>
    </row>
    <row r="1253" spans="1:10" x14ac:dyDescent="0.3">
      <c r="A1253" s="339"/>
      <c r="B1253" s="336"/>
      <c r="C1253" s="339"/>
      <c r="D1253" s="339"/>
      <c r="E1253" s="339"/>
      <c r="F1253" s="108"/>
      <c r="G1253" s="337"/>
      <c r="H1253" s="1157"/>
      <c r="I1253" s="1157"/>
      <c r="J1253" s="1158"/>
    </row>
    <row r="1254" spans="1:10" x14ac:dyDescent="0.3">
      <c r="A1254" s="339"/>
      <c r="B1254" s="336"/>
      <c r="C1254" s="339"/>
      <c r="D1254" s="339"/>
      <c r="E1254" s="339"/>
      <c r="F1254" s="108"/>
      <c r="G1254" s="337"/>
      <c r="H1254" s="1157"/>
      <c r="I1254" s="1157"/>
      <c r="J1254" s="1158"/>
    </row>
    <row r="1255" spans="1:10" x14ac:dyDescent="0.3">
      <c r="A1255" s="339"/>
      <c r="B1255" s="336"/>
      <c r="C1255" s="339"/>
      <c r="D1255" s="339"/>
      <c r="E1255" s="339"/>
      <c r="F1255" s="108"/>
      <c r="G1255" s="337"/>
      <c r="H1255" s="1157"/>
      <c r="I1255" s="1157"/>
      <c r="J1255" s="1158"/>
    </row>
    <row r="1256" spans="1:10" x14ac:dyDescent="0.3">
      <c r="A1256" s="339"/>
      <c r="B1256" s="336"/>
      <c r="C1256" s="339"/>
      <c r="D1256" s="339"/>
      <c r="E1256" s="339"/>
      <c r="F1256" s="108"/>
      <c r="G1256" s="337"/>
      <c r="H1256" s="1157"/>
      <c r="I1256" s="1157"/>
      <c r="J1256" s="1158"/>
    </row>
    <row r="1257" spans="1:10" x14ac:dyDescent="0.3">
      <c r="A1257" s="339"/>
      <c r="B1257" s="336"/>
      <c r="C1257" s="339"/>
      <c r="D1257" s="339"/>
      <c r="E1257" s="339"/>
      <c r="F1257" s="108"/>
      <c r="G1257" s="337"/>
      <c r="H1257" s="1157"/>
      <c r="I1257" s="1157"/>
      <c r="J1257" s="1158"/>
    </row>
    <row r="1258" spans="1:10" x14ac:dyDescent="0.3">
      <c r="A1258" s="339"/>
      <c r="B1258" s="336"/>
      <c r="C1258" s="339"/>
      <c r="D1258" s="339"/>
      <c r="E1258" s="339"/>
      <c r="F1258" s="108"/>
      <c r="G1258" s="337"/>
      <c r="H1258" s="1157"/>
      <c r="I1258" s="1157"/>
      <c r="J1258" s="1158"/>
    </row>
    <row r="1259" spans="1:10" x14ac:dyDescent="0.3">
      <c r="A1259" s="339"/>
      <c r="B1259" s="336"/>
      <c r="C1259" s="339"/>
      <c r="D1259" s="339"/>
      <c r="E1259" s="339"/>
      <c r="F1259" s="108"/>
      <c r="G1259" s="337"/>
      <c r="H1259" s="1157"/>
      <c r="I1259" s="1157"/>
      <c r="J1259" s="1158"/>
    </row>
    <row r="1260" spans="1:10" x14ac:dyDescent="0.3">
      <c r="A1260" s="339"/>
      <c r="B1260" s="336"/>
      <c r="C1260" s="339"/>
      <c r="D1260" s="339"/>
      <c r="E1260" s="339"/>
      <c r="F1260" s="108"/>
      <c r="G1260" s="337"/>
      <c r="H1260" s="1157"/>
      <c r="I1260" s="1157"/>
      <c r="J1260" s="1158"/>
    </row>
    <row r="1261" spans="1:10" x14ac:dyDescent="0.3">
      <c r="A1261" s="339"/>
      <c r="B1261" s="336"/>
      <c r="C1261" s="339"/>
      <c r="D1261" s="339"/>
      <c r="E1261" s="339"/>
      <c r="F1261" s="108"/>
      <c r="G1261" s="337"/>
      <c r="H1261" s="1157"/>
      <c r="I1261" s="1157"/>
      <c r="J1261" s="1158"/>
    </row>
    <row r="1262" spans="1:10" x14ac:dyDescent="0.3">
      <c r="A1262" s="339"/>
      <c r="B1262" s="336"/>
      <c r="C1262" s="339"/>
      <c r="D1262" s="339"/>
      <c r="E1262" s="339"/>
      <c r="F1262" s="108"/>
      <c r="G1262" s="337"/>
      <c r="H1262" s="1157"/>
      <c r="I1262" s="1157"/>
      <c r="J1262" s="1158"/>
    </row>
    <row r="1263" spans="1:10" x14ac:dyDescent="0.3">
      <c r="A1263" s="339"/>
      <c r="B1263" s="336"/>
      <c r="C1263" s="339"/>
      <c r="D1263" s="339"/>
      <c r="E1263" s="339"/>
      <c r="F1263" s="108"/>
      <c r="G1263" s="337"/>
      <c r="H1263" s="1157"/>
      <c r="I1263" s="1157"/>
      <c r="J1263" s="1158"/>
    </row>
    <row r="1264" spans="1:10" x14ac:dyDescent="0.3">
      <c r="A1264" s="339"/>
      <c r="B1264" s="336"/>
      <c r="C1264" s="339"/>
      <c r="D1264" s="339"/>
      <c r="E1264" s="339"/>
      <c r="F1264" s="108"/>
      <c r="G1264" s="337"/>
      <c r="H1264" s="1157"/>
      <c r="I1264" s="1157"/>
      <c r="J1264" s="1158"/>
    </row>
    <row r="1265" spans="1:10" x14ac:dyDescent="0.3">
      <c r="A1265" s="339"/>
      <c r="B1265" s="336"/>
      <c r="C1265" s="339"/>
      <c r="D1265" s="339"/>
      <c r="E1265" s="339"/>
      <c r="F1265" s="108"/>
      <c r="G1265" s="337"/>
      <c r="H1265" s="1157"/>
      <c r="I1265" s="1157"/>
      <c r="J1265" s="1158"/>
    </row>
    <row r="1266" spans="1:10" x14ac:dyDescent="0.3">
      <c r="A1266" s="339"/>
      <c r="B1266" s="336"/>
      <c r="C1266" s="339"/>
      <c r="D1266" s="339"/>
      <c r="E1266" s="339"/>
      <c r="F1266" s="108"/>
      <c r="G1266" s="337"/>
      <c r="H1266" s="1157"/>
      <c r="I1266" s="1157"/>
      <c r="J1266" s="1158"/>
    </row>
    <row r="1267" spans="1:10" x14ac:dyDescent="0.3">
      <c r="A1267" s="339"/>
      <c r="B1267" s="336"/>
      <c r="C1267" s="339"/>
      <c r="D1267" s="339"/>
      <c r="E1267" s="339"/>
      <c r="F1267" s="108"/>
      <c r="G1267" s="337"/>
      <c r="H1267" s="1157"/>
      <c r="I1267" s="1157"/>
      <c r="J1267" s="1158"/>
    </row>
    <row r="1268" spans="1:10" x14ac:dyDescent="0.3">
      <c r="A1268" s="339"/>
      <c r="B1268" s="336"/>
      <c r="C1268" s="339"/>
      <c r="D1268" s="339"/>
      <c r="E1268" s="339"/>
      <c r="F1268" s="108"/>
      <c r="G1268" s="337"/>
      <c r="H1268" s="1157"/>
      <c r="I1268" s="1157"/>
      <c r="J1268" s="1158"/>
    </row>
    <row r="1269" spans="1:10" x14ac:dyDescent="0.3">
      <c r="A1269" s="339"/>
      <c r="B1269" s="336"/>
      <c r="C1269" s="339"/>
      <c r="D1269" s="339"/>
      <c r="E1269" s="339"/>
      <c r="F1269" s="108"/>
      <c r="G1269" s="337"/>
      <c r="H1269" s="1157"/>
      <c r="I1269" s="1157"/>
      <c r="J1269" s="1158"/>
    </row>
    <row r="1270" spans="1:10" x14ac:dyDescent="0.3">
      <c r="A1270" s="339"/>
      <c r="B1270" s="336"/>
      <c r="C1270" s="339"/>
      <c r="D1270" s="339"/>
      <c r="E1270" s="339"/>
      <c r="F1270" s="108"/>
      <c r="G1270" s="337"/>
      <c r="H1270" s="1157"/>
      <c r="I1270" s="1157"/>
      <c r="J1270" s="1158"/>
    </row>
    <row r="1271" spans="1:10" x14ac:dyDescent="0.3">
      <c r="A1271" s="339"/>
      <c r="B1271" s="336"/>
      <c r="C1271" s="339"/>
      <c r="D1271" s="339"/>
      <c r="E1271" s="339"/>
      <c r="F1271" s="108"/>
      <c r="G1271" s="337"/>
      <c r="H1271" s="1157"/>
      <c r="I1271" s="1157"/>
      <c r="J1271" s="1158"/>
    </row>
    <row r="1272" spans="1:10" x14ac:dyDescent="0.3">
      <c r="A1272" s="339"/>
      <c r="B1272" s="336"/>
      <c r="C1272" s="339"/>
      <c r="D1272" s="339"/>
      <c r="E1272" s="339"/>
      <c r="F1272" s="108"/>
      <c r="G1272" s="337"/>
      <c r="H1272" s="1157"/>
      <c r="I1272" s="1157"/>
      <c r="J1272" s="1158"/>
    </row>
    <row r="1273" spans="1:10" x14ac:dyDescent="0.3">
      <c r="A1273" s="339"/>
      <c r="B1273" s="336"/>
      <c r="C1273" s="339"/>
      <c r="D1273" s="339"/>
      <c r="E1273" s="339"/>
      <c r="F1273" s="108"/>
      <c r="G1273" s="337"/>
      <c r="H1273" s="1157"/>
      <c r="I1273" s="1157"/>
      <c r="J1273" s="1158"/>
    </row>
    <row r="1274" spans="1:10" x14ac:dyDescent="0.3">
      <c r="A1274" s="339"/>
      <c r="B1274" s="336"/>
      <c r="C1274" s="339"/>
      <c r="D1274" s="339"/>
      <c r="E1274" s="339"/>
      <c r="F1274" s="108"/>
      <c r="G1274" s="337"/>
      <c r="H1274" s="1157"/>
      <c r="I1274" s="1157"/>
      <c r="J1274" s="1158"/>
    </row>
    <row r="1275" spans="1:10" x14ac:dyDescent="0.3">
      <c r="A1275" s="339"/>
      <c r="B1275" s="336"/>
      <c r="C1275" s="339"/>
      <c r="D1275" s="339"/>
      <c r="E1275" s="339"/>
      <c r="F1275" s="108"/>
      <c r="G1275" s="337"/>
      <c r="H1275" s="1157"/>
      <c r="I1275" s="1157"/>
      <c r="J1275" s="1158"/>
    </row>
    <row r="1276" spans="1:10" x14ac:dyDescent="0.3">
      <c r="A1276" s="339"/>
      <c r="B1276" s="336"/>
      <c r="C1276" s="339"/>
      <c r="D1276" s="339"/>
      <c r="E1276" s="339"/>
      <c r="F1276" s="108"/>
      <c r="G1276" s="337"/>
      <c r="H1276" s="1157"/>
      <c r="I1276" s="1157"/>
      <c r="J1276" s="1158"/>
    </row>
    <row r="1277" spans="1:10" x14ac:dyDescent="0.3">
      <c r="A1277" s="339"/>
      <c r="B1277" s="336"/>
      <c r="C1277" s="339"/>
      <c r="D1277" s="339"/>
      <c r="E1277" s="339"/>
      <c r="F1277" s="108"/>
      <c r="G1277" s="337"/>
      <c r="H1277" s="1157"/>
      <c r="I1277" s="1157"/>
      <c r="J1277" s="1158"/>
    </row>
    <row r="1278" spans="1:10" x14ac:dyDescent="0.3">
      <c r="A1278" s="339"/>
      <c r="B1278" s="336"/>
      <c r="C1278" s="339"/>
      <c r="D1278" s="339"/>
      <c r="E1278" s="339"/>
      <c r="F1278" s="108"/>
      <c r="G1278" s="337"/>
      <c r="H1278" s="1157"/>
      <c r="I1278" s="1157"/>
      <c r="J1278" s="1158"/>
    </row>
    <row r="1279" spans="1:10" x14ac:dyDescent="0.3">
      <c r="A1279" s="339"/>
      <c r="B1279" s="336"/>
      <c r="C1279" s="339"/>
      <c r="D1279" s="339"/>
      <c r="E1279" s="339"/>
      <c r="F1279" s="108"/>
      <c r="G1279" s="337"/>
      <c r="H1279" s="1157"/>
      <c r="I1279" s="1157"/>
      <c r="J1279" s="1158"/>
    </row>
    <row r="1280" spans="1:10" x14ac:dyDescent="0.3">
      <c r="A1280" s="339"/>
      <c r="B1280" s="336"/>
      <c r="C1280" s="339"/>
      <c r="D1280" s="339"/>
      <c r="E1280" s="339"/>
      <c r="F1280" s="108"/>
      <c r="G1280" s="337"/>
      <c r="H1280" s="1157"/>
      <c r="I1280" s="1157"/>
      <c r="J1280" s="1158"/>
    </row>
    <row r="1281" spans="1:10" x14ac:dyDescent="0.3">
      <c r="A1281" s="339"/>
      <c r="B1281" s="336"/>
      <c r="C1281" s="339"/>
      <c r="D1281" s="339"/>
      <c r="E1281" s="339"/>
      <c r="F1281" s="108"/>
      <c r="G1281" s="337"/>
      <c r="H1281" s="1157"/>
      <c r="I1281" s="1157"/>
      <c r="J1281" s="1158"/>
    </row>
    <row r="1282" spans="1:10" x14ac:dyDescent="0.3">
      <c r="A1282" s="339"/>
      <c r="B1282" s="336"/>
      <c r="C1282" s="339"/>
      <c r="D1282" s="339"/>
      <c r="E1282" s="339"/>
      <c r="F1282" s="108"/>
      <c r="G1282" s="337"/>
      <c r="H1282" s="1157"/>
      <c r="I1282" s="1157"/>
      <c r="J1282" s="1158"/>
    </row>
    <row r="1283" spans="1:10" x14ac:dyDescent="0.3">
      <c r="A1283" s="339"/>
      <c r="B1283" s="336"/>
      <c r="C1283" s="339"/>
      <c r="D1283" s="339"/>
      <c r="E1283" s="339"/>
      <c r="F1283" s="108"/>
      <c r="G1283" s="337"/>
      <c r="H1283" s="1157"/>
      <c r="I1283" s="1157"/>
      <c r="J1283" s="1158"/>
    </row>
    <row r="1284" spans="1:10" x14ac:dyDescent="0.3">
      <c r="A1284" s="339"/>
      <c r="B1284" s="336"/>
      <c r="C1284" s="339"/>
      <c r="D1284" s="339"/>
      <c r="E1284" s="339"/>
      <c r="F1284" s="108"/>
      <c r="G1284" s="337"/>
      <c r="H1284" s="1157"/>
      <c r="I1284" s="1157"/>
      <c r="J1284" s="1158"/>
    </row>
    <row r="1285" spans="1:10" x14ac:dyDescent="0.3">
      <c r="A1285" s="339"/>
      <c r="B1285" s="336"/>
      <c r="C1285" s="339"/>
      <c r="D1285" s="339"/>
      <c r="E1285" s="339"/>
      <c r="F1285" s="108"/>
      <c r="G1285" s="337"/>
      <c r="H1285" s="1157"/>
      <c r="I1285" s="1157"/>
      <c r="J1285" s="1158"/>
    </row>
    <row r="1286" spans="1:10" x14ac:dyDescent="0.3">
      <c r="A1286" s="339"/>
      <c r="B1286" s="336"/>
      <c r="C1286" s="339"/>
      <c r="D1286" s="339"/>
      <c r="E1286" s="339"/>
      <c r="F1286" s="108"/>
      <c r="G1286" s="337"/>
      <c r="H1286" s="1157"/>
      <c r="I1286" s="1157"/>
      <c r="J1286" s="1158"/>
    </row>
    <row r="1287" spans="1:10" x14ac:dyDescent="0.3">
      <c r="A1287" s="339"/>
      <c r="B1287" s="336"/>
      <c r="C1287" s="339"/>
      <c r="D1287" s="339"/>
      <c r="E1287" s="339"/>
      <c r="F1287" s="108"/>
      <c r="G1287" s="337"/>
      <c r="H1287" s="1157"/>
      <c r="I1287" s="1157"/>
      <c r="J1287" s="1158"/>
    </row>
    <row r="1288" spans="1:10" x14ac:dyDescent="0.3">
      <c r="A1288" s="339"/>
      <c r="B1288" s="336"/>
      <c r="C1288" s="339"/>
      <c r="D1288" s="339"/>
      <c r="E1288" s="339"/>
      <c r="F1288" s="108"/>
      <c r="G1288" s="337"/>
      <c r="H1288" s="1157"/>
      <c r="I1288" s="1157"/>
      <c r="J1288" s="1158"/>
    </row>
    <row r="1289" spans="1:10" x14ac:dyDescent="0.3">
      <c r="A1289" s="339"/>
      <c r="B1289" s="336"/>
      <c r="C1289" s="339"/>
      <c r="D1289" s="339"/>
      <c r="E1289" s="339"/>
      <c r="F1289" s="108"/>
      <c r="G1289" s="337"/>
      <c r="H1289" s="1157"/>
      <c r="I1289" s="1157"/>
      <c r="J1289" s="1158"/>
    </row>
    <row r="1290" spans="1:10" x14ac:dyDescent="0.3">
      <c r="A1290" s="339"/>
      <c r="B1290" s="336"/>
      <c r="C1290" s="339"/>
      <c r="D1290" s="339"/>
      <c r="E1290" s="339"/>
      <c r="F1290" s="108"/>
      <c r="G1290" s="337"/>
      <c r="H1290" s="1157"/>
      <c r="I1290" s="1157"/>
      <c r="J1290" s="1158"/>
    </row>
    <row r="1291" spans="1:10" x14ac:dyDescent="0.3">
      <c r="A1291" s="339"/>
      <c r="B1291" s="336"/>
      <c r="C1291" s="339"/>
      <c r="D1291" s="339"/>
      <c r="E1291" s="339"/>
      <c r="F1291" s="108"/>
      <c r="G1291" s="337"/>
      <c r="H1291" s="1157"/>
      <c r="I1291" s="1157"/>
      <c r="J1291" s="1158"/>
    </row>
    <row r="1292" spans="1:10" x14ac:dyDescent="0.3">
      <c r="A1292" s="339"/>
      <c r="B1292" s="336"/>
      <c r="C1292" s="339"/>
      <c r="D1292" s="339"/>
      <c r="E1292" s="339"/>
      <c r="F1292" s="108"/>
      <c r="G1292" s="337"/>
      <c r="H1292" s="1157"/>
      <c r="I1292" s="1157"/>
      <c r="J1292" s="1158"/>
    </row>
    <row r="1293" spans="1:10" x14ac:dyDescent="0.3">
      <c r="A1293" s="339"/>
      <c r="B1293" s="336"/>
      <c r="C1293" s="339"/>
      <c r="D1293" s="339"/>
      <c r="E1293" s="339"/>
      <c r="F1293" s="108"/>
      <c r="G1293" s="337"/>
      <c r="H1293" s="1157"/>
      <c r="I1293" s="1157"/>
      <c r="J1293" s="1158"/>
    </row>
    <row r="1294" spans="1:10" x14ac:dyDescent="0.3">
      <c r="A1294" s="339"/>
      <c r="B1294" s="336"/>
      <c r="C1294" s="339"/>
      <c r="D1294" s="339"/>
      <c r="E1294" s="339"/>
      <c r="F1294" s="108"/>
      <c r="G1294" s="337"/>
      <c r="H1294" s="1157"/>
      <c r="I1294" s="1157"/>
      <c r="J1294" s="1158"/>
    </row>
    <row r="1295" spans="1:10" x14ac:dyDescent="0.3">
      <c r="A1295" s="339"/>
      <c r="B1295" s="336"/>
      <c r="C1295" s="339"/>
      <c r="D1295" s="339"/>
      <c r="E1295" s="339"/>
      <c r="F1295" s="108"/>
      <c r="G1295" s="337"/>
      <c r="H1295" s="1157"/>
      <c r="I1295" s="1157"/>
      <c r="J1295" s="1158"/>
    </row>
    <row r="1296" spans="1:10" x14ac:dyDescent="0.3">
      <c r="A1296" s="339"/>
      <c r="B1296" s="336"/>
      <c r="C1296" s="339"/>
      <c r="D1296" s="339"/>
      <c r="E1296" s="339"/>
      <c r="F1296" s="108"/>
      <c r="G1296" s="337"/>
      <c r="H1296" s="1157"/>
      <c r="I1296" s="1157"/>
      <c r="J1296" s="1158"/>
    </row>
    <row r="1297" spans="1:10" x14ac:dyDescent="0.3">
      <c r="A1297" s="339"/>
      <c r="B1297" s="336"/>
      <c r="C1297" s="339"/>
      <c r="D1297" s="339"/>
      <c r="E1297" s="339"/>
      <c r="F1297" s="108"/>
      <c r="G1297" s="337"/>
      <c r="H1297" s="1157"/>
      <c r="I1297" s="1157"/>
      <c r="J1297" s="1158"/>
    </row>
    <row r="1298" spans="1:10" x14ac:dyDescent="0.3">
      <c r="A1298" s="339"/>
      <c r="B1298" s="336"/>
      <c r="C1298" s="339"/>
      <c r="D1298" s="339"/>
      <c r="E1298" s="339"/>
      <c r="F1298" s="108"/>
      <c r="G1298" s="337"/>
      <c r="H1298" s="1157"/>
      <c r="I1298" s="1157"/>
      <c r="J1298" s="1158"/>
    </row>
    <row r="1299" spans="1:10" x14ac:dyDescent="0.3">
      <c r="A1299" s="339"/>
      <c r="B1299" s="336"/>
      <c r="C1299" s="339"/>
      <c r="D1299" s="339"/>
      <c r="E1299" s="339"/>
      <c r="F1299" s="108"/>
      <c r="G1299" s="337"/>
      <c r="H1299" s="1157"/>
      <c r="I1299" s="1157"/>
      <c r="J1299" s="1158"/>
    </row>
    <row r="1300" spans="1:10" x14ac:dyDescent="0.3">
      <c r="A1300" s="339"/>
      <c r="B1300" s="336"/>
      <c r="C1300" s="339"/>
      <c r="D1300" s="339"/>
      <c r="E1300" s="339"/>
      <c r="F1300" s="108"/>
      <c r="G1300" s="337"/>
      <c r="H1300" s="1157"/>
      <c r="I1300" s="1157"/>
      <c r="J1300" s="1158"/>
    </row>
    <row r="1301" spans="1:10" x14ac:dyDescent="0.3">
      <c r="A1301" s="339"/>
      <c r="B1301" s="336"/>
      <c r="C1301" s="339"/>
      <c r="D1301" s="339"/>
      <c r="E1301" s="339"/>
      <c r="F1301" s="108"/>
      <c r="G1301" s="337"/>
      <c r="H1301" s="1157"/>
      <c r="I1301" s="1157"/>
      <c r="J1301" s="1158"/>
    </row>
    <row r="1302" spans="1:10" x14ac:dyDescent="0.3">
      <c r="A1302" s="339"/>
      <c r="B1302" s="336"/>
      <c r="C1302" s="339"/>
      <c r="D1302" s="339"/>
      <c r="E1302" s="339"/>
      <c r="F1302" s="108"/>
      <c r="G1302" s="337"/>
      <c r="H1302" s="1157"/>
      <c r="I1302" s="1157"/>
      <c r="J1302" s="1158"/>
    </row>
    <row r="1303" spans="1:10" x14ac:dyDescent="0.3">
      <c r="A1303" s="339"/>
      <c r="B1303" s="336"/>
      <c r="C1303" s="339"/>
      <c r="D1303" s="339"/>
      <c r="E1303" s="339"/>
      <c r="F1303" s="108"/>
      <c r="G1303" s="337"/>
      <c r="H1303" s="1157"/>
      <c r="I1303" s="1157"/>
      <c r="J1303" s="1158"/>
    </row>
    <row r="1304" spans="1:10" x14ac:dyDescent="0.3">
      <c r="A1304" s="339"/>
      <c r="B1304" s="336"/>
      <c r="C1304" s="339"/>
      <c r="D1304" s="339"/>
      <c r="E1304" s="339"/>
      <c r="F1304" s="108"/>
      <c r="G1304" s="337"/>
      <c r="H1304" s="1157"/>
      <c r="I1304" s="1157"/>
      <c r="J1304" s="1158"/>
    </row>
    <row r="1305" spans="1:10" x14ac:dyDescent="0.3">
      <c r="A1305" s="339"/>
      <c r="B1305" s="336"/>
      <c r="C1305" s="339"/>
      <c r="D1305" s="339"/>
      <c r="E1305" s="339"/>
      <c r="F1305" s="108"/>
      <c r="G1305" s="337"/>
      <c r="H1305" s="1157"/>
      <c r="I1305" s="1157"/>
      <c r="J1305" s="1158"/>
    </row>
    <row r="1306" spans="1:10" x14ac:dyDescent="0.3">
      <c r="A1306" s="339"/>
      <c r="B1306" s="336"/>
      <c r="C1306" s="339"/>
      <c r="D1306" s="339"/>
      <c r="E1306" s="339"/>
      <c r="F1306" s="108"/>
      <c r="G1306" s="337"/>
      <c r="H1306" s="1157"/>
      <c r="I1306" s="1157"/>
      <c r="J1306" s="1158"/>
    </row>
    <row r="1307" spans="1:10" x14ac:dyDescent="0.3">
      <c r="A1307" s="339"/>
      <c r="B1307" s="336"/>
      <c r="C1307" s="339"/>
      <c r="D1307" s="339"/>
      <c r="E1307" s="339"/>
      <c r="F1307" s="108"/>
      <c r="G1307" s="337"/>
      <c r="H1307" s="1157"/>
      <c r="I1307" s="1157"/>
      <c r="J1307" s="1158"/>
    </row>
    <row r="1308" spans="1:10" x14ac:dyDescent="0.3">
      <c r="A1308" s="339"/>
      <c r="B1308" s="336"/>
      <c r="C1308" s="339"/>
      <c r="D1308" s="339"/>
      <c r="E1308" s="339"/>
      <c r="F1308" s="108"/>
      <c r="G1308" s="337"/>
      <c r="H1308" s="1157"/>
      <c r="I1308" s="1157"/>
      <c r="J1308" s="1158"/>
    </row>
    <row r="1309" spans="1:10" x14ac:dyDescent="0.3">
      <c r="A1309" s="339"/>
      <c r="B1309" s="336"/>
      <c r="C1309" s="339"/>
      <c r="D1309" s="339"/>
      <c r="E1309" s="339"/>
      <c r="F1309" s="108"/>
      <c r="G1309" s="337"/>
      <c r="H1309" s="1157"/>
      <c r="I1309" s="1157"/>
      <c r="J1309" s="1158"/>
    </row>
    <row r="1310" spans="1:10" x14ac:dyDescent="0.3">
      <c r="A1310" s="339"/>
      <c r="B1310" s="336"/>
      <c r="C1310" s="339"/>
      <c r="D1310" s="339"/>
      <c r="E1310" s="339"/>
      <c r="F1310" s="108"/>
      <c r="G1310" s="337"/>
      <c r="H1310" s="1157"/>
      <c r="I1310" s="1157"/>
      <c r="J1310" s="1158"/>
    </row>
    <row r="1311" spans="1:10" x14ac:dyDescent="0.3">
      <c r="A1311" s="339"/>
      <c r="B1311" s="336"/>
      <c r="C1311" s="339"/>
      <c r="D1311" s="339"/>
      <c r="E1311" s="339"/>
      <c r="F1311" s="108"/>
      <c r="G1311" s="337"/>
      <c r="H1311" s="1157"/>
      <c r="I1311" s="1157"/>
      <c r="J1311" s="1158"/>
    </row>
    <row r="1312" spans="1:10" x14ac:dyDescent="0.3">
      <c r="A1312" s="339"/>
      <c r="B1312" s="336"/>
      <c r="C1312" s="339"/>
      <c r="D1312" s="339"/>
      <c r="E1312" s="339"/>
      <c r="F1312" s="108"/>
      <c r="G1312" s="337"/>
      <c r="H1312" s="1157"/>
      <c r="I1312" s="1157"/>
      <c r="J1312" s="1158"/>
    </row>
    <row r="1313" spans="1:10" x14ac:dyDescent="0.3">
      <c r="A1313" s="339"/>
      <c r="B1313" s="336"/>
      <c r="C1313" s="339"/>
      <c r="D1313" s="339"/>
      <c r="E1313" s="339"/>
      <c r="F1313" s="108"/>
      <c r="G1313" s="337"/>
      <c r="H1313" s="1157"/>
      <c r="I1313" s="1157"/>
      <c r="J1313" s="1158"/>
    </row>
    <row r="1314" spans="1:10" x14ac:dyDescent="0.3">
      <c r="A1314" s="339"/>
      <c r="B1314" s="336"/>
      <c r="C1314" s="339"/>
      <c r="D1314" s="339"/>
      <c r="E1314" s="339"/>
      <c r="F1314" s="108"/>
      <c r="G1314" s="337"/>
      <c r="H1314" s="1157"/>
      <c r="I1314" s="1157"/>
      <c r="J1314" s="1158"/>
    </row>
    <row r="1315" spans="1:10" x14ac:dyDescent="0.3">
      <c r="A1315" s="339"/>
      <c r="B1315" s="336"/>
      <c r="C1315" s="339"/>
      <c r="D1315" s="339"/>
      <c r="E1315" s="339"/>
      <c r="F1315" s="108"/>
      <c r="G1315" s="337"/>
      <c r="H1315" s="1157"/>
      <c r="I1315" s="1157"/>
      <c r="J1315" s="1158"/>
    </row>
    <row r="1316" spans="1:10" x14ac:dyDescent="0.3">
      <c r="A1316" s="339"/>
      <c r="B1316" s="336"/>
      <c r="C1316" s="339"/>
      <c r="D1316" s="339"/>
      <c r="E1316" s="339"/>
      <c r="F1316" s="108"/>
      <c r="G1316" s="337"/>
      <c r="H1316" s="1157"/>
      <c r="I1316" s="1157"/>
      <c r="J1316" s="1158"/>
    </row>
    <row r="1317" spans="1:10" x14ac:dyDescent="0.3">
      <c r="A1317" s="339"/>
      <c r="B1317" s="336"/>
      <c r="C1317" s="339"/>
      <c r="D1317" s="339"/>
      <c r="E1317" s="339"/>
      <c r="F1317" s="108"/>
      <c r="G1317" s="337"/>
      <c r="H1317" s="1157"/>
      <c r="I1317" s="1157"/>
      <c r="J1317" s="1158"/>
    </row>
    <row r="1318" spans="1:10" x14ac:dyDescent="0.3">
      <c r="A1318" s="339"/>
      <c r="B1318" s="336"/>
      <c r="C1318" s="339"/>
      <c r="D1318" s="339"/>
      <c r="E1318" s="339"/>
      <c r="F1318" s="108"/>
      <c r="G1318" s="337"/>
      <c r="H1318" s="1157"/>
      <c r="I1318" s="1157"/>
      <c r="J1318" s="1158"/>
    </row>
    <row r="1319" spans="1:10" x14ac:dyDescent="0.3">
      <c r="A1319" s="339"/>
      <c r="B1319" s="336"/>
      <c r="C1319" s="339"/>
      <c r="D1319" s="339"/>
      <c r="E1319" s="339"/>
      <c r="F1319" s="108"/>
      <c r="G1319" s="337"/>
      <c r="H1319" s="1157"/>
      <c r="I1319" s="1157"/>
      <c r="J1319" s="1158"/>
    </row>
    <row r="1320" spans="1:10" x14ac:dyDescent="0.3">
      <c r="A1320" s="339"/>
      <c r="B1320" s="336"/>
      <c r="C1320" s="339"/>
      <c r="D1320" s="339"/>
      <c r="E1320" s="339"/>
      <c r="F1320" s="108"/>
      <c r="G1320" s="337"/>
      <c r="H1320" s="1157"/>
      <c r="I1320" s="1157"/>
      <c r="J1320" s="1158"/>
    </row>
    <row r="1321" spans="1:10" x14ac:dyDescent="0.3">
      <c r="A1321" s="339"/>
      <c r="B1321" s="336"/>
      <c r="C1321" s="339"/>
      <c r="D1321" s="339"/>
      <c r="E1321" s="339"/>
      <c r="F1321" s="108"/>
      <c r="G1321" s="337"/>
      <c r="H1321" s="1157"/>
      <c r="I1321" s="1157"/>
      <c r="J1321" s="1158"/>
    </row>
    <row r="1322" spans="1:10" x14ac:dyDescent="0.3">
      <c r="A1322" s="339"/>
      <c r="B1322" s="336"/>
      <c r="C1322" s="339"/>
      <c r="D1322" s="339"/>
      <c r="E1322" s="339"/>
      <c r="F1322" s="108"/>
      <c r="G1322" s="337"/>
      <c r="H1322" s="1157"/>
      <c r="I1322" s="1157"/>
      <c r="J1322" s="1158"/>
    </row>
    <row r="1323" spans="1:10" x14ac:dyDescent="0.3">
      <c r="A1323" s="339"/>
      <c r="B1323" s="336"/>
      <c r="C1323" s="339"/>
      <c r="D1323" s="339"/>
      <c r="E1323" s="339"/>
      <c r="F1323" s="108"/>
      <c r="G1323" s="337"/>
      <c r="H1323" s="1157"/>
      <c r="I1323" s="1157"/>
      <c r="J1323" s="1158"/>
    </row>
    <row r="1324" spans="1:10" x14ac:dyDescent="0.3">
      <c r="A1324" s="339"/>
      <c r="B1324" s="336"/>
      <c r="C1324" s="339"/>
      <c r="D1324" s="339"/>
      <c r="E1324" s="339"/>
      <c r="F1324" s="108"/>
      <c r="G1324" s="337"/>
      <c r="H1324" s="1157"/>
      <c r="I1324" s="1157"/>
      <c r="J1324" s="1158"/>
    </row>
    <row r="1325" spans="1:10" x14ac:dyDescent="0.3">
      <c r="A1325" s="339"/>
      <c r="B1325" s="336"/>
      <c r="C1325" s="339"/>
      <c r="D1325" s="339"/>
      <c r="E1325" s="339"/>
      <c r="F1325" s="108"/>
      <c r="G1325" s="337"/>
      <c r="H1325" s="1157"/>
      <c r="I1325" s="1157"/>
      <c r="J1325" s="1158"/>
    </row>
    <row r="1326" spans="1:10" x14ac:dyDescent="0.3">
      <c r="A1326" s="339"/>
      <c r="B1326" s="336"/>
      <c r="C1326" s="339"/>
      <c r="D1326" s="339"/>
      <c r="E1326" s="339"/>
      <c r="F1326" s="108"/>
      <c r="G1326" s="337"/>
      <c r="H1326" s="1157"/>
      <c r="I1326" s="1157"/>
      <c r="J1326" s="1158"/>
    </row>
    <row r="1327" spans="1:10" x14ac:dyDescent="0.3">
      <c r="A1327" s="339"/>
      <c r="B1327" s="336"/>
      <c r="C1327" s="339"/>
      <c r="D1327" s="339"/>
      <c r="E1327" s="339"/>
      <c r="F1327" s="108"/>
      <c r="G1327" s="337"/>
      <c r="H1327" s="1157"/>
      <c r="I1327" s="1157"/>
      <c r="J1327" s="1158"/>
    </row>
    <row r="1328" spans="1:10" x14ac:dyDescent="0.3">
      <c r="A1328" s="339"/>
      <c r="B1328" s="336"/>
      <c r="C1328" s="339"/>
      <c r="D1328" s="339"/>
      <c r="E1328" s="339"/>
      <c r="F1328" s="108"/>
      <c r="G1328" s="337"/>
      <c r="H1328" s="1157"/>
      <c r="I1328" s="1157"/>
      <c r="J1328" s="1158"/>
    </row>
    <row r="1329" spans="1:10" x14ac:dyDescent="0.3">
      <c r="A1329" s="339"/>
      <c r="B1329" s="336"/>
      <c r="C1329" s="339"/>
      <c r="D1329" s="339"/>
      <c r="E1329" s="339"/>
      <c r="F1329" s="108"/>
      <c r="G1329" s="337"/>
      <c r="H1329" s="1157"/>
      <c r="I1329" s="1157"/>
      <c r="J1329" s="1158"/>
    </row>
    <row r="1330" spans="1:10" x14ac:dyDescent="0.3">
      <c r="A1330" s="339"/>
      <c r="B1330" s="336"/>
      <c r="C1330" s="339"/>
      <c r="D1330" s="339"/>
      <c r="E1330" s="339"/>
      <c r="F1330" s="108"/>
      <c r="G1330" s="337"/>
      <c r="H1330" s="1157"/>
      <c r="I1330" s="1157"/>
      <c r="J1330" s="1158"/>
    </row>
    <row r="1331" spans="1:10" x14ac:dyDescent="0.3">
      <c r="A1331" s="339"/>
      <c r="B1331" s="336"/>
      <c r="C1331" s="339"/>
      <c r="D1331" s="339"/>
      <c r="E1331" s="339"/>
      <c r="F1331" s="108"/>
      <c r="G1331" s="337"/>
      <c r="H1331" s="1157"/>
      <c r="I1331" s="1157"/>
      <c r="J1331" s="1158"/>
    </row>
    <row r="1332" spans="1:10" x14ac:dyDescent="0.3">
      <c r="A1332" s="339"/>
      <c r="B1332" s="336"/>
      <c r="C1332" s="339"/>
      <c r="D1332" s="339"/>
      <c r="E1332" s="339"/>
      <c r="F1332" s="108"/>
      <c r="G1332" s="337"/>
      <c r="H1332" s="1157"/>
      <c r="I1332" s="1157"/>
      <c r="J1332" s="1158"/>
    </row>
    <row r="1333" spans="1:10" x14ac:dyDescent="0.3">
      <c r="A1333" s="339"/>
      <c r="B1333" s="336"/>
      <c r="C1333" s="339"/>
      <c r="D1333" s="339"/>
      <c r="E1333" s="339"/>
      <c r="F1333" s="108"/>
      <c r="G1333" s="337"/>
      <c r="H1333" s="1157"/>
      <c r="I1333" s="1157"/>
      <c r="J1333" s="1158"/>
    </row>
    <row r="1334" spans="1:10" x14ac:dyDescent="0.3">
      <c r="A1334" s="339"/>
      <c r="B1334" s="336"/>
      <c r="C1334" s="339"/>
      <c r="D1334" s="339"/>
      <c r="E1334" s="339"/>
      <c r="F1334" s="108"/>
      <c r="G1334" s="337"/>
      <c r="H1334" s="1157"/>
      <c r="I1334" s="1157"/>
      <c r="J1334" s="1158"/>
    </row>
    <row r="1335" spans="1:10" x14ac:dyDescent="0.3">
      <c r="A1335" s="339"/>
      <c r="B1335" s="336"/>
      <c r="C1335" s="339"/>
      <c r="D1335" s="339"/>
      <c r="E1335" s="339"/>
      <c r="F1335" s="108"/>
      <c r="G1335" s="337"/>
      <c r="H1335" s="1157"/>
      <c r="I1335" s="1157"/>
      <c r="J1335" s="1158"/>
    </row>
    <row r="1336" spans="1:10" x14ac:dyDescent="0.3">
      <c r="A1336" s="339"/>
      <c r="B1336" s="336"/>
      <c r="C1336" s="339"/>
      <c r="D1336" s="339"/>
      <c r="E1336" s="339"/>
      <c r="F1336" s="108"/>
      <c r="G1336" s="337"/>
      <c r="H1336" s="1157"/>
      <c r="I1336" s="1157"/>
      <c r="J1336" s="1158"/>
    </row>
    <row r="1337" spans="1:10" x14ac:dyDescent="0.3">
      <c r="A1337" s="339"/>
      <c r="B1337" s="336"/>
      <c r="C1337" s="339"/>
      <c r="D1337" s="339"/>
      <c r="E1337" s="339"/>
      <c r="F1337" s="108"/>
      <c r="G1337" s="337"/>
      <c r="H1337" s="1157"/>
      <c r="I1337" s="1157"/>
      <c r="J1337" s="1158"/>
    </row>
    <row r="1338" spans="1:10" x14ac:dyDescent="0.3">
      <c r="A1338" s="339"/>
      <c r="B1338" s="336"/>
      <c r="C1338" s="339"/>
      <c r="D1338" s="339"/>
      <c r="E1338" s="339"/>
      <c r="F1338" s="108"/>
      <c r="G1338" s="337"/>
      <c r="H1338" s="1157"/>
      <c r="I1338" s="1157"/>
      <c r="J1338" s="1158"/>
    </row>
    <row r="1339" spans="1:10" x14ac:dyDescent="0.3">
      <c r="A1339" s="339"/>
      <c r="B1339" s="336"/>
      <c r="C1339" s="339"/>
      <c r="D1339" s="339"/>
      <c r="E1339" s="339"/>
      <c r="F1339" s="108"/>
      <c r="G1339" s="337"/>
      <c r="H1339" s="1157"/>
      <c r="I1339" s="1157"/>
      <c r="J1339" s="1158"/>
    </row>
    <row r="1340" spans="1:10" x14ac:dyDescent="0.3">
      <c r="A1340" s="339"/>
      <c r="B1340" s="336"/>
      <c r="C1340" s="339"/>
      <c r="D1340" s="339"/>
      <c r="E1340" s="339"/>
      <c r="F1340" s="108"/>
      <c r="G1340" s="337"/>
      <c r="H1340" s="1157"/>
      <c r="I1340" s="1157"/>
      <c r="J1340" s="1158"/>
    </row>
    <row r="1341" spans="1:10" x14ac:dyDescent="0.3">
      <c r="A1341" s="339"/>
      <c r="B1341" s="336"/>
      <c r="C1341" s="339"/>
      <c r="D1341" s="339"/>
      <c r="E1341" s="339"/>
      <c r="F1341" s="108"/>
      <c r="G1341" s="337"/>
      <c r="H1341" s="1157"/>
      <c r="I1341" s="1157"/>
      <c r="J1341" s="1158"/>
    </row>
    <row r="1342" spans="1:10" x14ac:dyDescent="0.3">
      <c r="A1342" s="339"/>
      <c r="B1342" s="336"/>
      <c r="C1342" s="339"/>
      <c r="D1342" s="339"/>
      <c r="E1342" s="339"/>
      <c r="F1342" s="108"/>
      <c r="G1342" s="337"/>
      <c r="H1342" s="1157"/>
      <c r="I1342" s="1157"/>
      <c r="J1342" s="1158"/>
    </row>
    <row r="1343" spans="1:10" x14ac:dyDescent="0.3">
      <c r="A1343" s="339"/>
      <c r="B1343" s="336"/>
      <c r="C1343" s="339"/>
      <c r="D1343" s="339"/>
      <c r="E1343" s="339"/>
      <c r="F1343" s="108"/>
      <c r="G1343" s="337"/>
      <c r="H1343" s="1157"/>
      <c r="I1343" s="1157"/>
      <c r="J1343" s="1158"/>
    </row>
    <row r="1344" spans="1:10" x14ac:dyDescent="0.3">
      <c r="A1344" s="339"/>
      <c r="B1344" s="336"/>
      <c r="C1344" s="339"/>
      <c r="D1344" s="339"/>
      <c r="E1344" s="339"/>
      <c r="F1344" s="108"/>
      <c r="G1344" s="337"/>
      <c r="H1344" s="1157"/>
      <c r="I1344" s="1157"/>
      <c r="J1344" s="1158"/>
    </row>
    <row r="1345" spans="1:10" x14ac:dyDescent="0.3">
      <c r="A1345" s="339"/>
      <c r="B1345" s="336"/>
      <c r="C1345" s="339"/>
      <c r="D1345" s="339"/>
      <c r="E1345" s="339"/>
      <c r="F1345" s="108"/>
      <c r="G1345" s="337"/>
      <c r="H1345" s="1157"/>
      <c r="I1345" s="1157"/>
      <c r="J1345" s="1158"/>
    </row>
    <row r="1346" spans="1:10" x14ac:dyDescent="0.3">
      <c r="A1346" s="339"/>
      <c r="B1346" s="336"/>
      <c r="C1346" s="339"/>
      <c r="D1346" s="339"/>
      <c r="E1346" s="339"/>
      <c r="F1346" s="108"/>
      <c r="G1346" s="337"/>
      <c r="H1346" s="1157"/>
      <c r="I1346" s="1157"/>
      <c r="J1346" s="1158"/>
    </row>
    <row r="1347" spans="1:10" x14ac:dyDescent="0.3">
      <c r="A1347" s="339"/>
      <c r="B1347" s="336"/>
      <c r="C1347" s="339"/>
      <c r="D1347" s="339"/>
      <c r="E1347" s="339"/>
      <c r="F1347" s="108"/>
      <c r="G1347" s="337"/>
      <c r="H1347" s="1157"/>
      <c r="I1347" s="1157"/>
      <c r="J1347" s="1158"/>
    </row>
    <row r="1348" spans="1:10" x14ac:dyDescent="0.3">
      <c r="A1348" s="339"/>
      <c r="B1348" s="336"/>
      <c r="C1348" s="339"/>
      <c r="D1348" s="339"/>
      <c r="E1348" s="339"/>
      <c r="F1348" s="108"/>
      <c r="G1348" s="337"/>
      <c r="H1348" s="1157"/>
      <c r="I1348" s="1157"/>
      <c r="J1348" s="1158"/>
    </row>
    <row r="1349" spans="1:10" x14ac:dyDescent="0.3">
      <c r="A1349" s="339"/>
      <c r="B1349" s="336"/>
      <c r="C1349" s="339"/>
      <c r="D1349" s="339"/>
      <c r="E1349" s="339"/>
      <c r="F1349" s="108"/>
      <c r="G1349" s="337"/>
      <c r="H1349" s="1157"/>
      <c r="I1349" s="1157"/>
      <c r="J1349" s="1158"/>
    </row>
    <row r="1350" spans="1:10" x14ac:dyDescent="0.3">
      <c r="A1350" s="339"/>
      <c r="B1350" s="336"/>
      <c r="C1350" s="339"/>
      <c r="D1350" s="339"/>
      <c r="E1350" s="339"/>
      <c r="F1350" s="108"/>
      <c r="G1350" s="337"/>
      <c r="H1350" s="1157"/>
      <c r="I1350" s="1157"/>
      <c r="J1350" s="1158"/>
    </row>
    <row r="1351" spans="1:10" x14ac:dyDescent="0.3">
      <c r="A1351" s="339"/>
      <c r="B1351" s="336"/>
      <c r="C1351" s="339"/>
      <c r="D1351" s="339"/>
      <c r="E1351" s="339"/>
      <c r="F1351" s="108"/>
      <c r="G1351" s="337"/>
      <c r="H1351" s="1157"/>
      <c r="I1351" s="1157"/>
      <c r="J1351" s="1158"/>
    </row>
    <row r="1352" spans="1:10" x14ac:dyDescent="0.3">
      <c r="A1352" s="339"/>
      <c r="B1352" s="336"/>
      <c r="C1352" s="339"/>
      <c r="D1352" s="339"/>
      <c r="E1352" s="339"/>
      <c r="F1352" s="108"/>
      <c r="G1352" s="337"/>
      <c r="H1352" s="1157"/>
      <c r="I1352" s="1157"/>
      <c r="J1352" s="1158"/>
    </row>
    <row r="1353" spans="1:10" x14ac:dyDescent="0.3">
      <c r="A1353" s="339"/>
      <c r="B1353" s="336"/>
      <c r="C1353" s="339"/>
      <c r="D1353" s="339"/>
      <c r="E1353" s="339"/>
      <c r="F1353" s="108"/>
      <c r="G1353" s="337"/>
      <c r="H1353" s="1157"/>
      <c r="I1353" s="1157"/>
      <c r="J1353" s="1158"/>
    </row>
    <row r="1354" spans="1:10" x14ac:dyDescent="0.3">
      <c r="A1354" s="339"/>
      <c r="B1354" s="336"/>
      <c r="C1354" s="339"/>
      <c r="D1354" s="339"/>
      <c r="E1354" s="339"/>
      <c r="F1354" s="108"/>
      <c r="G1354" s="337"/>
      <c r="H1354" s="1157"/>
      <c r="I1354" s="1157"/>
      <c r="J1354" s="1158"/>
    </row>
    <row r="1355" spans="1:10" x14ac:dyDescent="0.3">
      <c r="A1355" s="339"/>
      <c r="B1355" s="336"/>
      <c r="C1355" s="339"/>
      <c r="D1355" s="339"/>
      <c r="E1355" s="339"/>
      <c r="F1355" s="108"/>
      <c r="G1355" s="337"/>
      <c r="H1355" s="1157"/>
      <c r="I1355" s="1157"/>
      <c r="J1355" s="1158"/>
    </row>
    <row r="1356" spans="1:10" x14ac:dyDescent="0.3">
      <c r="A1356" s="339"/>
      <c r="B1356" s="336"/>
      <c r="C1356" s="339"/>
      <c r="D1356" s="339"/>
      <c r="E1356" s="339"/>
      <c r="F1356" s="108"/>
      <c r="G1356" s="337"/>
      <c r="H1356" s="1157"/>
      <c r="I1356" s="1157"/>
      <c r="J1356" s="1158"/>
    </row>
    <row r="1357" spans="1:10" x14ac:dyDescent="0.3">
      <c r="A1357" s="339"/>
      <c r="B1357" s="336"/>
      <c r="C1357" s="339"/>
      <c r="D1357" s="339"/>
      <c r="E1357" s="339"/>
      <c r="F1357" s="108"/>
      <c r="G1357" s="337"/>
      <c r="H1357" s="1157"/>
      <c r="I1357" s="1157"/>
      <c r="J1357" s="1158"/>
    </row>
    <row r="1358" spans="1:10" x14ac:dyDescent="0.3">
      <c r="A1358" s="339"/>
      <c r="B1358" s="336"/>
      <c r="C1358" s="339"/>
      <c r="D1358" s="339"/>
      <c r="E1358" s="339"/>
      <c r="F1358" s="108"/>
      <c r="G1358" s="337"/>
      <c r="H1358" s="1157"/>
      <c r="I1358" s="1157"/>
      <c r="J1358" s="1158"/>
    </row>
    <row r="1359" spans="1:10" x14ac:dyDescent="0.3">
      <c r="A1359" s="339"/>
      <c r="B1359" s="336"/>
      <c r="C1359" s="339"/>
      <c r="D1359" s="339"/>
      <c r="E1359" s="339"/>
      <c r="F1359" s="108"/>
      <c r="G1359" s="337"/>
      <c r="H1359" s="1157"/>
      <c r="I1359" s="1157"/>
      <c r="J1359" s="1158"/>
    </row>
    <row r="1360" spans="1:10" x14ac:dyDescent="0.3">
      <c r="A1360" s="339"/>
      <c r="B1360" s="336"/>
      <c r="C1360" s="339"/>
      <c r="D1360" s="339"/>
      <c r="E1360" s="339"/>
      <c r="F1360" s="108"/>
      <c r="G1360" s="337"/>
      <c r="H1360" s="1157"/>
      <c r="I1360" s="1157"/>
      <c r="J1360" s="1158"/>
    </row>
    <row r="1361" spans="1:10" x14ac:dyDescent="0.3">
      <c r="A1361" s="339"/>
      <c r="B1361" s="336"/>
      <c r="C1361" s="339"/>
      <c r="D1361" s="339"/>
      <c r="E1361" s="339"/>
      <c r="F1361" s="108"/>
      <c r="G1361" s="337"/>
      <c r="H1361" s="1157"/>
      <c r="I1361" s="1157"/>
      <c r="J1361" s="1158"/>
    </row>
    <row r="1362" spans="1:10" x14ac:dyDescent="0.3">
      <c r="A1362" s="339"/>
      <c r="B1362" s="336"/>
      <c r="C1362" s="339"/>
      <c r="D1362" s="339"/>
      <c r="E1362" s="339"/>
      <c r="F1362" s="108"/>
      <c r="G1362" s="337"/>
      <c r="H1362" s="1157"/>
      <c r="I1362" s="1157"/>
      <c r="J1362" s="1158"/>
    </row>
    <row r="1363" spans="1:10" x14ac:dyDescent="0.3">
      <c r="A1363" s="339"/>
      <c r="B1363" s="336"/>
      <c r="C1363" s="339"/>
      <c r="D1363" s="339"/>
      <c r="E1363" s="339"/>
      <c r="F1363" s="108"/>
      <c r="G1363" s="337"/>
      <c r="H1363" s="1157"/>
      <c r="I1363" s="1157"/>
      <c r="J1363" s="1158"/>
    </row>
    <row r="1364" spans="1:10" x14ac:dyDescent="0.3">
      <c r="A1364" s="339"/>
      <c r="B1364" s="336"/>
      <c r="C1364" s="339"/>
      <c r="D1364" s="339"/>
      <c r="E1364" s="339"/>
      <c r="F1364" s="108"/>
      <c r="G1364" s="337"/>
      <c r="H1364" s="1157"/>
      <c r="I1364" s="1157"/>
      <c r="J1364" s="1158"/>
    </row>
    <row r="1365" spans="1:10" x14ac:dyDescent="0.3">
      <c r="A1365" s="339"/>
      <c r="B1365" s="336"/>
      <c r="C1365" s="339"/>
      <c r="D1365" s="339"/>
      <c r="E1365" s="339"/>
      <c r="F1365" s="108"/>
      <c r="G1365" s="337"/>
      <c r="H1365" s="1157"/>
      <c r="I1365" s="1157"/>
      <c r="J1365" s="1158"/>
    </row>
    <row r="1366" spans="1:10" x14ac:dyDescent="0.3">
      <c r="A1366" s="339"/>
      <c r="B1366" s="336"/>
      <c r="C1366" s="339"/>
      <c r="D1366" s="339"/>
      <c r="E1366" s="339"/>
      <c r="F1366" s="108"/>
      <c r="G1366" s="337"/>
      <c r="H1366" s="1157"/>
      <c r="I1366" s="1157"/>
      <c r="J1366" s="1158"/>
    </row>
    <row r="1367" spans="1:10" x14ac:dyDescent="0.3">
      <c r="A1367" s="339"/>
      <c r="B1367" s="336"/>
      <c r="C1367" s="339"/>
      <c r="D1367" s="339"/>
      <c r="E1367" s="339"/>
      <c r="F1367" s="108"/>
      <c r="G1367" s="337"/>
      <c r="H1367" s="1157"/>
      <c r="I1367" s="1157"/>
      <c r="J1367" s="1158"/>
    </row>
    <row r="1368" spans="1:10" x14ac:dyDescent="0.3">
      <c r="A1368" s="339"/>
      <c r="B1368" s="336"/>
      <c r="C1368" s="339"/>
      <c r="D1368" s="339"/>
      <c r="E1368" s="339"/>
      <c r="F1368" s="108"/>
      <c r="G1368" s="337"/>
      <c r="H1368" s="1157"/>
      <c r="I1368" s="1157"/>
      <c r="J1368" s="1158"/>
    </row>
    <row r="1369" spans="1:10" x14ac:dyDescent="0.3">
      <c r="A1369" s="339"/>
      <c r="B1369" s="336"/>
      <c r="C1369" s="339"/>
      <c r="D1369" s="339"/>
      <c r="E1369" s="339"/>
      <c r="F1369" s="108"/>
      <c r="G1369" s="337"/>
      <c r="H1369" s="1157"/>
      <c r="I1369" s="1157"/>
      <c r="J1369" s="1158"/>
    </row>
    <row r="1370" spans="1:10" x14ac:dyDescent="0.3">
      <c r="A1370" s="339"/>
      <c r="B1370" s="336"/>
      <c r="C1370" s="339"/>
      <c r="D1370" s="339"/>
      <c r="E1370" s="339"/>
      <c r="F1370" s="108"/>
      <c r="G1370" s="337"/>
      <c r="H1370" s="1157"/>
      <c r="I1370" s="1157"/>
      <c r="J1370" s="1158"/>
    </row>
    <row r="1371" spans="1:10" x14ac:dyDescent="0.3">
      <c r="A1371" s="339"/>
      <c r="B1371" s="336"/>
      <c r="C1371" s="339"/>
      <c r="D1371" s="339"/>
      <c r="E1371" s="339"/>
      <c r="F1371" s="108"/>
      <c r="G1371" s="337"/>
      <c r="H1371" s="1157"/>
      <c r="I1371" s="1157"/>
      <c r="J1371" s="1158"/>
    </row>
    <row r="1372" spans="1:10" x14ac:dyDescent="0.3">
      <c r="A1372" s="339"/>
      <c r="B1372" s="336"/>
      <c r="C1372" s="339"/>
      <c r="D1372" s="339"/>
      <c r="E1372" s="339"/>
      <c r="F1372" s="108"/>
      <c r="G1372" s="337"/>
      <c r="H1372" s="1157"/>
      <c r="I1372" s="1157"/>
      <c r="J1372" s="1158"/>
    </row>
    <row r="1373" spans="1:10" x14ac:dyDescent="0.3">
      <c r="A1373" s="339"/>
      <c r="B1373" s="336"/>
      <c r="C1373" s="339"/>
      <c r="D1373" s="339"/>
      <c r="E1373" s="339"/>
      <c r="F1373" s="108"/>
      <c r="G1373" s="337"/>
      <c r="H1373" s="1157"/>
      <c r="I1373" s="1157"/>
      <c r="J1373" s="1158"/>
    </row>
    <row r="1374" spans="1:10" x14ac:dyDescent="0.3">
      <c r="A1374" s="339"/>
      <c r="B1374" s="336"/>
      <c r="C1374" s="339"/>
      <c r="D1374" s="339"/>
      <c r="E1374" s="339"/>
      <c r="F1374" s="108"/>
      <c r="G1374" s="337"/>
      <c r="H1374" s="1157"/>
      <c r="I1374" s="1157"/>
      <c r="J1374" s="1158"/>
    </row>
    <row r="1375" spans="1:10" x14ac:dyDescent="0.3">
      <c r="A1375" s="339"/>
      <c r="B1375" s="336"/>
      <c r="C1375" s="339"/>
      <c r="D1375" s="339"/>
      <c r="E1375" s="339"/>
      <c r="F1375" s="108"/>
      <c r="G1375" s="337"/>
      <c r="H1375" s="1157"/>
      <c r="I1375" s="1157"/>
      <c r="J1375" s="1158"/>
    </row>
    <row r="1376" spans="1:10" x14ac:dyDescent="0.3">
      <c r="A1376" s="339"/>
      <c r="B1376" s="336"/>
      <c r="C1376" s="339"/>
      <c r="D1376" s="339"/>
      <c r="E1376" s="339"/>
      <c r="F1376" s="108"/>
      <c r="G1376" s="337"/>
      <c r="H1376" s="1157"/>
      <c r="I1376" s="1157"/>
      <c r="J1376" s="1158"/>
    </row>
    <row r="1377" spans="1:10" x14ac:dyDescent="0.3">
      <c r="A1377" s="339"/>
      <c r="B1377" s="336"/>
      <c r="C1377" s="339"/>
      <c r="D1377" s="339"/>
      <c r="E1377" s="339"/>
      <c r="F1377" s="108"/>
      <c r="G1377" s="337"/>
      <c r="H1377" s="1157"/>
      <c r="I1377" s="1157"/>
      <c r="J1377" s="1158"/>
    </row>
    <row r="1378" spans="1:10" x14ac:dyDescent="0.3">
      <c r="A1378" s="339"/>
      <c r="B1378" s="336"/>
      <c r="C1378" s="339"/>
      <c r="D1378" s="339"/>
      <c r="E1378" s="339"/>
      <c r="F1378" s="108"/>
      <c r="G1378" s="337"/>
      <c r="H1378" s="1157"/>
      <c r="I1378" s="1157"/>
      <c r="J1378" s="1158"/>
    </row>
    <row r="1379" spans="1:10" x14ac:dyDescent="0.3">
      <c r="A1379" s="339"/>
      <c r="B1379" s="336"/>
      <c r="C1379" s="339"/>
      <c r="D1379" s="339"/>
      <c r="E1379" s="339"/>
      <c r="F1379" s="108"/>
      <c r="G1379" s="337"/>
      <c r="H1379" s="1157"/>
      <c r="I1379" s="1157"/>
      <c r="J1379" s="1158"/>
    </row>
    <row r="1380" spans="1:10" x14ac:dyDescent="0.3">
      <c r="A1380" s="339"/>
      <c r="B1380" s="336"/>
      <c r="C1380" s="339"/>
      <c r="D1380" s="339"/>
      <c r="E1380" s="339"/>
      <c r="F1380" s="108"/>
      <c r="G1380" s="337"/>
      <c r="H1380" s="1157"/>
      <c r="I1380" s="1157"/>
      <c r="J1380" s="1158"/>
    </row>
    <row r="1381" spans="1:10" x14ac:dyDescent="0.3">
      <c r="A1381" s="339"/>
      <c r="B1381" s="336"/>
      <c r="C1381" s="339"/>
      <c r="D1381" s="339"/>
      <c r="E1381" s="339"/>
      <c r="F1381" s="108"/>
      <c r="G1381" s="337"/>
      <c r="H1381" s="1157"/>
      <c r="I1381" s="1157"/>
      <c r="J1381" s="1158"/>
    </row>
    <row r="1382" spans="1:10" x14ac:dyDescent="0.3">
      <c r="A1382" s="339"/>
      <c r="B1382" s="336"/>
      <c r="C1382" s="339"/>
      <c r="D1382" s="339"/>
      <c r="E1382" s="339"/>
      <c r="F1382" s="108"/>
      <c r="G1382" s="337"/>
      <c r="H1382" s="1157"/>
      <c r="I1382" s="1157"/>
      <c r="J1382" s="1158"/>
    </row>
    <row r="1383" spans="1:10" x14ac:dyDescent="0.3">
      <c r="A1383" s="339"/>
      <c r="B1383" s="336"/>
      <c r="C1383" s="339"/>
      <c r="D1383" s="339"/>
      <c r="E1383" s="339"/>
      <c r="F1383" s="108"/>
      <c r="G1383" s="337"/>
      <c r="H1383" s="1157"/>
      <c r="I1383" s="1157"/>
      <c r="J1383" s="1158"/>
    </row>
    <row r="1384" spans="1:10" x14ac:dyDescent="0.3">
      <c r="A1384" s="339"/>
      <c r="B1384" s="336"/>
      <c r="C1384" s="339"/>
      <c r="D1384" s="339"/>
      <c r="E1384" s="339"/>
      <c r="F1384" s="108"/>
      <c r="G1384" s="337"/>
      <c r="H1384" s="1157"/>
      <c r="I1384" s="1157"/>
      <c r="J1384" s="1158"/>
    </row>
    <row r="1385" spans="1:10" x14ac:dyDescent="0.3">
      <c r="A1385" s="339"/>
      <c r="B1385" s="336"/>
      <c r="C1385" s="339"/>
      <c r="D1385" s="339"/>
      <c r="E1385" s="339"/>
      <c r="F1385" s="108"/>
      <c r="G1385" s="337"/>
      <c r="H1385" s="1157"/>
      <c r="I1385" s="1157"/>
      <c r="J1385" s="1158"/>
    </row>
    <row r="1386" spans="1:10" x14ac:dyDescent="0.3">
      <c r="A1386" s="339"/>
      <c r="B1386" s="336"/>
      <c r="C1386" s="339"/>
      <c r="D1386" s="339"/>
      <c r="E1386" s="339"/>
      <c r="F1386" s="108"/>
      <c r="G1386" s="337"/>
      <c r="H1386" s="1157"/>
      <c r="I1386" s="1157"/>
      <c r="J1386" s="1158"/>
    </row>
    <row r="1387" spans="1:10" x14ac:dyDescent="0.3">
      <c r="A1387" s="339"/>
      <c r="B1387" s="336"/>
      <c r="C1387" s="339"/>
      <c r="D1387" s="339"/>
      <c r="E1387" s="339"/>
      <c r="F1387" s="108"/>
      <c r="G1387" s="337"/>
      <c r="H1387" s="1157"/>
      <c r="I1387" s="1157"/>
      <c r="J1387" s="1158"/>
    </row>
    <row r="1388" spans="1:10" x14ac:dyDescent="0.3">
      <c r="A1388" s="339"/>
      <c r="B1388" s="336"/>
      <c r="C1388" s="339"/>
      <c r="D1388" s="339"/>
      <c r="E1388" s="339"/>
      <c r="F1388" s="108"/>
      <c r="G1388" s="337"/>
      <c r="H1388" s="1157"/>
      <c r="I1388" s="1157"/>
      <c r="J1388" s="1158"/>
    </row>
    <row r="1389" spans="1:10" x14ac:dyDescent="0.3">
      <c r="A1389" s="339"/>
      <c r="B1389" s="336"/>
      <c r="C1389" s="339"/>
      <c r="D1389" s="339"/>
      <c r="E1389" s="339"/>
      <c r="F1389" s="108"/>
      <c r="G1389" s="337"/>
      <c r="H1389" s="1157"/>
      <c r="I1389" s="1157"/>
      <c r="J1389" s="1158"/>
    </row>
    <row r="1390" spans="1:10" x14ac:dyDescent="0.3">
      <c r="A1390" s="339"/>
      <c r="B1390" s="336"/>
      <c r="C1390" s="339"/>
      <c r="D1390" s="339"/>
      <c r="E1390" s="339"/>
      <c r="F1390" s="108"/>
      <c r="G1390" s="337"/>
      <c r="H1390" s="1157"/>
      <c r="I1390" s="1157"/>
      <c r="J1390" s="1158"/>
    </row>
    <row r="1391" spans="1:10" x14ac:dyDescent="0.3">
      <c r="A1391" s="339"/>
      <c r="B1391" s="336"/>
      <c r="C1391" s="339"/>
      <c r="D1391" s="339"/>
      <c r="E1391" s="339"/>
      <c r="F1391" s="108"/>
      <c r="G1391" s="337"/>
      <c r="H1391" s="1157"/>
      <c r="I1391" s="1157"/>
      <c r="J1391" s="1158"/>
    </row>
    <row r="1392" spans="1:10" x14ac:dyDescent="0.3">
      <c r="A1392" s="339"/>
      <c r="B1392" s="336"/>
      <c r="C1392" s="339"/>
      <c r="D1392" s="339"/>
      <c r="E1392" s="339"/>
      <c r="F1392" s="108"/>
      <c r="G1392" s="337"/>
      <c r="H1392" s="1157"/>
      <c r="I1392" s="1157"/>
      <c r="J1392" s="1158"/>
    </row>
    <row r="1393" spans="1:10" x14ac:dyDescent="0.3">
      <c r="A1393" s="339"/>
      <c r="B1393" s="336"/>
      <c r="C1393" s="339"/>
      <c r="D1393" s="339"/>
      <c r="E1393" s="339"/>
      <c r="F1393" s="108"/>
      <c r="G1393" s="337"/>
      <c r="H1393" s="1157"/>
      <c r="I1393" s="1157"/>
      <c r="J1393" s="1158"/>
    </row>
    <row r="1394" spans="1:10" x14ac:dyDescent="0.3">
      <c r="A1394" s="339"/>
      <c r="B1394" s="336"/>
      <c r="C1394" s="339"/>
      <c r="D1394" s="339"/>
      <c r="E1394" s="339"/>
      <c r="F1394" s="108"/>
      <c r="G1394" s="337"/>
      <c r="H1394" s="1157"/>
      <c r="I1394" s="1157"/>
      <c r="J1394" s="1158"/>
    </row>
    <row r="1395" spans="1:10" x14ac:dyDescent="0.3">
      <c r="A1395" s="339"/>
      <c r="B1395" s="336"/>
      <c r="C1395" s="339"/>
      <c r="D1395" s="339"/>
      <c r="E1395" s="339"/>
      <c r="F1395" s="108"/>
      <c r="G1395" s="337"/>
      <c r="H1395" s="1157"/>
      <c r="I1395" s="1157"/>
      <c r="J1395" s="1158"/>
    </row>
    <row r="1396" spans="1:10" x14ac:dyDescent="0.3">
      <c r="A1396" s="339"/>
      <c r="B1396" s="336"/>
      <c r="C1396" s="339"/>
      <c r="D1396" s="339"/>
      <c r="E1396" s="339"/>
      <c r="F1396" s="108"/>
      <c r="G1396" s="337"/>
      <c r="H1396" s="1157"/>
      <c r="I1396" s="1157"/>
      <c r="J1396" s="1158"/>
    </row>
    <row r="1397" spans="1:10" x14ac:dyDescent="0.3">
      <c r="A1397" s="339"/>
      <c r="B1397" s="336"/>
      <c r="C1397" s="339"/>
      <c r="D1397" s="339"/>
      <c r="E1397" s="339"/>
      <c r="F1397" s="108"/>
      <c r="G1397" s="337"/>
      <c r="H1397" s="1157"/>
      <c r="I1397" s="1157"/>
      <c r="J1397" s="1158"/>
    </row>
    <row r="1398" spans="1:10" x14ac:dyDescent="0.3">
      <c r="A1398" s="339"/>
      <c r="B1398" s="336"/>
      <c r="C1398" s="339"/>
      <c r="D1398" s="339"/>
      <c r="E1398" s="339"/>
      <c r="F1398" s="108"/>
      <c r="G1398" s="337"/>
      <c r="H1398" s="1157"/>
      <c r="I1398" s="1157"/>
      <c r="J1398" s="1158"/>
    </row>
    <row r="1399" spans="1:10" x14ac:dyDescent="0.3">
      <c r="A1399" s="339"/>
      <c r="B1399" s="336"/>
      <c r="C1399" s="339"/>
      <c r="D1399" s="339"/>
      <c r="E1399" s="339"/>
      <c r="F1399" s="108"/>
      <c r="G1399" s="337"/>
      <c r="H1399" s="1157"/>
      <c r="I1399" s="1157"/>
      <c r="J1399" s="1158"/>
    </row>
    <row r="1400" spans="1:10" x14ac:dyDescent="0.3">
      <c r="A1400" s="339"/>
      <c r="B1400" s="336"/>
      <c r="C1400" s="339"/>
      <c r="D1400" s="339"/>
      <c r="E1400" s="339"/>
      <c r="F1400" s="108"/>
      <c r="G1400" s="337"/>
      <c r="H1400" s="1157"/>
      <c r="I1400" s="1157"/>
      <c r="J1400" s="1158"/>
    </row>
    <row r="1401" spans="1:10" x14ac:dyDescent="0.3">
      <c r="A1401" s="339"/>
      <c r="B1401" s="336"/>
      <c r="C1401" s="339"/>
      <c r="D1401" s="339"/>
      <c r="E1401" s="339"/>
      <c r="F1401" s="108"/>
      <c r="G1401" s="337"/>
      <c r="H1401" s="1157"/>
      <c r="I1401" s="1157"/>
      <c r="J1401" s="1158"/>
    </row>
    <row r="1402" spans="1:10" x14ac:dyDescent="0.3">
      <c r="A1402" s="339"/>
      <c r="B1402" s="336"/>
      <c r="C1402" s="339"/>
      <c r="D1402" s="339"/>
      <c r="E1402" s="339"/>
      <c r="F1402" s="108"/>
      <c r="G1402" s="337"/>
      <c r="H1402" s="1157"/>
      <c r="I1402" s="1157"/>
      <c r="J1402" s="1158"/>
    </row>
    <row r="1403" spans="1:10" x14ac:dyDescent="0.3">
      <c r="A1403" s="339"/>
      <c r="B1403" s="336"/>
      <c r="C1403" s="339"/>
      <c r="D1403" s="339"/>
      <c r="E1403" s="339"/>
      <c r="F1403" s="108"/>
      <c r="G1403" s="337"/>
      <c r="H1403" s="1157"/>
      <c r="I1403" s="1157"/>
      <c r="J1403" s="1158"/>
    </row>
    <row r="1404" spans="1:10" x14ac:dyDescent="0.3">
      <c r="A1404" s="339"/>
      <c r="B1404" s="336"/>
      <c r="C1404" s="339"/>
      <c r="D1404" s="339"/>
      <c r="E1404" s="339"/>
      <c r="F1404" s="108"/>
      <c r="G1404" s="337"/>
      <c r="H1404" s="1157"/>
      <c r="I1404" s="1157"/>
      <c r="J1404" s="1158"/>
    </row>
    <row r="1405" spans="1:10" x14ac:dyDescent="0.3">
      <c r="A1405" s="339"/>
      <c r="B1405" s="336"/>
      <c r="C1405" s="339"/>
      <c r="D1405" s="339"/>
      <c r="E1405" s="339"/>
      <c r="F1405" s="108"/>
      <c r="G1405" s="337"/>
      <c r="H1405" s="1157"/>
      <c r="I1405" s="1157"/>
      <c r="J1405" s="1158"/>
    </row>
    <row r="1406" spans="1:10" x14ac:dyDescent="0.3">
      <c r="A1406" s="339"/>
      <c r="B1406" s="336"/>
      <c r="C1406" s="339"/>
      <c r="D1406" s="339"/>
      <c r="E1406" s="339"/>
      <c r="F1406" s="108"/>
      <c r="G1406" s="337"/>
      <c r="H1406" s="1157"/>
      <c r="I1406" s="1157"/>
      <c r="J1406" s="1158"/>
    </row>
    <row r="1407" spans="1:10" x14ac:dyDescent="0.3">
      <c r="A1407" s="339"/>
      <c r="B1407" s="336"/>
      <c r="C1407" s="339"/>
      <c r="D1407" s="339"/>
      <c r="E1407" s="339"/>
      <c r="F1407" s="108"/>
      <c r="G1407" s="337"/>
      <c r="H1407" s="1157"/>
      <c r="I1407" s="1157"/>
      <c r="J1407" s="1158"/>
    </row>
    <row r="1408" spans="1:10" x14ac:dyDescent="0.3">
      <c r="A1408" s="339"/>
      <c r="B1408" s="336"/>
      <c r="C1408" s="339"/>
      <c r="D1408" s="339"/>
      <c r="E1408" s="339"/>
      <c r="F1408" s="108"/>
      <c r="G1408" s="337"/>
      <c r="H1408" s="1157"/>
      <c r="I1408" s="1157"/>
      <c r="J1408" s="1158"/>
    </row>
    <row r="1409" spans="1:10" x14ac:dyDescent="0.3">
      <c r="A1409" s="339"/>
      <c r="B1409" s="336"/>
      <c r="C1409" s="339"/>
      <c r="D1409" s="339"/>
      <c r="E1409" s="339"/>
      <c r="F1409" s="108"/>
      <c r="G1409" s="337"/>
      <c r="H1409" s="1157"/>
      <c r="I1409" s="1157"/>
      <c r="J1409" s="1158"/>
    </row>
    <row r="1410" spans="1:10" x14ac:dyDescent="0.3">
      <c r="A1410" s="339"/>
      <c r="B1410" s="336"/>
      <c r="C1410" s="339"/>
      <c r="D1410" s="339"/>
      <c r="E1410" s="339"/>
      <c r="F1410" s="108"/>
      <c r="G1410" s="337"/>
      <c r="H1410" s="1157"/>
      <c r="I1410" s="1157"/>
      <c r="J1410" s="1158"/>
    </row>
    <row r="1411" spans="1:10" x14ac:dyDescent="0.3">
      <c r="A1411" s="339"/>
      <c r="B1411" s="336"/>
      <c r="C1411" s="339"/>
      <c r="D1411" s="339"/>
      <c r="E1411" s="339"/>
      <c r="F1411" s="108"/>
      <c r="G1411" s="337"/>
      <c r="H1411" s="1157"/>
      <c r="I1411" s="1157"/>
      <c r="J1411" s="1158"/>
    </row>
    <row r="1412" spans="1:10" x14ac:dyDescent="0.3">
      <c r="A1412" s="339"/>
      <c r="B1412" s="336"/>
      <c r="C1412" s="339"/>
      <c r="D1412" s="339"/>
      <c r="E1412" s="339"/>
      <c r="F1412" s="108"/>
      <c r="G1412" s="337"/>
      <c r="H1412" s="1157"/>
      <c r="I1412" s="1157"/>
      <c r="J1412" s="1158"/>
    </row>
    <row r="1413" spans="1:10" x14ac:dyDescent="0.3">
      <c r="A1413" s="339"/>
      <c r="B1413" s="336"/>
      <c r="C1413" s="339"/>
      <c r="D1413" s="339"/>
      <c r="E1413" s="339"/>
      <c r="F1413" s="108"/>
      <c r="G1413" s="337"/>
      <c r="H1413" s="1157"/>
      <c r="I1413" s="1157"/>
      <c r="J1413" s="1158"/>
    </row>
    <row r="1414" spans="1:10" x14ac:dyDescent="0.3">
      <c r="A1414" s="339"/>
      <c r="B1414" s="336"/>
      <c r="C1414" s="339"/>
      <c r="D1414" s="339"/>
      <c r="E1414" s="339"/>
      <c r="F1414" s="108"/>
      <c r="G1414" s="337"/>
      <c r="H1414" s="1157"/>
      <c r="I1414" s="1157"/>
      <c r="J1414" s="1158"/>
    </row>
    <row r="1415" spans="1:10" x14ac:dyDescent="0.3">
      <c r="A1415" s="339"/>
      <c r="B1415" s="336"/>
      <c r="C1415" s="339"/>
      <c r="D1415" s="339"/>
      <c r="E1415" s="339"/>
      <c r="F1415" s="108"/>
      <c r="G1415" s="337"/>
      <c r="H1415" s="1157"/>
      <c r="I1415" s="1157"/>
      <c r="J1415" s="1158"/>
    </row>
    <row r="1416" spans="1:10" x14ac:dyDescent="0.3">
      <c r="A1416" s="339"/>
      <c r="B1416" s="336"/>
      <c r="C1416" s="339"/>
      <c r="D1416" s="339"/>
      <c r="E1416" s="339"/>
      <c r="F1416" s="108"/>
      <c r="G1416" s="337"/>
      <c r="H1416" s="1157"/>
      <c r="I1416" s="1157"/>
      <c r="J1416" s="1158"/>
    </row>
    <row r="1417" spans="1:10" x14ac:dyDescent="0.3">
      <c r="A1417" s="339"/>
      <c r="B1417" s="336"/>
      <c r="C1417" s="339"/>
      <c r="D1417" s="339"/>
      <c r="E1417" s="339"/>
      <c r="F1417" s="108"/>
      <c r="G1417" s="337"/>
      <c r="H1417" s="1157"/>
      <c r="I1417" s="1157"/>
      <c r="J1417" s="1158"/>
    </row>
    <row r="1418" spans="1:10" x14ac:dyDescent="0.3">
      <c r="A1418" s="339"/>
      <c r="B1418" s="336"/>
      <c r="C1418" s="339"/>
      <c r="D1418" s="339"/>
      <c r="E1418" s="339"/>
      <c r="F1418" s="108"/>
      <c r="G1418" s="337"/>
      <c r="H1418" s="1157"/>
      <c r="I1418" s="1157"/>
      <c r="J1418" s="1158"/>
    </row>
    <row r="1419" spans="1:10" x14ac:dyDescent="0.3">
      <c r="A1419" s="339"/>
      <c r="B1419" s="336"/>
      <c r="C1419" s="339"/>
      <c r="D1419" s="339"/>
      <c r="E1419" s="339"/>
      <c r="F1419" s="108"/>
      <c r="G1419" s="337"/>
      <c r="H1419" s="1157"/>
      <c r="I1419" s="1157"/>
      <c r="J1419" s="1158"/>
    </row>
    <row r="1420" spans="1:10" x14ac:dyDescent="0.3">
      <c r="A1420" s="339"/>
      <c r="B1420" s="336"/>
      <c r="C1420" s="339"/>
      <c r="D1420" s="339"/>
      <c r="E1420" s="339"/>
      <c r="F1420" s="108"/>
      <c r="G1420" s="337"/>
      <c r="H1420" s="1157"/>
      <c r="I1420" s="1157"/>
      <c r="J1420" s="1158"/>
    </row>
    <row r="1421" spans="1:10" x14ac:dyDescent="0.3">
      <c r="A1421" s="339"/>
      <c r="B1421" s="336"/>
      <c r="C1421" s="339"/>
      <c r="D1421" s="339"/>
      <c r="E1421" s="339"/>
      <c r="F1421" s="108"/>
      <c r="G1421" s="337"/>
      <c r="H1421" s="1157"/>
      <c r="I1421" s="1157"/>
      <c r="J1421" s="1158"/>
    </row>
    <row r="1422" spans="1:10" x14ac:dyDescent="0.3">
      <c r="A1422" s="339"/>
      <c r="B1422" s="336"/>
      <c r="C1422" s="339"/>
      <c r="D1422" s="339"/>
      <c r="E1422" s="339"/>
      <c r="F1422" s="108"/>
      <c r="G1422" s="337"/>
      <c r="H1422" s="1157"/>
      <c r="I1422" s="1157"/>
      <c r="J1422" s="1158"/>
    </row>
    <row r="1423" spans="1:10" x14ac:dyDescent="0.3">
      <c r="A1423" s="339"/>
      <c r="B1423" s="336"/>
      <c r="C1423" s="339"/>
      <c r="D1423" s="339"/>
      <c r="E1423" s="339"/>
      <c r="F1423" s="108"/>
      <c r="G1423" s="337"/>
      <c r="H1423" s="1157"/>
      <c r="I1423" s="1157"/>
      <c r="J1423" s="1158"/>
    </row>
    <row r="1424" spans="1:10" x14ac:dyDescent="0.3">
      <c r="A1424" s="339"/>
      <c r="B1424" s="336"/>
      <c r="C1424" s="339"/>
      <c r="D1424" s="339"/>
      <c r="E1424" s="339"/>
      <c r="F1424" s="108"/>
      <c r="G1424" s="337"/>
      <c r="H1424" s="1157"/>
      <c r="I1424" s="1157"/>
      <c r="J1424" s="1158"/>
    </row>
    <row r="1425" spans="1:10" x14ac:dyDescent="0.3">
      <c r="A1425" s="339"/>
      <c r="B1425" s="336"/>
      <c r="C1425" s="339"/>
      <c r="D1425" s="339"/>
      <c r="E1425" s="339"/>
      <c r="F1425" s="108"/>
      <c r="G1425" s="337"/>
      <c r="H1425" s="1157"/>
      <c r="I1425" s="1157"/>
      <c r="J1425" s="1158"/>
    </row>
    <row r="1426" spans="1:10" x14ac:dyDescent="0.3">
      <c r="A1426" s="339"/>
      <c r="B1426" s="336"/>
      <c r="C1426" s="339"/>
      <c r="D1426" s="339"/>
      <c r="E1426" s="339"/>
      <c r="F1426" s="108"/>
      <c r="G1426" s="337"/>
      <c r="H1426" s="1157"/>
      <c r="I1426" s="1157"/>
      <c r="J1426" s="1158"/>
    </row>
    <row r="1427" spans="1:10" x14ac:dyDescent="0.3">
      <c r="A1427" s="339"/>
      <c r="B1427" s="336"/>
      <c r="C1427" s="339"/>
      <c r="D1427" s="339"/>
      <c r="E1427" s="339"/>
      <c r="F1427" s="108"/>
      <c r="G1427" s="337"/>
      <c r="H1427" s="1157"/>
      <c r="I1427" s="1157"/>
      <c r="J1427" s="1158"/>
    </row>
    <row r="1428" spans="1:10" x14ac:dyDescent="0.3">
      <c r="A1428" s="339"/>
      <c r="B1428" s="336"/>
      <c r="C1428" s="339"/>
      <c r="D1428" s="339"/>
      <c r="E1428" s="339"/>
      <c r="F1428" s="108"/>
      <c r="G1428" s="337"/>
      <c r="H1428" s="1157"/>
      <c r="I1428" s="1157"/>
      <c r="J1428" s="1158"/>
    </row>
    <row r="1429" spans="1:10" x14ac:dyDescent="0.3">
      <c r="A1429" s="339"/>
      <c r="B1429" s="336"/>
      <c r="C1429" s="339"/>
      <c r="D1429" s="339"/>
      <c r="E1429" s="339"/>
      <c r="F1429" s="108"/>
      <c r="G1429" s="337"/>
      <c r="H1429" s="1157"/>
      <c r="I1429" s="1157"/>
      <c r="J1429" s="1158"/>
    </row>
    <row r="1430" spans="1:10" x14ac:dyDescent="0.3">
      <c r="A1430" s="339"/>
      <c r="B1430" s="336"/>
      <c r="C1430" s="339"/>
      <c r="D1430" s="339"/>
      <c r="E1430" s="339"/>
      <c r="F1430" s="108"/>
      <c r="G1430" s="337"/>
      <c r="H1430" s="1157"/>
      <c r="I1430" s="1157"/>
      <c r="J1430" s="1158"/>
    </row>
    <row r="1431" spans="1:10" x14ac:dyDescent="0.3">
      <c r="A1431" s="339"/>
      <c r="B1431" s="336"/>
      <c r="C1431" s="339"/>
      <c r="D1431" s="339"/>
      <c r="E1431" s="339"/>
      <c r="F1431" s="108"/>
      <c r="G1431" s="337"/>
      <c r="H1431" s="1157"/>
      <c r="I1431" s="1157"/>
      <c r="J1431" s="1158"/>
    </row>
    <row r="1432" spans="1:10" x14ac:dyDescent="0.3">
      <c r="A1432" s="339"/>
      <c r="B1432" s="336"/>
      <c r="C1432" s="339"/>
      <c r="D1432" s="339"/>
      <c r="E1432" s="339"/>
      <c r="F1432" s="108"/>
      <c r="G1432" s="337"/>
      <c r="H1432" s="1157"/>
      <c r="I1432" s="1157"/>
      <c r="J1432" s="1158"/>
    </row>
    <row r="1433" spans="1:10" x14ac:dyDescent="0.3">
      <c r="A1433" s="339"/>
      <c r="B1433" s="336"/>
      <c r="C1433" s="339"/>
      <c r="D1433" s="339"/>
      <c r="E1433" s="339"/>
      <c r="F1433" s="108"/>
      <c r="G1433" s="337"/>
      <c r="H1433" s="1157"/>
      <c r="I1433" s="1157"/>
      <c r="J1433" s="1158"/>
    </row>
    <row r="1434" spans="1:10" x14ac:dyDescent="0.3">
      <c r="A1434" s="339"/>
      <c r="B1434" s="336"/>
      <c r="C1434" s="339"/>
      <c r="D1434" s="339"/>
      <c r="E1434" s="339"/>
      <c r="F1434" s="108"/>
      <c r="G1434" s="337"/>
      <c r="H1434" s="1157"/>
      <c r="I1434" s="1157"/>
      <c r="J1434" s="1158"/>
    </row>
    <row r="1435" spans="1:10" x14ac:dyDescent="0.3">
      <c r="A1435" s="339"/>
      <c r="B1435" s="336"/>
      <c r="C1435" s="339"/>
      <c r="D1435" s="339"/>
      <c r="E1435" s="339"/>
      <c r="F1435" s="108"/>
      <c r="G1435" s="337"/>
      <c r="H1435" s="1157"/>
      <c r="I1435" s="1157"/>
      <c r="J1435" s="1158"/>
    </row>
    <row r="1436" spans="1:10" x14ac:dyDescent="0.3">
      <c r="A1436" s="339"/>
      <c r="B1436" s="336"/>
      <c r="C1436" s="339"/>
      <c r="D1436" s="339"/>
      <c r="E1436" s="339"/>
      <c r="F1436" s="108"/>
      <c r="G1436" s="337"/>
      <c r="H1436" s="1157"/>
      <c r="I1436" s="1157"/>
      <c r="J1436" s="1158"/>
    </row>
    <row r="1437" spans="1:10" x14ac:dyDescent="0.3">
      <c r="A1437" s="339"/>
      <c r="B1437" s="336"/>
      <c r="C1437" s="339"/>
      <c r="D1437" s="339"/>
      <c r="E1437" s="339"/>
      <c r="F1437" s="108"/>
      <c r="G1437" s="337"/>
      <c r="H1437" s="1157"/>
      <c r="I1437" s="1157"/>
      <c r="J1437" s="1158"/>
    </row>
    <row r="1438" spans="1:10" x14ac:dyDescent="0.3">
      <c r="A1438" s="339"/>
      <c r="B1438" s="336"/>
      <c r="C1438" s="339"/>
      <c r="D1438" s="339"/>
      <c r="E1438" s="339"/>
      <c r="F1438" s="108"/>
      <c r="G1438" s="337"/>
      <c r="H1438" s="1157"/>
      <c r="I1438" s="1157"/>
      <c r="J1438" s="1158"/>
    </row>
    <row r="1439" spans="1:10" x14ac:dyDescent="0.3">
      <c r="A1439" s="339"/>
      <c r="B1439" s="336"/>
      <c r="C1439" s="339"/>
      <c r="D1439" s="339"/>
      <c r="E1439" s="339"/>
      <c r="F1439" s="108"/>
      <c r="G1439" s="337"/>
      <c r="H1439" s="1157"/>
      <c r="I1439" s="1157"/>
      <c r="J1439" s="1158"/>
    </row>
    <row r="1440" spans="1:10" x14ac:dyDescent="0.3">
      <c r="A1440" s="339"/>
      <c r="B1440" s="336"/>
      <c r="C1440" s="339"/>
      <c r="D1440" s="339"/>
      <c r="E1440" s="339"/>
      <c r="F1440" s="108"/>
      <c r="G1440" s="337"/>
      <c r="H1440" s="1157"/>
      <c r="I1440" s="1157"/>
      <c r="J1440" s="1158"/>
    </row>
    <row r="1441" spans="1:10" x14ac:dyDescent="0.3">
      <c r="A1441" s="339"/>
      <c r="B1441" s="336"/>
      <c r="C1441" s="339"/>
      <c r="D1441" s="339"/>
      <c r="E1441" s="339"/>
      <c r="F1441" s="108"/>
      <c r="G1441" s="337"/>
      <c r="H1441" s="1157"/>
      <c r="I1441" s="1157"/>
      <c r="J1441" s="1158"/>
    </row>
    <row r="1442" spans="1:10" x14ac:dyDescent="0.3">
      <c r="A1442" s="339"/>
      <c r="B1442" s="336"/>
      <c r="C1442" s="339"/>
      <c r="D1442" s="339"/>
      <c r="E1442" s="339"/>
      <c r="F1442" s="108"/>
      <c r="G1442" s="337"/>
      <c r="H1442" s="1157"/>
      <c r="I1442" s="1157"/>
      <c r="J1442" s="1158"/>
    </row>
    <row r="1443" spans="1:10" x14ac:dyDescent="0.3">
      <c r="A1443" s="339"/>
      <c r="B1443" s="336"/>
      <c r="C1443" s="339"/>
      <c r="D1443" s="339"/>
      <c r="E1443" s="339"/>
      <c r="F1443" s="108"/>
      <c r="G1443" s="337"/>
      <c r="H1443" s="1157"/>
      <c r="I1443" s="1157"/>
      <c r="J1443" s="1158"/>
    </row>
    <row r="1444" spans="1:10" x14ac:dyDescent="0.3">
      <c r="A1444" s="339"/>
      <c r="B1444" s="336"/>
      <c r="C1444" s="339"/>
      <c r="D1444" s="339"/>
      <c r="E1444" s="339"/>
      <c r="F1444" s="108"/>
      <c r="G1444" s="337"/>
      <c r="H1444" s="1157"/>
      <c r="I1444" s="1157"/>
      <c r="J1444" s="1158"/>
    </row>
    <row r="1445" spans="1:10" x14ac:dyDescent="0.3">
      <c r="A1445" s="339"/>
      <c r="B1445" s="336"/>
      <c r="C1445" s="339"/>
      <c r="D1445" s="339"/>
      <c r="E1445" s="339"/>
      <c r="F1445" s="108"/>
      <c r="G1445" s="337"/>
      <c r="H1445" s="1157"/>
      <c r="I1445" s="1157"/>
      <c r="J1445" s="1158"/>
    </row>
    <row r="1446" spans="1:10" x14ac:dyDescent="0.3">
      <c r="A1446" s="339"/>
      <c r="B1446" s="336"/>
      <c r="C1446" s="339"/>
      <c r="D1446" s="339"/>
      <c r="E1446" s="339"/>
      <c r="F1446" s="108"/>
      <c r="G1446" s="337"/>
      <c r="H1446" s="1157"/>
      <c r="I1446" s="1157"/>
      <c r="J1446" s="1158"/>
    </row>
    <row r="1447" spans="1:10" x14ac:dyDescent="0.3">
      <c r="A1447" s="339"/>
      <c r="B1447" s="336"/>
      <c r="C1447" s="339"/>
      <c r="D1447" s="339"/>
      <c r="E1447" s="339"/>
      <c r="F1447" s="108"/>
      <c r="G1447" s="337"/>
      <c r="H1447" s="1157"/>
      <c r="I1447" s="1157"/>
      <c r="J1447" s="1158"/>
    </row>
    <row r="1448" spans="1:10" x14ac:dyDescent="0.3">
      <c r="A1448" s="339"/>
      <c r="B1448" s="336"/>
      <c r="C1448" s="339"/>
      <c r="D1448" s="339"/>
      <c r="E1448" s="339"/>
      <c r="F1448" s="108"/>
      <c r="G1448" s="337"/>
      <c r="H1448" s="1157"/>
      <c r="I1448" s="1157"/>
      <c r="J1448" s="1158"/>
    </row>
    <row r="1449" spans="1:10" x14ac:dyDescent="0.3">
      <c r="A1449" s="339"/>
      <c r="B1449" s="336"/>
      <c r="C1449" s="339"/>
      <c r="D1449" s="339"/>
      <c r="E1449" s="339"/>
      <c r="F1449" s="108"/>
      <c r="G1449" s="337"/>
      <c r="H1449" s="1157"/>
      <c r="I1449" s="1157"/>
      <c r="J1449" s="1158"/>
    </row>
    <row r="1450" spans="1:10" x14ac:dyDescent="0.3">
      <c r="A1450" s="339"/>
      <c r="B1450" s="336"/>
      <c r="C1450" s="339"/>
      <c r="D1450" s="339"/>
      <c r="E1450" s="339"/>
      <c r="F1450" s="108"/>
      <c r="G1450" s="337"/>
      <c r="H1450" s="1157"/>
      <c r="I1450" s="1157"/>
      <c r="J1450" s="1158"/>
    </row>
    <row r="1451" spans="1:10" x14ac:dyDescent="0.3">
      <c r="A1451" s="339"/>
      <c r="B1451" s="336"/>
      <c r="C1451" s="339"/>
      <c r="D1451" s="339"/>
      <c r="E1451" s="339"/>
      <c r="F1451" s="108"/>
      <c r="G1451" s="337"/>
      <c r="H1451" s="1157"/>
      <c r="I1451" s="1157"/>
      <c r="J1451" s="1158"/>
    </row>
    <row r="1452" spans="1:10" x14ac:dyDescent="0.3">
      <c r="A1452" s="339"/>
      <c r="B1452" s="336"/>
      <c r="C1452" s="339"/>
      <c r="D1452" s="339"/>
      <c r="E1452" s="339"/>
      <c r="F1452" s="108"/>
      <c r="G1452" s="337"/>
      <c r="H1452" s="1157"/>
      <c r="I1452" s="1157"/>
      <c r="J1452" s="1158"/>
    </row>
    <row r="1453" spans="1:10" x14ac:dyDescent="0.3">
      <c r="A1453" s="339"/>
      <c r="B1453" s="336"/>
      <c r="C1453" s="339"/>
      <c r="D1453" s="339"/>
      <c r="E1453" s="339"/>
      <c r="F1453" s="108"/>
      <c r="G1453" s="337"/>
      <c r="H1453" s="1157"/>
      <c r="I1453" s="1157"/>
      <c r="J1453" s="1158"/>
    </row>
    <row r="1454" spans="1:10" x14ac:dyDescent="0.3">
      <c r="A1454" s="339"/>
      <c r="B1454" s="336"/>
      <c r="C1454" s="339"/>
      <c r="D1454" s="339"/>
      <c r="E1454" s="339"/>
      <c r="F1454" s="108"/>
      <c r="G1454" s="337"/>
      <c r="H1454" s="1157"/>
      <c r="I1454" s="1157"/>
      <c r="J1454" s="1158"/>
    </row>
    <row r="1455" spans="1:10" x14ac:dyDescent="0.3">
      <c r="A1455" s="339"/>
      <c r="B1455" s="336"/>
      <c r="C1455" s="339"/>
      <c r="D1455" s="339"/>
      <c r="E1455" s="339"/>
      <c r="F1455" s="108"/>
      <c r="G1455" s="337"/>
      <c r="H1455" s="1157"/>
      <c r="I1455" s="1157"/>
      <c r="J1455" s="1158"/>
    </row>
    <row r="1456" spans="1:10" x14ac:dyDescent="0.3">
      <c r="A1456" s="339"/>
      <c r="B1456" s="336"/>
      <c r="C1456" s="339"/>
      <c r="D1456" s="339"/>
      <c r="E1456" s="339"/>
      <c r="F1456" s="108"/>
      <c r="G1456" s="337"/>
      <c r="H1456" s="1157"/>
      <c r="I1456" s="1157"/>
      <c r="J1456" s="1158"/>
    </row>
    <row r="1457" spans="1:10" x14ac:dyDescent="0.3">
      <c r="A1457" s="339"/>
      <c r="B1457" s="336"/>
      <c r="C1457" s="339"/>
      <c r="D1457" s="339"/>
      <c r="E1457" s="339"/>
      <c r="F1457" s="108"/>
      <c r="G1457" s="337"/>
      <c r="H1457" s="1157"/>
      <c r="I1457" s="1157"/>
      <c r="J1457" s="1158"/>
    </row>
    <row r="1458" spans="1:10" x14ac:dyDescent="0.3">
      <c r="A1458" s="339"/>
      <c r="B1458" s="336"/>
      <c r="C1458" s="339"/>
      <c r="D1458" s="339"/>
      <c r="E1458" s="339"/>
      <c r="F1458" s="108"/>
      <c r="G1458" s="337"/>
      <c r="H1458" s="1157"/>
      <c r="I1458" s="1157"/>
      <c r="J1458" s="1158"/>
    </row>
    <row r="1459" spans="1:10" x14ac:dyDescent="0.3">
      <c r="A1459" s="339"/>
      <c r="B1459" s="336"/>
      <c r="C1459" s="339"/>
      <c r="D1459" s="339"/>
      <c r="E1459" s="339"/>
      <c r="F1459" s="108"/>
      <c r="G1459" s="337"/>
      <c r="H1459" s="1157"/>
      <c r="I1459" s="1157"/>
      <c r="J1459" s="1158"/>
    </row>
    <row r="1460" spans="1:10" x14ac:dyDescent="0.3">
      <c r="A1460" s="339"/>
      <c r="B1460" s="336"/>
      <c r="C1460" s="339"/>
      <c r="D1460" s="339"/>
      <c r="E1460" s="339"/>
      <c r="F1460" s="108"/>
      <c r="G1460" s="337"/>
      <c r="H1460" s="1157"/>
      <c r="I1460" s="1157"/>
      <c r="J1460" s="1158"/>
    </row>
    <row r="1461" spans="1:10" x14ac:dyDescent="0.3">
      <c r="A1461" s="339"/>
      <c r="B1461" s="336"/>
      <c r="C1461" s="339"/>
      <c r="D1461" s="339"/>
      <c r="E1461" s="339"/>
      <c r="F1461" s="108"/>
      <c r="G1461" s="337"/>
      <c r="H1461" s="1157"/>
      <c r="I1461" s="1157"/>
      <c r="J1461" s="1158"/>
    </row>
    <row r="1462" spans="1:10" x14ac:dyDescent="0.3">
      <c r="A1462" s="339"/>
      <c r="B1462" s="336"/>
      <c r="C1462" s="339"/>
      <c r="D1462" s="339"/>
      <c r="E1462" s="339"/>
      <c r="F1462" s="108"/>
      <c r="G1462" s="337"/>
      <c r="H1462" s="1157"/>
      <c r="I1462" s="1157"/>
      <c r="J1462" s="1158"/>
    </row>
    <row r="1463" spans="1:10" x14ac:dyDescent="0.3">
      <c r="A1463" s="339"/>
      <c r="B1463" s="336"/>
      <c r="C1463" s="339"/>
      <c r="D1463" s="339"/>
      <c r="E1463" s="339"/>
      <c r="F1463" s="108"/>
      <c r="G1463" s="337"/>
      <c r="H1463" s="1157"/>
      <c r="I1463" s="1157"/>
      <c r="J1463" s="1158"/>
    </row>
    <row r="1464" spans="1:10" x14ac:dyDescent="0.3">
      <c r="A1464" s="339"/>
      <c r="B1464" s="336"/>
      <c r="C1464" s="339"/>
      <c r="D1464" s="339"/>
      <c r="E1464" s="339"/>
      <c r="F1464" s="108"/>
      <c r="G1464" s="337"/>
      <c r="H1464" s="1157"/>
      <c r="I1464" s="1157"/>
      <c r="J1464" s="1158"/>
    </row>
    <row r="1465" spans="1:10" x14ac:dyDescent="0.3">
      <c r="A1465" s="339"/>
      <c r="B1465" s="336"/>
      <c r="C1465" s="339"/>
      <c r="D1465" s="339"/>
      <c r="E1465" s="339"/>
      <c r="F1465" s="108"/>
      <c r="G1465" s="337"/>
      <c r="H1465" s="1157"/>
      <c r="I1465" s="1157"/>
      <c r="J1465" s="1158"/>
    </row>
    <row r="1466" spans="1:10" x14ac:dyDescent="0.3">
      <c r="A1466" s="339"/>
      <c r="B1466" s="336"/>
      <c r="C1466" s="339"/>
      <c r="D1466" s="339"/>
      <c r="E1466" s="339"/>
      <c r="F1466" s="108"/>
      <c r="G1466" s="337"/>
      <c r="H1466" s="1157"/>
      <c r="I1466" s="1157"/>
      <c r="J1466" s="1158"/>
    </row>
    <row r="1467" spans="1:10" x14ac:dyDescent="0.3">
      <c r="A1467" s="339"/>
      <c r="B1467" s="336"/>
      <c r="C1467" s="339"/>
      <c r="D1467" s="339"/>
      <c r="E1467" s="339"/>
      <c r="F1467" s="108"/>
      <c r="G1467" s="337"/>
      <c r="H1467" s="1157"/>
      <c r="I1467" s="1157"/>
      <c r="J1467" s="1158"/>
    </row>
    <row r="1468" spans="1:10" x14ac:dyDescent="0.3">
      <c r="A1468" s="339"/>
      <c r="B1468" s="336"/>
      <c r="C1468" s="339"/>
      <c r="D1468" s="339"/>
      <c r="E1468" s="339"/>
      <c r="F1468" s="108"/>
      <c r="G1468" s="337"/>
      <c r="H1468" s="1157"/>
      <c r="I1468" s="1157"/>
      <c r="J1468" s="1158"/>
    </row>
    <row r="1469" spans="1:10" x14ac:dyDescent="0.3">
      <c r="A1469" s="339"/>
      <c r="B1469" s="336"/>
      <c r="C1469" s="339"/>
      <c r="D1469" s="339"/>
      <c r="E1469" s="339"/>
      <c r="F1469" s="108"/>
      <c r="G1469" s="337"/>
      <c r="H1469" s="1157"/>
      <c r="I1469" s="1157"/>
      <c r="J1469" s="1158"/>
    </row>
    <row r="1470" spans="1:10" x14ac:dyDescent="0.3">
      <c r="A1470" s="339"/>
      <c r="B1470" s="336"/>
      <c r="C1470" s="339"/>
      <c r="D1470" s="339"/>
      <c r="E1470" s="339"/>
      <c r="F1470" s="108"/>
      <c r="G1470" s="337"/>
      <c r="H1470" s="1157"/>
      <c r="I1470" s="1157"/>
      <c r="J1470" s="1158"/>
    </row>
    <row r="1471" spans="1:10" x14ac:dyDescent="0.3">
      <c r="A1471" s="339"/>
      <c r="B1471" s="336"/>
      <c r="C1471" s="339"/>
      <c r="D1471" s="339"/>
      <c r="E1471" s="339"/>
      <c r="F1471" s="108"/>
      <c r="G1471" s="337"/>
      <c r="H1471" s="1157"/>
      <c r="I1471" s="1157"/>
      <c r="J1471" s="1158"/>
    </row>
    <row r="1472" spans="1:10" x14ac:dyDescent="0.3">
      <c r="A1472" s="339"/>
      <c r="B1472" s="336"/>
      <c r="C1472" s="339"/>
      <c r="D1472" s="339"/>
      <c r="E1472" s="339"/>
      <c r="F1472" s="108"/>
      <c r="G1472" s="337"/>
      <c r="H1472" s="1157"/>
      <c r="I1472" s="1157"/>
      <c r="J1472" s="1158"/>
    </row>
    <row r="1473" spans="1:10" x14ac:dyDescent="0.3">
      <c r="A1473" s="339"/>
      <c r="B1473" s="336"/>
      <c r="C1473" s="339"/>
      <c r="D1473" s="339"/>
      <c r="E1473" s="339"/>
      <c r="F1473" s="108"/>
      <c r="G1473" s="337"/>
      <c r="H1473" s="1157"/>
      <c r="I1473" s="1157"/>
      <c r="J1473" s="1158"/>
    </row>
    <row r="1474" spans="1:10" x14ac:dyDescent="0.3">
      <c r="A1474" s="339"/>
      <c r="B1474" s="336"/>
      <c r="C1474" s="339"/>
      <c r="D1474" s="339"/>
      <c r="E1474" s="339"/>
      <c r="F1474" s="108"/>
      <c r="G1474" s="337"/>
      <c r="H1474" s="1157"/>
      <c r="I1474" s="1157"/>
      <c r="J1474" s="1158"/>
    </row>
    <row r="1475" spans="1:10" x14ac:dyDescent="0.3">
      <c r="A1475" s="339"/>
      <c r="B1475" s="336"/>
      <c r="C1475" s="339"/>
      <c r="D1475" s="339"/>
      <c r="E1475" s="339"/>
      <c r="F1475" s="108"/>
      <c r="G1475" s="337"/>
      <c r="H1475" s="1157"/>
      <c r="I1475" s="1157"/>
      <c r="J1475" s="1158"/>
    </row>
    <row r="1476" spans="1:10" x14ac:dyDescent="0.3">
      <c r="A1476" s="339"/>
      <c r="B1476" s="336"/>
      <c r="C1476" s="339"/>
      <c r="D1476" s="339"/>
      <c r="E1476" s="339"/>
      <c r="F1476" s="108"/>
      <c r="G1476" s="337"/>
      <c r="H1476" s="1157"/>
      <c r="I1476" s="1157"/>
      <c r="J1476" s="1158"/>
    </row>
    <row r="1477" spans="1:10" x14ac:dyDescent="0.3">
      <c r="A1477" s="339"/>
      <c r="B1477" s="336"/>
      <c r="C1477" s="339"/>
      <c r="D1477" s="339"/>
      <c r="E1477" s="339"/>
      <c r="F1477" s="108"/>
      <c r="G1477" s="337"/>
      <c r="H1477" s="1157"/>
      <c r="I1477" s="1157"/>
      <c r="J1477" s="1158"/>
    </row>
    <row r="1478" spans="1:10" x14ac:dyDescent="0.3">
      <c r="A1478" s="339"/>
      <c r="B1478" s="336"/>
      <c r="C1478" s="339"/>
      <c r="D1478" s="339"/>
      <c r="E1478" s="339"/>
      <c r="F1478" s="108"/>
      <c r="G1478" s="337"/>
      <c r="H1478" s="1157"/>
      <c r="I1478" s="1157"/>
      <c r="J1478" s="1158"/>
    </row>
    <row r="1479" spans="1:10" x14ac:dyDescent="0.3">
      <c r="A1479" s="339"/>
      <c r="B1479" s="336"/>
      <c r="C1479" s="339"/>
      <c r="D1479" s="339"/>
      <c r="E1479" s="339"/>
      <c r="F1479" s="108"/>
      <c r="G1479" s="337"/>
      <c r="H1479" s="1157"/>
      <c r="I1479" s="1157"/>
      <c r="J1479" s="1158"/>
    </row>
    <row r="1480" spans="1:10" x14ac:dyDescent="0.3">
      <c r="A1480" s="339"/>
      <c r="B1480" s="336"/>
      <c r="C1480" s="339"/>
      <c r="D1480" s="339"/>
      <c r="E1480" s="339"/>
      <c r="F1480" s="108"/>
      <c r="G1480" s="337"/>
      <c r="H1480" s="1157"/>
      <c r="I1480" s="1157"/>
      <c r="J1480" s="1158"/>
    </row>
    <row r="1481" spans="1:10" x14ac:dyDescent="0.3">
      <c r="A1481" s="339"/>
      <c r="B1481" s="336"/>
      <c r="C1481" s="339"/>
      <c r="D1481" s="339"/>
      <c r="E1481" s="339"/>
      <c r="F1481" s="108"/>
      <c r="G1481" s="337"/>
      <c r="H1481" s="1157"/>
      <c r="I1481" s="1157"/>
      <c r="J1481" s="1158"/>
    </row>
    <row r="1482" spans="1:10" x14ac:dyDescent="0.3">
      <c r="A1482" s="339"/>
      <c r="B1482" s="336"/>
      <c r="C1482" s="339"/>
      <c r="D1482" s="339"/>
      <c r="E1482" s="339"/>
      <c r="F1482" s="108"/>
      <c r="G1482" s="337"/>
      <c r="H1482" s="1157"/>
      <c r="I1482" s="1157"/>
      <c r="J1482" s="1158"/>
    </row>
    <row r="1483" spans="1:10" x14ac:dyDescent="0.3">
      <c r="A1483" s="339"/>
      <c r="B1483" s="336"/>
      <c r="C1483" s="339"/>
      <c r="D1483" s="339"/>
      <c r="E1483" s="339"/>
      <c r="F1483" s="108"/>
      <c r="G1483" s="337"/>
      <c r="H1483" s="1157"/>
      <c r="I1483" s="1157"/>
      <c r="J1483" s="1158"/>
    </row>
    <row r="1484" spans="1:10" x14ac:dyDescent="0.3">
      <c r="A1484" s="339"/>
      <c r="B1484" s="336"/>
      <c r="C1484" s="339"/>
      <c r="D1484" s="339"/>
      <c r="E1484" s="339"/>
      <c r="F1484" s="108"/>
      <c r="G1484" s="337"/>
      <c r="H1484" s="1157"/>
      <c r="I1484" s="1157"/>
      <c r="J1484" s="1158"/>
    </row>
    <row r="1485" spans="1:10" x14ac:dyDescent="0.3">
      <c r="A1485" s="339"/>
      <c r="B1485" s="336"/>
      <c r="C1485" s="339"/>
      <c r="D1485" s="339"/>
      <c r="E1485" s="339"/>
      <c r="F1485" s="108"/>
      <c r="G1485" s="337"/>
      <c r="H1485" s="1157"/>
      <c r="I1485" s="1157"/>
      <c r="J1485" s="1158"/>
    </row>
    <row r="1486" spans="1:10" x14ac:dyDescent="0.3">
      <c r="A1486" s="339"/>
      <c r="B1486" s="336"/>
      <c r="C1486" s="339"/>
      <c r="D1486" s="339"/>
      <c r="E1486" s="339"/>
      <c r="F1486" s="108"/>
      <c r="G1486" s="337"/>
      <c r="H1486" s="1157"/>
      <c r="I1486" s="1157"/>
      <c r="J1486" s="1158"/>
    </row>
    <row r="1487" spans="1:10" x14ac:dyDescent="0.3">
      <c r="A1487" s="339"/>
      <c r="B1487" s="336"/>
      <c r="C1487" s="339"/>
      <c r="D1487" s="339"/>
      <c r="E1487" s="339"/>
      <c r="F1487" s="108"/>
      <c r="G1487" s="337"/>
      <c r="H1487" s="1157"/>
      <c r="I1487" s="1157"/>
      <c r="J1487" s="1158"/>
    </row>
    <row r="1488" spans="1:10" x14ac:dyDescent="0.3">
      <c r="A1488" s="339"/>
      <c r="B1488" s="336"/>
      <c r="C1488" s="339"/>
      <c r="D1488" s="339"/>
      <c r="E1488" s="339"/>
      <c r="F1488" s="108"/>
      <c r="G1488" s="337"/>
      <c r="H1488" s="1157"/>
      <c r="I1488" s="1157"/>
      <c r="J1488" s="1158"/>
    </row>
    <row r="1489" spans="1:10" x14ac:dyDescent="0.3">
      <c r="A1489" s="339"/>
      <c r="B1489" s="336"/>
      <c r="C1489" s="339"/>
      <c r="D1489" s="339"/>
      <c r="E1489" s="339"/>
      <c r="F1489" s="108"/>
      <c r="G1489" s="337"/>
      <c r="H1489" s="1157"/>
      <c r="I1489" s="1157"/>
      <c r="J1489" s="1158"/>
    </row>
    <row r="1490" spans="1:10" x14ac:dyDescent="0.3">
      <c r="A1490" s="339"/>
      <c r="B1490" s="336"/>
      <c r="C1490" s="339"/>
      <c r="D1490" s="339"/>
      <c r="E1490" s="339"/>
      <c r="F1490" s="108"/>
      <c r="G1490" s="337"/>
      <c r="H1490" s="1157"/>
      <c r="I1490" s="1157"/>
      <c r="J1490" s="1158"/>
    </row>
    <row r="1491" spans="1:10" x14ac:dyDescent="0.3">
      <c r="A1491" s="339"/>
      <c r="B1491" s="336"/>
      <c r="C1491" s="339"/>
      <c r="D1491" s="339"/>
      <c r="E1491" s="339"/>
      <c r="F1491" s="108"/>
      <c r="G1491" s="337"/>
      <c r="H1491" s="1157"/>
      <c r="I1491" s="1157"/>
      <c r="J1491" s="1158"/>
    </row>
    <row r="1492" spans="1:10" x14ac:dyDescent="0.3">
      <c r="A1492" s="339"/>
      <c r="B1492" s="336"/>
      <c r="C1492" s="339"/>
      <c r="D1492" s="339"/>
      <c r="E1492" s="339"/>
      <c r="F1492" s="108"/>
      <c r="G1492" s="337"/>
      <c r="H1492" s="1157"/>
      <c r="I1492" s="1157"/>
      <c r="J1492" s="1158"/>
    </row>
    <row r="1493" spans="1:10" x14ac:dyDescent="0.3">
      <c r="A1493" s="339"/>
      <c r="B1493" s="336"/>
      <c r="C1493" s="339"/>
      <c r="D1493" s="339"/>
      <c r="E1493" s="339"/>
      <c r="F1493" s="108"/>
      <c r="G1493" s="337"/>
      <c r="H1493" s="1157"/>
      <c r="I1493" s="1157"/>
      <c r="J1493" s="1158"/>
    </row>
    <row r="1494" spans="1:10" x14ac:dyDescent="0.3">
      <c r="A1494" s="339"/>
      <c r="B1494" s="336"/>
      <c r="C1494" s="339"/>
      <c r="D1494" s="339"/>
      <c r="E1494" s="339"/>
      <c r="F1494" s="108"/>
      <c r="G1494" s="337"/>
      <c r="H1494" s="1157"/>
      <c r="I1494" s="1157"/>
      <c r="J1494" s="1158"/>
    </row>
    <row r="1495" spans="1:10" x14ac:dyDescent="0.3">
      <c r="A1495" s="339"/>
      <c r="B1495" s="336"/>
      <c r="C1495" s="339"/>
      <c r="D1495" s="339"/>
      <c r="E1495" s="339"/>
      <c r="F1495" s="108"/>
      <c r="G1495" s="337"/>
      <c r="H1495" s="1157"/>
      <c r="I1495" s="1157"/>
      <c r="J1495" s="1158"/>
    </row>
    <row r="1496" spans="1:10" x14ac:dyDescent="0.3">
      <c r="A1496" s="339"/>
      <c r="B1496" s="336"/>
      <c r="C1496" s="339"/>
      <c r="D1496" s="339"/>
      <c r="E1496" s="339"/>
      <c r="F1496" s="108"/>
      <c r="G1496" s="337"/>
      <c r="H1496" s="1157"/>
      <c r="I1496" s="1157"/>
      <c r="J1496" s="1158"/>
    </row>
    <row r="1497" spans="1:10" x14ac:dyDescent="0.3">
      <c r="A1497" s="339"/>
      <c r="B1497" s="336"/>
      <c r="C1497" s="339"/>
      <c r="D1497" s="339"/>
      <c r="E1497" s="339"/>
      <c r="F1497" s="108"/>
      <c r="G1497" s="337"/>
      <c r="H1497" s="1157"/>
      <c r="I1497" s="1157"/>
      <c r="J1497" s="1158"/>
    </row>
    <row r="1498" spans="1:10" x14ac:dyDescent="0.3">
      <c r="A1498" s="339"/>
      <c r="B1498" s="336"/>
      <c r="C1498" s="339"/>
      <c r="D1498" s="339"/>
      <c r="E1498" s="339"/>
      <c r="F1498" s="108"/>
      <c r="G1498" s="337"/>
      <c r="H1498" s="1157"/>
      <c r="I1498" s="1157"/>
      <c r="J1498" s="1158"/>
    </row>
    <row r="1499" spans="1:10" x14ac:dyDescent="0.3">
      <c r="A1499" s="339"/>
      <c r="B1499" s="336"/>
      <c r="C1499" s="339"/>
      <c r="D1499" s="339"/>
      <c r="E1499" s="339"/>
      <c r="F1499" s="108"/>
      <c r="G1499" s="337"/>
      <c r="H1499" s="1157"/>
      <c r="I1499" s="1157"/>
      <c r="J1499" s="1158"/>
    </row>
    <row r="1500" spans="1:10" x14ac:dyDescent="0.3">
      <c r="A1500" s="339"/>
      <c r="B1500" s="336"/>
      <c r="C1500" s="339"/>
      <c r="D1500" s="339"/>
      <c r="E1500" s="339"/>
      <c r="F1500" s="108"/>
      <c r="G1500" s="337"/>
      <c r="H1500" s="1157"/>
      <c r="I1500" s="1157"/>
      <c r="J1500" s="1158"/>
    </row>
    <row r="1501" spans="1:10" x14ac:dyDescent="0.3">
      <c r="A1501" s="339"/>
      <c r="B1501" s="336"/>
      <c r="C1501" s="339"/>
      <c r="D1501" s="339"/>
      <c r="E1501" s="339"/>
      <c r="F1501" s="108"/>
      <c r="G1501" s="337"/>
      <c r="H1501" s="1157"/>
      <c r="I1501" s="1157"/>
      <c r="J1501" s="1158"/>
    </row>
    <row r="1502" spans="1:10" x14ac:dyDescent="0.3">
      <c r="A1502" s="339"/>
      <c r="B1502" s="336"/>
      <c r="C1502" s="339"/>
      <c r="D1502" s="339"/>
      <c r="E1502" s="339"/>
      <c r="F1502" s="108"/>
      <c r="G1502" s="337"/>
      <c r="H1502" s="1157"/>
      <c r="I1502" s="1157"/>
      <c r="J1502" s="1158"/>
    </row>
    <row r="1503" spans="1:10" x14ac:dyDescent="0.3">
      <c r="A1503" s="339"/>
      <c r="B1503" s="336"/>
      <c r="C1503" s="339"/>
      <c r="D1503" s="339"/>
      <c r="E1503" s="339"/>
      <c r="F1503" s="108"/>
      <c r="G1503" s="337"/>
      <c r="H1503" s="1157"/>
      <c r="I1503" s="1157"/>
      <c r="J1503" s="1158"/>
    </row>
    <row r="1504" spans="1:10" x14ac:dyDescent="0.3">
      <c r="A1504" s="339"/>
      <c r="B1504" s="336"/>
      <c r="C1504" s="339"/>
      <c r="D1504" s="339"/>
      <c r="E1504" s="339"/>
      <c r="F1504" s="108"/>
      <c r="G1504" s="337"/>
      <c r="H1504" s="1157"/>
      <c r="I1504" s="1157"/>
      <c r="J1504" s="1158"/>
    </row>
    <row r="1505" spans="1:10" x14ac:dyDescent="0.3">
      <c r="A1505" s="339"/>
      <c r="B1505" s="336"/>
      <c r="C1505" s="339"/>
      <c r="D1505" s="339"/>
      <c r="E1505" s="339"/>
      <c r="F1505" s="108"/>
      <c r="G1505" s="337"/>
      <c r="H1505" s="1157"/>
      <c r="I1505" s="1157"/>
      <c r="J1505" s="1158"/>
    </row>
    <row r="1506" spans="1:10" x14ac:dyDescent="0.3">
      <c r="A1506" s="339"/>
      <c r="B1506" s="336"/>
      <c r="C1506" s="339"/>
      <c r="D1506" s="339"/>
      <c r="E1506" s="339"/>
      <c r="F1506" s="108"/>
      <c r="G1506" s="337"/>
      <c r="H1506" s="1157"/>
      <c r="I1506" s="1157"/>
      <c r="J1506" s="1158"/>
    </row>
    <row r="1507" spans="1:10" x14ac:dyDescent="0.3">
      <c r="A1507" s="339"/>
      <c r="B1507" s="336"/>
      <c r="C1507" s="339"/>
      <c r="D1507" s="339"/>
      <c r="E1507" s="339"/>
      <c r="F1507" s="108"/>
      <c r="G1507" s="337"/>
      <c r="H1507" s="1157"/>
      <c r="I1507" s="1157"/>
      <c r="J1507" s="1158"/>
    </row>
    <row r="1508" spans="1:10" x14ac:dyDescent="0.3">
      <c r="A1508" s="339"/>
      <c r="B1508" s="336"/>
      <c r="C1508" s="339"/>
      <c r="D1508" s="339"/>
      <c r="E1508" s="339"/>
      <c r="F1508" s="108"/>
      <c r="G1508" s="337"/>
      <c r="H1508" s="1157"/>
      <c r="I1508" s="1157"/>
      <c r="J1508" s="1158"/>
    </row>
    <row r="1509" spans="1:10" x14ac:dyDescent="0.3">
      <c r="A1509" s="339"/>
      <c r="B1509" s="336"/>
      <c r="C1509" s="339"/>
      <c r="D1509" s="339"/>
      <c r="E1509" s="339"/>
      <c r="F1509" s="108"/>
      <c r="G1509" s="337"/>
      <c r="H1509" s="1157"/>
      <c r="I1509" s="1157"/>
      <c r="J1509" s="1158"/>
    </row>
    <row r="1510" spans="1:10" x14ac:dyDescent="0.3">
      <c r="A1510" s="339"/>
      <c r="B1510" s="336"/>
      <c r="C1510" s="339"/>
      <c r="D1510" s="339"/>
      <c r="E1510" s="339"/>
      <c r="F1510" s="108"/>
      <c r="G1510" s="337"/>
      <c r="H1510" s="1157"/>
      <c r="I1510" s="1157"/>
      <c r="J1510" s="1158"/>
    </row>
    <row r="1511" spans="1:10" x14ac:dyDescent="0.3">
      <c r="A1511" s="339"/>
      <c r="B1511" s="336"/>
      <c r="C1511" s="339"/>
      <c r="D1511" s="339"/>
      <c r="E1511" s="339"/>
      <c r="F1511" s="108"/>
      <c r="G1511" s="337"/>
      <c r="H1511" s="1157"/>
      <c r="I1511" s="1157"/>
      <c r="J1511" s="1158"/>
    </row>
    <row r="1512" spans="1:10" x14ac:dyDescent="0.3">
      <c r="A1512" s="339"/>
      <c r="B1512" s="336"/>
      <c r="C1512" s="339"/>
      <c r="D1512" s="339"/>
      <c r="E1512" s="339"/>
      <c r="F1512" s="108"/>
      <c r="G1512" s="337"/>
      <c r="H1512" s="1157"/>
      <c r="I1512" s="1157"/>
      <c r="J1512" s="1158"/>
    </row>
    <row r="1513" spans="1:10" x14ac:dyDescent="0.3">
      <c r="A1513" s="339"/>
      <c r="B1513" s="336"/>
      <c r="C1513" s="339"/>
      <c r="D1513" s="339"/>
      <c r="E1513" s="339"/>
      <c r="F1513" s="108"/>
      <c r="G1513" s="337"/>
      <c r="H1513" s="1157"/>
      <c r="I1513" s="1157"/>
      <c r="J1513" s="1158"/>
    </row>
    <row r="1514" spans="1:10" x14ac:dyDescent="0.3">
      <c r="A1514" s="339"/>
      <c r="B1514" s="336"/>
      <c r="C1514" s="339"/>
      <c r="D1514" s="339"/>
      <c r="E1514" s="339"/>
      <c r="F1514" s="108"/>
      <c r="G1514" s="337"/>
      <c r="H1514" s="1157"/>
      <c r="I1514" s="1157"/>
      <c r="J1514" s="1158"/>
    </row>
    <row r="1515" spans="1:10" x14ac:dyDescent="0.3">
      <c r="A1515" s="339"/>
      <c r="B1515" s="336"/>
      <c r="C1515" s="339"/>
      <c r="D1515" s="339"/>
      <c r="E1515" s="339"/>
      <c r="F1515" s="108"/>
      <c r="G1515" s="337"/>
      <c r="H1515" s="1157"/>
      <c r="I1515" s="1157"/>
      <c r="J1515" s="1158"/>
    </row>
    <row r="1516" spans="1:10" x14ac:dyDescent="0.3">
      <c r="A1516" s="339"/>
      <c r="B1516" s="336"/>
      <c r="C1516" s="339"/>
      <c r="D1516" s="339"/>
      <c r="E1516" s="339"/>
      <c r="F1516" s="108"/>
      <c r="G1516" s="337"/>
      <c r="H1516" s="1157"/>
      <c r="I1516" s="1157"/>
      <c r="J1516" s="1158"/>
    </row>
    <row r="1517" spans="1:10" x14ac:dyDescent="0.3">
      <c r="A1517" s="339"/>
      <c r="B1517" s="336"/>
      <c r="C1517" s="339"/>
      <c r="D1517" s="339"/>
      <c r="E1517" s="339"/>
      <c r="F1517" s="108"/>
      <c r="G1517" s="337"/>
      <c r="H1517" s="1157"/>
      <c r="I1517" s="1157"/>
      <c r="J1517" s="1158"/>
    </row>
    <row r="1518" spans="1:10" x14ac:dyDescent="0.3">
      <c r="A1518" s="339"/>
      <c r="B1518" s="336"/>
      <c r="C1518" s="339"/>
      <c r="D1518" s="339"/>
      <c r="E1518" s="339"/>
      <c r="F1518" s="108"/>
      <c r="G1518" s="337"/>
      <c r="H1518" s="1157"/>
      <c r="I1518" s="1157"/>
      <c r="J1518" s="1158"/>
    </row>
    <row r="1519" spans="1:10" x14ac:dyDescent="0.3">
      <c r="A1519" s="339"/>
      <c r="B1519" s="336"/>
      <c r="C1519" s="339"/>
      <c r="D1519" s="339"/>
      <c r="E1519" s="339"/>
      <c r="F1519" s="108"/>
      <c r="G1519" s="337"/>
      <c r="H1519" s="1157"/>
      <c r="I1519" s="1157"/>
      <c r="J1519" s="1158"/>
    </row>
    <row r="1520" spans="1:10" x14ac:dyDescent="0.3">
      <c r="A1520" s="339"/>
      <c r="B1520" s="336"/>
      <c r="C1520" s="339"/>
      <c r="D1520" s="339"/>
      <c r="E1520" s="339"/>
      <c r="F1520" s="108"/>
      <c r="G1520" s="337"/>
      <c r="H1520" s="1157"/>
      <c r="I1520" s="1157"/>
      <c r="J1520" s="1158"/>
    </row>
    <row r="1521" spans="1:10" x14ac:dyDescent="0.3">
      <c r="A1521" s="339"/>
      <c r="B1521" s="336"/>
      <c r="C1521" s="339"/>
      <c r="D1521" s="339"/>
      <c r="E1521" s="339"/>
      <c r="F1521" s="108"/>
      <c r="G1521" s="337"/>
      <c r="H1521" s="1157"/>
      <c r="I1521" s="1157"/>
      <c r="J1521" s="1158"/>
    </row>
    <row r="1522" spans="1:10" x14ac:dyDescent="0.3">
      <c r="A1522" s="339"/>
      <c r="B1522" s="336"/>
      <c r="C1522" s="339"/>
      <c r="D1522" s="339"/>
      <c r="E1522" s="339"/>
      <c r="F1522" s="108"/>
      <c r="G1522" s="337"/>
      <c r="H1522" s="1157"/>
      <c r="I1522" s="1157"/>
      <c r="J1522" s="1158"/>
    </row>
    <row r="1523" spans="1:10" x14ac:dyDescent="0.3">
      <c r="A1523" s="339"/>
      <c r="B1523" s="336"/>
      <c r="C1523" s="339"/>
      <c r="D1523" s="339"/>
      <c r="E1523" s="339"/>
      <c r="F1523" s="108"/>
      <c r="G1523" s="337"/>
      <c r="H1523" s="1157"/>
      <c r="I1523" s="1157"/>
      <c r="J1523" s="1158"/>
    </row>
    <row r="1524" spans="1:10" x14ac:dyDescent="0.3">
      <c r="A1524" s="339"/>
      <c r="B1524" s="336"/>
      <c r="C1524" s="339"/>
      <c r="D1524" s="339"/>
      <c r="E1524" s="339"/>
      <c r="F1524" s="108"/>
      <c r="G1524" s="337"/>
      <c r="H1524" s="1157"/>
      <c r="I1524" s="1157"/>
      <c r="J1524" s="1158"/>
    </row>
    <row r="1525" spans="1:10" x14ac:dyDescent="0.3">
      <c r="A1525" s="339"/>
      <c r="B1525" s="336"/>
      <c r="C1525" s="339"/>
      <c r="D1525" s="339"/>
      <c r="E1525" s="339"/>
      <c r="F1525" s="108"/>
      <c r="G1525" s="337"/>
      <c r="H1525" s="1157"/>
      <c r="I1525" s="1157"/>
      <c r="J1525" s="1158"/>
    </row>
    <row r="1526" spans="1:10" x14ac:dyDescent="0.3">
      <c r="A1526" s="339"/>
      <c r="B1526" s="336"/>
      <c r="C1526" s="339"/>
      <c r="D1526" s="339"/>
      <c r="E1526" s="339"/>
      <c r="F1526" s="108"/>
      <c r="G1526" s="337"/>
      <c r="H1526" s="1157"/>
      <c r="I1526" s="1157"/>
      <c r="J1526" s="1158"/>
    </row>
    <row r="1527" spans="1:10" x14ac:dyDescent="0.3">
      <c r="A1527" s="339"/>
      <c r="B1527" s="336"/>
      <c r="C1527" s="339"/>
      <c r="D1527" s="339"/>
      <c r="E1527" s="339"/>
      <c r="F1527" s="108"/>
      <c r="G1527" s="337"/>
      <c r="H1527" s="1157"/>
      <c r="I1527" s="1157"/>
      <c r="J1527" s="1158"/>
    </row>
    <row r="1528" spans="1:10" x14ac:dyDescent="0.3">
      <c r="A1528" s="339"/>
      <c r="B1528" s="336"/>
      <c r="C1528" s="339"/>
      <c r="D1528" s="339"/>
      <c r="E1528" s="339"/>
      <c r="F1528" s="108"/>
      <c r="G1528" s="337"/>
      <c r="H1528" s="1157"/>
      <c r="I1528" s="1157"/>
      <c r="J1528" s="1158"/>
    </row>
    <row r="1529" spans="1:10" x14ac:dyDescent="0.3">
      <c r="A1529" s="339"/>
      <c r="B1529" s="336"/>
      <c r="C1529" s="339"/>
      <c r="D1529" s="339"/>
      <c r="E1529" s="339"/>
      <c r="F1529" s="108"/>
      <c r="G1529" s="337"/>
      <c r="H1529" s="1157"/>
      <c r="I1529" s="1157"/>
      <c r="J1529" s="1158"/>
    </row>
    <row r="1530" spans="1:10" x14ac:dyDescent="0.3">
      <c r="A1530" s="339"/>
      <c r="B1530" s="336"/>
      <c r="C1530" s="339"/>
      <c r="D1530" s="339"/>
      <c r="E1530" s="339"/>
      <c r="F1530" s="108"/>
      <c r="G1530" s="337"/>
      <c r="H1530" s="1157"/>
      <c r="I1530" s="1157"/>
      <c r="J1530" s="1158"/>
    </row>
    <row r="1531" spans="1:10" x14ac:dyDescent="0.3">
      <c r="A1531" s="339"/>
      <c r="B1531" s="336"/>
      <c r="C1531" s="339"/>
      <c r="D1531" s="339"/>
      <c r="E1531" s="339"/>
      <c r="F1531" s="108"/>
      <c r="G1531" s="337"/>
      <c r="H1531" s="1157"/>
      <c r="I1531" s="1157"/>
      <c r="J1531" s="1158"/>
    </row>
    <row r="1532" spans="1:10" x14ac:dyDescent="0.3">
      <c r="A1532" s="339"/>
      <c r="B1532" s="336"/>
      <c r="C1532" s="339"/>
      <c r="D1532" s="339"/>
      <c r="E1532" s="339"/>
      <c r="F1532" s="108"/>
      <c r="G1532" s="337"/>
      <c r="H1532" s="1157"/>
      <c r="I1532" s="1157"/>
      <c r="J1532" s="1158"/>
    </row>
    <row r="1533" spans="1:10" x14ac:dyDescent="0.3">
      <c r="A1533" s="339"/>
      <c r="B1533" s="336"/>
      <c r="C1533" s="339"/>
      <c r="D1533" s="339"/>
      <c r="E1533" s="339"/>
      <c r="F1533" s="108"/>
      <c r="G1533" s="337"/>
      <c r="H1533" s="1157"/>
      <c r="I1533" s="1157"/>
      <c r="J1533" s="1158"/>
    </row>
    <row r="1534" spans="1:10" x14ac:dyDescent="0.3">
      <c r="A1534" s="339"/>
      <c r="B1534" s="336"/>
      <c r="C1534" s="339"/>
      <c r="D1534" s="339"/>
      <c r="E1534" s="339"/>
      <c r="F1534" s="108"/>
      <c r="G1534" s="337"/>
      <c r="H1534" s="1157"/>
      <c r="I1534" s="1157"/>
      <c r="J1534" s="1158"/>
    </row>
    <row r="1535" spans="1:10" x14ac:dyDescent="0.3">
      <c r="A1535" s="339"/>
      <c r="B1535" s="336"/>
      <c r="C1535" s="339"/>
      <c r="D1535" s="339"/>
      <c r="E1535" s="339"/>
      <c r="F1535" s="108"/>
      <c r="G1535" s="337"/>
      <c r="H1535" s="1157"/>
      <c r="I1535" s="1157"/>
      <c r="J1535" s="1158"/>
    </row>
    <row r="1536" spans="1:10" x14ac:dyDescent="0.3">
      <c r="A1536" s="339"/>
      <c r="B1536" s="336"/>
      <c r="C1536" s="339"/>
      <c r="D1536" s="339"/>
      <c r="E1536" s="339"/>
      <c r="F1536" s="108"/>
      <c r="G1536" s="337"/>
      <c r="H1536" s="1157"/>
      <c r="I1536" s="1157"/>
      <c r="J1536" s="1158"/>
    </row>
    <row r="1537" spans="1:10" x14ac:dyDescent="0.3">
      <c r="A1537" s="339"/>
      <c r="B1537" s="336"/>
      <c r="C1537" s="339"/>
      <c r="D1537" s="339"/>
      <c r="E1537" s="339"/>
      <c r="F1537" s="108"/>
      <c r="G1537" s="337"/>
      <c r="H1537" s="1157"/>
      <c r="I1537" s="1157"/>
      <c r="J1537" s="1158"/>
    </row>
    <row r="1538" spans="1:10" x14ac:dyDescent="0.3">
      <c r="A1538" s="339"/>
      <c r="B1538" s="336"/>
      <c r="C1538" s="339"/>
      <c r="D1538" s="339"/>
      <c r="E1538" s="339"/>
      <c r="F1538" s="108"/>
      <c r="G1538" s="337"/>
      <c r="H1538" s="1157"/>
      <c r="I1538" s="1157"/>
      <c r="J1538" s="1158"/>
    </row>
    <row r="1539" spans="1:10" x14ac:dyDescent="0.3">
      <c r="A1539" s="339"/>
      <c r="B1539" s="336"/>
      <c r="C1539" s="339"/>
      <c r="D1539" s="339"/>
      <c r="E1539" s="339"/>
      <c r="F1539" s="108"/>
      <c r="G1539" s="337"/>
      <c r="H1539" s="1157"/>
      <c r="I1539" s="1157"/>
      <c r="J1539" s="1158"/>
    </row>
    <row r="1540" spans="1:10" x14ac:dyDescent="0.3">
      <c r="A1540" s="339"/>
      <c r="B1540" s="336"/>
      <c r="C1540" s="339"/>
      <c r="D1540" s="339"/>
      <c r="E1540" s="339"/>
      <c r="F1540" s="108"/>
      <c r="G1540" s="337"/>
      <c r="H1540" s="1157"/>
      <c r="I1540" s="1157"/>
      <c r="J1540" s="1158"/>
    </row>
    <row r="1541" spans="1:10" x14ac:dyDescent="0.3">
      <c r="A1541" s="339"/>
      <c r="B1541" s="336"/>
      <c r="C1541" s="339"/>
      <c r="D1541" s="339"/>
      <c r="E1541" s="339"/>
      <c r="F1541" s="108"/>
      <c r="G1541" s="337"/>
      <c r="H1541" s="1157"/>
      <c r="I1541" s="1157"/>
      <c r="J1541" s="1158"/>
    </row>
    <row r="1542" spans="1:10" x14ac:dyDescent="0.3">
      <c r="A1542" s="339"/>
      <c r="B1542" s="336"/>
      <c r="C1542" s="339"/>
      <c r="D1542" s="339"/>
      <c r="E1542" s="339"/>
      <c r="F1542" s="108"/>
      <c r="G1542" s="337"/>
      <c r="H1542" s="1157"/>
      <c r="I1542" s="1157"/>
      <c r="J1542" s="1158"/>
    </row>
    <row r="1543" spans="1:10" x14ac:dyDescent="0.3">
      <c r="A1543" s="339"/>
      <c r="B1543" s="336"/>
      <c r="C1543" s="339"/>
      <c r="D1543" s="339"/>
      <c r="E1543" s="339"/>
      <c r="F1543" s="108"/>
      <c r="G1543" s="337"/>
      <c r="H1543" s="1157"/>
      <c r="I1543" s="1157"/>
      <c r="J1543" s="1158"/>
    </row>
    <row r="1544" spans="1:10" x14ac:dyDescent="0.3">
      <c r="A1544" s="339"/>
      <c r="B1544" s="336"/>
      <c r="C1544" s="339"/>
      <c r="D1544" s="339"/>
      <c r="E1544" s="339"/>
      <c r="F1544" s="108"/>
      <c r="G1544" s="337"/>
      <c r="H1544" s="1157"/>
      <c r="I1544" s="1157"/>
      <c r="J1544" s="1158"/>
    </row>
    <row r="1545" spans="1:10" x14ac:dyDescent="0.3">
      <c r="A1545" s="339"/>
      <c r="B1545" s="336"/>
      <c r="C1545" s="339"/>
      <c r="D1545" s="339"/>
      <c r="E1545" s="339"/>
      <c r="F1545" s="108"/>
      <c r="G1545" s="337"/>
      <c r="H1545" s="1157"/>
      <c r="I1545" s="1157"/>
      <c r="J1545" s="1158"/>
    </row>
    <row r="1546" spans="1:10" x14ac:dyDescent="0.3">
      <c r="A1546" s="339"/>
      <c r="B1546" s="336"/>
      <c r="C1546" s="339"/>
      <c r="D1546" s="339"/>
      <c r="E1546" s="339"/>
      <c r="F1546" s="108"/>
      <c r="G1546" s="337"/>
      <c r="H1546" s="1157"/>
      <c r="I1546" s="1157"/>
      <c r="J1546" s="1158"/>
    </row>
    <row r="1547" spans="1:10" x14ac:dyDescent="0.3">
      <c r="A1547" s="339"/>
      <c r="B1547" s="336"/>
      <c r="C1547" s="339"/>
      <c r="D1547" s="339"/>
      <c r="E1547" s="339"/>
      <c r="F1547" s="108"/>
      <c r="G1547" s="337"/>
      <c r="H1547" s="1157"/>
      <c r="I1547" s="1157"/>
      <c r="J1547" s="1158"/>
    </row>
    <row r="1548" spans="1:10" x14ac:dyDescent="0.3">
      <c r="A1548" s="339"/>
      <c r="B1548" s="336"/>
      <c r="C1548" s="339"/>
      <c r="D1548" s="339"/>
      <c r="E1548" s="339"/>
      <c r="F1548" s="108"/>
      <c r="G1548" s="337"/>
      <c r="H1548" s="1157"/>
      <c r="I1548" s="1157"/>
      <c r="J1548" s="1158"/>
    </row>
    <row r="1549" spans="1:10" x14ac:dyDescent="0.3">
      <c r="A1549" s="339"/>
      <c r="B1549" s="336"/>
      <c r="C1549" s="339"/>
      <c r="D1549" s="339"/>
      <c r="E1549" s="339"/>
      <c r="F1549" s="108"/>
      <c r="G1549" s="337"/>
      <c r="H1549" s="1157"/>
      <c r="I1549" s="1157"/>
      <c r="J1549" s="1158"/>
    </row>
    <row r="1550" spans="1:10" x14ac:dyDescent="0.3">
      <c r="A1550" s="339"/>
      <c r="B1550" s="336"/>
      <c r="C1550" s="339"/>
      <c r="D1550" s="339"/>
      <c r="E1550" s="339"/>
      <c r="F1550" s="108"/>
      <c r="G1550" s="337"/>
      <c r="H1550" s="1157"/>
      <c r="I1550" s="1157"/>
      <c r="J1550" s="1158"/>
    </row>
    <row r="1551" spans="1:10" x14ac:dyDescent="0.3">
      <c r="A1551" s="339"/>
      <c r="B1551" s="336"/>
      <c r="C1551" s="339"/>
      <c r="D1551" s="339"/>
      <c r="E1551" s="339"/>
      <c r="F1551" s="108"/>
      <c r="G1551" s="337"/>
      <c r="H1551" s="1157"/>
      <c r="I1551" s="1157"/>
      <c r="J1551" s="1158"/>
    </row>
    <row r="1552" spans="1:10" x14ac:dyDescent="0.3">
      <c r="A1552" s="339"/>
      <c r="B1552" s="336"/>
      <c r="C1552" s="339"/>
      <c r="D1552" s="339"/>
      <c r="E1552" s="339"/>
      <c r="F1552" s="108"/>
      <c r="G1552" s="337"/>
      <c r="H1552" s="1157"/>
      <c r="I1552" s="1157"/>
      <c r="J1552" s="1158"/>
    </row>
    <row r="1553" spans="1:10" x14ac:dyDescent="0.3">
      <c r="A1553" s="339"/>
      <c r="B1553" s="336"/>
      <c r="C1553" s="339"/>
      <c r="D1553" s="339"/>
      <c r="E1553" s="339"/>
      <c r="F1553" s="108"/>
      <c r="G1553" s="337"/>
      <c r="H1553" s="1157"/>
      <c r="I1553" s="1157"/>
      <c r="J1553" s="1158"/>
    </row>
    <row r="1554" spans="1:10" x14ac:dyDescent="0.3">
      <c r="A1554" s="339"/>
      <c r="B1554" s="336"/>
      <c r="C1554" s="339"/>
      <c r="D1554" s="339"/>
      <c r="E1554" s="339"/>
      <c r="F1554" s="108"/>
      <c r="G1554" s="337"/>
      <c r="H1554" s="1157"/>
      <c r="I1554" s="1157"/>
      <c r="J1554" s="1158"/>
    </row>
    <row r="1555" spans="1:10" x14ac:dyDescent="0.3">
      <c r="A1555" s="339"/>
      <c r="B1555" s="336"/>
      <c r="C1555" s="339"/>
      <c r="D1555" s="339"/>
      <c r="E1555" s="339"/>
      <c r="F1555" s="108"/>
      <c r="G1555" s="337"/>
      <c r="H1555" s="1157"/>
      <c r="I1555" s="1157"/>
      <c r="J1555" s="1158"/>
    </row>
    <row r="1556" spans="1:10" x14ac:dyDescent="0.3">
      <c r="A1556" s="339"/>
      <c r="B1556" s="336"/>
      <c r="C1556" s="339"/>
      <c r="D1556" s="339"/>
      <c r="E1556" s="339"/>
      <c r="F1556" s="108"/>
      <c r="G1556" s="337"/>
      <c r="H1556" s="1157"/>
      <c r="I1556" s="1157"/>
      <c r="J1556" s="1158"/>
    </row>
    <row r="1557" spans="1:10" x14ac:dyDescent="0.3">
      <c r="A1557" s="339"/>
      <c r="B1557" s="336"/>
      <c r="C1557" s="339"/>
      <c r="D1557" s="339"/>
      <c r="E1557" s="339"/>
      <c r="F1557" s="108"/>
      <c r="G1557" s="337"/>
      <c r="H1557" s="1157"/>
      <c r="I1557" s="1157"/>
      <c r="J1557" s="1158"/>
    </row>
    <row r="1558" spans="1:10" x14ac:dyDescent="0.3">
      <c r="A1558" s="339"/>
      <c r="B1558" s="336"/>
      <c r="C1558" s="339"/>
      <c r="D1558" s="339"/>
      <c r="E1558" s="339"/>
      <c r="F1558" s="108"/>
      <c r="G1558" s="337"/>
      <c r="H1558" s="1157"/>
      <c r="I1558" s="1157"/>
      <c r="J1558" s="1158"/>
    </row>
    <row r="1559" spans="1:10" x14ac:dyDescent="0.3">
      <c r="A1559" s="339"/>
      <c r="B1559" s="336"/>
      <c r="C1559" s="339"/>
      <c r="D1559" s="339"/>
      <c r="E1559" s="339"/>
      <c r="F1559" s="108"/>
      <c r="G1559" s="337"/>
      <c r="H1559" s="1157"/>
      <c r="I1559" s="1157"/>
      <c r="J1559" s="1158"/>
    </row>
    <row r="1560" spans="1:10" x14ac:dyDescent="0.3">
      <c r="A1560" s="339"/>
      <c r="B1560" s="336"/>
      <c r="C1560" s="339"/>
      <c r="D1560" s="339"/>
      <c r="E1560" s="339"/>
      <c r="F1560" s="108"/>
      <c r="G1560" s="337"/>
      <c r="H1560" s="1157"/>
      <c r="I1560" s="1157"/>
      <c r="J1560" s="1158"/>
    </row>
    <row r="1561" spans="1:10" x14ac:dyDescent="0.3">
      <c r="A1561" s="339"/>
      <c r="B1561" s="336"/>
      <c r="C1561" s="339"/>
      <c r="D1561" s="339"/>
      <c r="E1561" s="339"/>
      <c r="F1561" s="108"/>
      <c r="G1561" s="337"/>
      <c r="H1561" s="1157"/>
      <c r="I1561" s="1157"/>
      <c r="J1561" s="1158"/>
    </row>
    <row r="1562" spans="1:10" x14ac:dyDescent="0.3">
      <c r="A1562" s="339"/>
      <c r="B1562" s="336"/>
      <c r="C1562" s="339"/>
      <c r="D1562" s="339"/>
      <c r="E1562" s="339"/>
      <c r="F1562" s="108"/>
      <c r="G1562" s="337"/>
      <c r="H1562" s="1157"/>
      <c r="I1562" s="1157"/>
      <c r="J1562" s="1158"/>
    </row>
    <row r="1563" spans="1:10" x14ac:dyDescent="0.3">
      <c r="A1563" s="339"/>
      <c r="B1563" s="336"/>
      <c r="C1563" s="339"/>
      <c r="D1563" s="339"/>
      <c r="E1563" s="339"/>
      <c r="F1563" s="108"/>
      <c r="G1563" s="337"/>
      <c r="H1563" s="1157"/>
      <c r="I1563" s="1157"/>
      <c r="J1563" s="1158"/>
    </row>
    <row r="1564" spans="1:10" x14ac:dyDescent="0.3">
      <c r="A1564" s="339"/>
      <c r="B1564" s="336"/>
      <c r="C1564" s="339"/>
      <c r="D1564" s="339"/>
      <c r="E1564" s="339"/>
      <c r="F1564" s="108"/>
      <c r="G1564" s="337"/>
      <c r="H1564" s="1157"/>
      <c r="I1564" s="1157"/>
      <c r="J1564" s="1158"/>
    </row>
    <row r="1565" spans="1:10" x14ac:dyDescent="0.3">
      <c r="A1565" s="339"/>
      <c r="B1565" s="336"/>
      <c r="C1565" s="339"/>
      <c r="D1565" s="339"/>
      <c r="E1565" s="339"/>
      <c r="F1565" s="108"/>
      <c r="G1565" s="337"/>
      <c r="H1565" s="1157"/>
      <c r="I1565" s="1157"/>
      <c r="J1565" s="1158"/>
    </row>
    <row r="1566" spans="1:10" x14ac:dyDescent="0.3">
      <c r="A1566" s="339"/>
      <c r="B1566" s="336"/>
      <c r="C1566" s="339"/>
      <c r="D1566" s="339"/>
      <c r="E1566" s="339"/>
      <c r="F1566" s="108"/>
      <c r="G1566" s="337"/>
      <c r="H1566" s="1157"/>
      <c r="I1566" s="1157"/>
      <c r="J1566" s="1158"/>
    </row>
    <row r="1567" spans="1:10" x14ac:dyDescent="0.3">
      <c r="A1567" s="339"/>
      <c r="B1567" s="336"/>
      <c r="C1567" s="339"/>
      <c r="D1567" s="339"/>
      <c r="E1567" s="339"/>
      <c r="F1567" s="108"/>
      <c r="G1567" s="337"/>
      <c r="H1567" s="1157"/>
      <c r="I1567" s="1157"/>
      <c r="J1567" s="1158"/>
    </row>
    <row r="1568" spans="1:10" x14ac:dyDescent="0.3">
      <c r="A1568" s="339"/>
      <c r="B1568" s="336"/>
      <c r="C1568" s="339"/>
      <c r="D1568" s="339"/>
      <c r="E1568" s="339"/>
      <c r="F1568" s="108"/>
      <c r="G1568" s="337"/>
      <c r="H1568" s="1157"/>
      <c r="I1568" s="1157"/>
      <c r="J1568" s="1158"/>
    </row>
    <row r="1569" spans="1:10" x14ac:dyDescent="0.3">
      <c r="A1569" s="339"/>
      <c r="B1569" s="336"/>
      <c r="C1569" s="339"/>
      <c r="D1569" s="339"/>
      <c r="E1569" s="339"/>
      <c r="F1569" s="108"/>
      <c r="G1569" s="337"/>
      <c r="H1569" s="1157"/>
      <c r="I1569" s="1157"/>
      <c r="J1569" s="1158"/>
    </row>
    <row r="1570" spans="1:10" x14ac:dyDescent="0.3">
      <c r="A1570" s="339"/>
      <c r="B1570" s="336"/>
      <c r="C1570" s="339"/>
      <c r="D1570" s="339"/>
      <c r="E1570" s="339"/>
      <c r="F1570" s="108"/>
      <c r="G1570" s="337"/>
      <c r="H1570" s="1157"/>
      <c r="I1570" s="1157"/>
      <c r="J1570" s="1158"/>
    </row>
    <row r="1571" spans="1:10" x14ac:dyDescent="0.3">
      <c r="A1571" s="339"/>
      <c r="B1571" s="336"/>
      <c r="C1571" s="339"/>
      <c r="D1571" s="339"/>
      <c r="E1571" s="339"/>
      <c r="F1571" s="108"/>
      <c r="G1571" s="337"/>
      <c r="H1571" s="1157"/>
      <c r="I1571" s="1157"/>
      <c r="J1571" s="1158"/>
    </row>
    <row r="1572" spans="1:10" x14ac:dyDescent="0.3">
      <c r="A1572" s="339"/>
      <c r="B1572" s="336"/>
      <c r="C1572" s="339"/>
      <c r="D1572" s="339"/>
      <c r="E1572" s="339"/>
      <c r="F1572" s="108"/>
      <c r="G1572" s="337"/>
      <c r="H1572" s="1157"/>
      <c r="I1572" s="1157"/>
      <c r="J1572" s="1158"/>
    </row>
    <row r="1573" spans="1:10" x14ac:dyDescent="0.3">
      <c r="A1573" s="339"/>
      <c r="B1573" s="336"/>
      <c r="C1573" s="339"/>
      <c r="D1573" s="339"/>
      <c r="E1573" s="339"/>
      <c r="F1573" s="108"/>
      <c r="G1573" s="337"/>
      <c r="H1573" s="1157"/>
      <c r="I1573" s="1157"/>
      <c r="J1573" s="1158"/>
    </row>
    <row r="1574" spans="1:10" x14ac:dyDescent="0.3">
      <c r="A1574" s="339"/>
      <c r="B1574" s="336"/>
      <c r="C1574" s="339"/>
      <c r="D1574" s="339"/>
      <c r="E1574" s="339"/>
      <c r="F1574" s="108"/>
      <c r="G1574" s="337"/>
      <c r="H1574" s="1157"/>
      <c r="I1574" s="1157"/>
      <c r="J1574" s="1158"/>
    </row>
    <row r="1575" spans="1:10" x14ac:dyDescent="0.3">
      <c r="A1575" s="339"/>
      <c r="B1575" s="336"/>
      <c r="C1575" s="339"/>
      <c r="D1575" s="339"/>
      <c r="E1575" s="339"/>
      <c r="F1575" s="108"/>
      <c r="G1575" s="337"/>
      <c r="H1575" s="1157"/>
      <c r="I1575" s="1157"/>
      <c r="J1575" s="1158"/>
    </row>
    <row r="1576" spans="1:10" x14ac:dyDescent="0.3">
      <c r="A1576" s="339"/>
      <c r="B1576" s="336"/>
      <c r="C1576" s="339"/>
      <c r="D1576" s="339"/>
      <c r="E1576" s="339"/>
      <c r="F1576" s="108"/>
      <c r="G1576" s="337"/>
      <c r="H1576" s="1157"/>
      <c r="I1576" s="1157"/>
      <c r="J1576" s="1158"/>
    </row>
    <row r="1577" spans="1:10" x14ac:dyDescent="0.3">
      <c r="A1577" s="339"/>
      <c r="B1577" s="336"/>
      <c r="C1577" s="339"/>
      <c r="D1577" s="339"/>
      <c r="E1577" s="339"/>
      <c r="F1577" s="108"/>
      <c r="G1577" s="337"/>
      <c r="H1577" s="1157"/>
      <c r="I1577" s="1157"/>
      <c r="J1577" s="1158"/>
    </row>
    <row r="1578" spans="1:10" x14ac:dyDescent="0.3">
      <c r="A1578" s="339"/>
      <c r="B1578" s="336"/>
      <c r="C1578" s="339"/>
      <c r="D1578" s="339"/>
      <c r="E1578" s="339"/>
      <c r="F1578" s="108"/>
      <c r="G1578" s="337"/>
      <c r="H1578" s="1157"/>
      <c r="I1578" s="1157"/>
      <c r="J1578" s="1158"/>
    </row>
    <row r="1579" spans="1:10" x14ac:dyDescent="0.3">
      <c r="A1579" s="339"/>
      <c r="B1579" s="336"/>
      <c r="C1579" s="339"/>
      <c r="D1579" s="339"/>
      <c r="E1579" s="339"/>
      <c r="F1579" s="108"/>
      <c r="G1579" s="337"/>
      <c r="H1579" s="1157"/>
      <c r="I1579" s="1157"/>
      <c r="J1579" s="1158"/>
    </row>
    <row r="1580" spans="1:10" x14ac:dyDescent="0.3">
      <c r="A1580" s="339"/>
      <c r="B1580" s="336"/>
      <c r="C1580" s="339"/>
      <c r="D1580" s="339"/>
      <c r="E1580" s="339"/>
      <c r="F1580" s="108"/>
      <c r="G1580" s="337"/>
      <c r="H1580" s="1157"/>
      <c r="I1580" s="1157"/>
      <c r="J1580" s="1158"/>
    </row>
    <row r="1581" spans="1:10" x14ac:dyDescent="0.3">
      <c r="A1581" s="339"/>
      <c r="B1581" s="336"/>
      <c r="C1581" s="339"/>
      <c r="D1581" s="339"/>
      <c r="E1581" s="339"/>
      <c r="F1581" s="108"/>
      <c r="G1581" s="337"/>
      <c r="H1581" s="1157"/>
      <c r="I1581" s="1157"/>
      <c r="J1581" s="1158"/>
    </row>
    <row r="1582" spans="1:10" x14ac:dyDescent="0.3">
      <c r="A1582" s="339"/>
      <c r="B1582" s="336"/>
      <c r="C1582" s="339"/>
      <c r="D1582" s="339"/>
      <c r="E1582" s="339"/>
      <c r="F1582" s="108"/>
      <c r="G1582" s="337"/>
      <c r="H1582" s="1157"/>
      <c r="I1582" s="1157"/>
      <c r="J1582" s="1158"/>
    </row>
    <row r="1583" spans="1:10" x14ac:dyDescent="0.3">
      <c r="A1583" s="339"/>
      <c r="B1583" s="336"/>
      <c r="C1583" s="339"/>
      <c r="D1583" s="339"/>
      <c r="E1583" s="339"/>
      <c r="F1583" s="108"/>
      <c r="G1583" s="337"/>
      <c r="H1583" s="1157"/>
      <c r="I1583" s="1157"/>
      <c r="J1583" s="1158"/>
    </row>
    <row r="1584" spans="1:10" x14ac:dyDescent="0.3">
      <c r="A1584" s="339"/>
      <c r="B1584" s="336"/>
      <c r="C1584" s="339"/>
      <c r="D1584" s="339"/>
      <c r="E1584" s="339"/>
      <c r="F1584" s="108"/>
      <c r="G1584" s="337"/>
      <c r="H1584" s="1157"/>
      <c r="I1584" s="1157"/>
      <c r="J1584" s="1158"/>
    </row>
    <row r="1585" spans="1:10" x14ac:dyDescent="0.3">
      <c r="A1585" s="339"/>
      <c r="B1585" s="336"/>
      <c r="C1585" s="339"/>
      <c r="D1585" s="339"/>
      <c r="E1585" s="339"/>
      <c r="F1585" s="108"/>
      <c r="G1585" s="337"/>
      <c r="H1585" s="1157"/>
      <c r="I1585" s="1157"/>
      <c r="J1585" s="1158"/>
    </row>
    <row r="1586" spans="1:10" x14ac:dyDescent="0.3">
      <c r="A1586" s="339"/>
      <c r="B1586" s="336"/>
      <c r="C1586" s="339"/>
      <c r="D1586" s="339"/>
      <c r="E1586" s="339"/>
      <c r="F1586" s="108"/>
      <c r="G1586" s="337"/>
      <c r="H1586" s="1157"/>
      <c r="I1586" s="1157"/>
      <c r="J1586" s="1158"/>
    </row>
    <row r="1587" spans="1:10" x14ac:dyDescent="0.3">
      <c r="A1587" s="339"/>
      <c r="B1587" s="336"/>
      <c r="C1587" s="339"/>
      <c r="D1587" s="339"/>
      <c r="E1587" s="339"/>
      <c r="F1587" s="108"/>
      <c r="G1587" s="337"/>
      <c r="H1587" s="1157"/>
      <c r="I1587" s="1157"/>
      <c r="J1587" s="1158"/>
    </row>
    <row r="1588" spans="1:10" x14ac:dyDescent="0.3">
      <c r="A1588" s="339"/>
      <c r="B1588" s="336"/>
      <c r="C1588" s="339"/>
      <c r="D1588" s="339"/>
      <c r="E1588" s="339"/>
      <c r="F1588" s="108"/>
      <c r="G1588" s="337"/>
      <c r="H1588" s="1157"/>
      <c r="I1588" s="1157"/>
      <c r="J1588" s="1158"/>
    </row>
    <row r="1589" spans="1:10" x14ac:dyDescent="0.3">
      <c r="A1589" s="339"/>
      <c r="B1589" s="336"/>
      <c r="C1589" s="339"/>
      <c r="D1589" s="339"/>
      <c r="E1589" s="339"/>
      <c r="F1589" s="108"/>
      <c r="G1589" s="337"/>
      <c r="H1589" s="1157"/>
      <c r="I1589" s="1157"/>
      <c r="J1589" s="1158"/>
    </row>
    <row r="1590" spans="1:10" x14ac:dyDescent="0.3">
      <c r="A1590" s="339"/>
      <c r="B1590" s="336"/>
      <c r="C1590" s="339"/>
      <c r="D1590" s="339"/>
      <c r="E1590" s="339"/>
      <c r="F1590" s="108"/>
      <c r="G1590" s="337"/>
      <c r="H1590" s="1157"/>
      <c r="I1590" s="1157"/>
      <c r="J1590" s="1158"/>
    </row>
    <row r="1591" spans="1:10" x14ac:dyDescent="0.3">
      <c r="A1591" s="339"/>
      <c r="B1591" s="336"/>
      <c r="C1591" s="339"/>
      <c r="D1591" s="339"/>
      <c r="E1591" s="339"/>
      <c r="F1591" s="108"/>
      <c r="G1591" s="337"/>
      <c r="H1591" s="1157"/>
      <c r="I1591" s="1157"/>
      <c r="J1591" s="1158"/>
    </row>
    <row r="1592" spans="1:10" x14ac:dyDescent="0.3">
      <c r="A1592" s="339"/>
      <c r="B1592" s="336"/>
      <c r="C1592" s="339"/>
      <c r="D1592" s="339"/>
      <c r="E1592" s="339"/>
      <c r="F1592" s="108"/>
      <c r="G1592" s="337"/>
      <c r="H1592" s="1157"/>
      <c r="I1592" s="1157"/>
      <c r="J1592" s="1158"/>
    </row>
    <row r="1593" spans="1:10" x14ac:dyDescent="0.3">
      <c r="A1593" s="339"/>
      <c r="B1593" s="336"/>
      <c r="C1593" s="339"/>
      <c r="D1593" s="339"/>
      <c r="E1593" s="339"/>
      <c r="F1593" s="108"/>
      <c r="G1593" s="337"/>
      <c r="H1593" s="1157"/>
      <c r="I1593" s="1157"/>
      <c r="J1593" s="1158"/>
    </row>
    <row r="1594" spans="1:10" x14ac:dyDescent="0.3">
      <c r="A1594" s="339"/>
      <c r="B1594" s="336"/>
      <c r="C1594" s="339"/>
      <c r="D1594" s="339"/>
      <c r="E1594" s="339"/>
      <c r="F1594" s="108"/>
      <c r="G1594" s="337"/>
      <c r="H1594" s="1157"/>
      <c r="I1594" s="1157"/>
      <c r="J1594" s="1158"/>
    </row>
    <row r="1595" spans="1:10" x14ac:dyDescent="0.3">
      <c r="A1595" s="339"/>
      <c r="B1595" s="336"/>
      <c r="C1595" s="339"/>
      <c r="D1595" s="339"/>
      <c r="E1595" s="339"/>
      <c r="F1595" s="108"/>
      <c r="G1595" s="337"/>
      <c r="H1595" s="1157"/>
      <c r="I1595" s="1157"/>
      <c r="J1595" s="1158"/>
    </row>
    <row r="1596" spans="1:10" x14ac:dyDescent="0.3">
      <c r="A1596" s="339"/>
      <c r="B1596" s="336"/>
      <c r="C1596" s="339"/>
      <c r="D1596" s="339"/>
      <c r="E1596" s="339"/>
      <c r="F1596" s="108"/>
      <c r="G1596" s="337"/>
      <c r="H1596" s="1157"/>
      <c r="I1596" s="1157"/>
      <c r="J1596" s="1158"/>
    </row>
    <row r="1597" spans="1:10" x14ac:dyDescent="0.3">
      <c r="A1597" s="339"/>
      <c r="B1597" s="336"/>
      <c r="C1597" s="339"/>
      <c r="D1597" s="339"/>
      <c r="E1597" s="339"/>
      <c r="F1597" s="108"/>
      <c r="G1597" s="337"/>
      <c r="H1597" s="1157"/>
      <c r="I1597" s="1157"/>
      <c r="J1597" s="1158"/>
    </row>
    <row r="1598" spans="1:10" x14ac:dyDescent="0.3">
      <c r="A1598" s="339"/>
      <c r="B1598" s="336"/>
      <c r="C1598" s="339"/>
      <c r="D1598" s="339"/>
      <c r="E1598" s="339"/>
      <c r="F1598" s="108"/>
      <c r="G1598" s="337"/>
      <c r="H1598" s="1157"/>
      <c r="I1598" s="1157"/>
      <c r="J1598" s="1158"/>
    </row>
    <row r="1599" spans="1:10" x14ac:dyDescent="0.3">
      <c r="A1599" s="339"/>
      <c r="B1599" s="336"/>
      <c r="C1599" s="339"/>
      <c r="D1599" s="339"/>
      <c r="E1599" s="339"/>
      <c r="F1599" s="108"/>
      <c r="G1599" s="337"/>
      <c r="H1599" s="1157"/>
      <c r="I1599" s="1157"/>
      <c r="J1599" s="1158"/>
    </row>
    <row r="1600" spans="1:10" x14ac:dyDescent="0.3">
      <c r="A1600" s="339"/>
      <c r="B1600" s="336"/>
      <c r="C1600" s="339"/>
      <c r="D1600" s="339"/>
      <c r="E1600" s="339"/>
      <c r="F1600" s="108"/>
      <c r="G1600" s="337"/>
      <c r="H1600" s="1157"/>
      <c r="I1600" s="1157"/>
      <c r="J1600" s="1158"/>
    </row>
    <row r="1601" spans="1:10" x14ac:dyDescent="0.3">
      <c r="A1601" s="339"/>
      <c r="B1601" s="336"/>
      <c r="C1601" s="339"/>
      <c r="D1601" s="339"/>
      <c r="E1601" s="339"/>
      <c r="F1601" s="108"/>
      <c r="G1601" s="337"/>
      <c r="H1601" s="1157"/>
      <c r="I1601" s="1157"/>
      <c r="J1601" s="1158"/>
    </row>
    <row r="1602" spans="1:10" x14ac:dyDescent="0.3">
      <c r="A1602" s="339"/>
      <c r="B1602" s="336"/>
      <c r="C1602" s="339"/>
      <c r="D1602" s="339"/>
      <c r="E1602" s="339"/>
      <c r="F1602" s="108"/>
      <c r="G1602" s="337"/>
      <c r="H1602" s="1157"/>
      <c r="I1602" s="1157"/>
      <c r="J1602" s="1158"/>
    </row>
    <row r="1603" spans="1:10" x14ac:dyDescent="0.3">
      <c r="A1603" s="339"/>
      <c r="B1603" s="336"/>
      <c r="C1603" s="339"/>
      <c r="D1603" s="339"/>
      <c r="E1603" s="339"/>
      <c r="F1603" s="108"/>
      <c r="G1603" s="337"/>
      <c r="H1603" s="1157"/>
      <c r="I1603" s="1157"/>
      <c r="J1603" s="1158"/>
    </row>
    <row r="1604" spans="1:10" x14ac:dyDescent="0.3">
      <c r="A1604" s="339"/>
      <c r="B1604" s="336"/>
      <c r="C1604" s="339"/>
      <c r="D1604" s="339"/>
      <c r="E1604" s="339"/>
      <c r="F1604" s="108"/>
      <c r="G1604" s="337"/>
      <c r="H1604" s="1157"/>
      <c r="I1604" s="1157"/>
      <c r="J1604" s="1158"/>
    </row>
    <row r="1605" spans="1:10" x14ac:dyDescent="0.3">
      <c r="A1605" s="339"/>
      <c r="B1605" s="336"/>
      <c r="C1605" s="339"/>
      <c r="D1605" s="339"/>
      <c r="E1605" s="339"/>
      <c r="F1605" s="108"/>
      <c r="G1605" s="337"/>
      <c r="H1605" s="1157"/>
      <c r="I1605" s="1157"/>
      <c r="J1605" s="1158"/>
    </row>
    <row r="1606" spans="1:10" x14ac:dyDescent="0.3">
      <c r="A1606" s="339"/>
      <c r="B1606" s="336"/>
      <c r="C1606" s="339"/>
      <c r="D1606" s="339"/>
      <c r="E1606" s="339"/>
      <c r="F1606" s="108"/>
      <c r="G1606" s="337"/>
      <c r="H1606" s="1157"/>
      <c r="I1606" s="1157"/>
      <c r="J1606" s="1158"/>
    </row>
    <row r="1607" spans="1:10" x14ac:dyDescent="0.3">
      <c r="A1607" s="339"/>
      <c r="B1607" s="336"/>
      <c r="C1607" s="339"/>
      <c r="D1607" s="339"/>
      <c r="E1607" s="339"/>
      <c r="F1607" s="108"/>
      <c r="G1607" s="337"/>
      <c r="H1607" s="1157"/>
      <c r="I1607" s="1157"/>
      <c r="J1607" s="1158"/>
    </row>
    <row r="1608" spans="1:10" x14ac:dyDescent="0.3">
      <c r="A1608" s="339"/>
      <c r="B1608" s="336"/>
      <c r="C1608" s="339"/>
      <c r="D1608" s="339"/>
      <c r="E1608" s="339"/>
      <c r="F1608" s="108"/>
      <c r="G1608" s="337"/>
      <c r="H1608" s="1157"/>
      <c r="I1608" s="1157"/>
      <c r="J1608" s="1158"/>
    </row>
    <row r="1609" spans="1:10" x14ac:dyDescent="0.3">
      <c r="A1609" s="339"/>
      <c r="B1609" s="336"/>
      <c r="C1609" s="339"/>
      <c r="D1609" s="339"/>
      <c r="E1609" s="339"/>
      <c r="F1609" s="108"/>
      <c r="G1609" s="337"/>
      <c r="H1609" s="1157"/>
      <c r="I1609" s="1157"/>
      <c r="J1609" s="1158"/>
    </row>
    <row r="1610" spans="1:10" x14ac:dyDescent="0.3">
      <c r="A1610" s="339"/>
      <c r="B1610" s="336"/>
      <c r="C1610" s="339"/>
      <c r="D1610" s="339"/>
      <c r="E1610" s="339"/>
      <c r="F1610" s="108"/>
      <c r="G1610" s="337"/>
      <c r="H1610" s="1157"/>
      <c r="I1610" s="1157"/>
      <c r="J1610" s="1158"/>
    </row>
    <row r="1611" spans="1:10" x14ac:dyDescent="0.3">
      <c r="A1611" s="339"/>
      <c r="B1611" s="336"/>
      <c r="C1611" s="339"/>
      <c r="D1611" s="339"/>
      <c r="E1611" s="339"/>
      <c r="F1611" s="108"/>
      <c r="G1611" s="337"/>
      <c r="H1611" s="1157"/>
      <c r="I1611" s="1157"/>
      <c r="J1611" s="1158"/>
    </row>
    <row r="1612" spans="1:10" x14ac:dyDescent="0.3">
      <c r="A1612" s="339"/>
      <c r="B1612" s="336"/>
      <c r="C1612" s="339"/>
      <c r="D1612" s="339"/>
      <c r="E1612" s="339"/>
      <c r="F1612" s="108"/>
      <c r="G1612" s="337"/>
      <c r="H1612" s="1157"/>
      <c r="I1612" s="1157"/>
      <c r="J1612" s="1158"/>
    </row>
    <row r="1613" spans="1:10" x14ac:dyDescent="0.3">
      <c r="A1613" s="339"/>
      <c r="B1613" s="336"/>
      <c r="C1613" s="339"/>
      <c r="D1613" s="339"/>
      <c r="E1613" s="339"/>
      <c r="F1613" s="108"/>
      <c r="G1613" s="337"/>
      <c r="H1613" s="1157"/>
      <c r="I1613" s="1157"/>
      <c r="J1613" s="1158"/>
    </row>
    <row r="1614" spans="1:10" x14ac:dyDescent="0.3">
      <c r="A1614" s="339"/>
      <c r="B1614" s="336"/>
      <c r="C1614" s="339"/>
      <c r="D1614" s="339"/>
      <c r="E1614" s="339"/>
      <c r="F1614" s="108"/>
      <c r="G1614" s="337"/>
      <c r="H1614" s="1157"/>
      <c r="I1614" s="1157"/>
      <c r="J1614" s="1158"/>
    </row>
    <row r="1615" spans="1:10" x14ac:dyDescent="0.3">
      <c r="A1615" s="339"/>
      <c r="B1615" s="336"/>
      <c r="C1615" s="339"/>
      <c r="D1615" s="339"/>
      <c r="E1615" s="339"/>
      <c r="F1615" s="108"/>
      <c r="G1615" s="337"/>
      <c r="H1615" s="1157"/>
      <c r="I1615" s="1157"/>
      <c r="J1615" s="1158"/>
    </row>
    <row r="1616" spans="1:10" x14ac:dyDescent="0.3">
      <c r="A1616" s="339"/>
      <c r="B1616" s="336"/>
      <c r="C1616" s="339"/>
      <c r="D1616" s="339"/>
      <c r="E1616" s="339"/>
      <c r="F1616" s="108"/>
      <c r="G1616" s="337"/>
      <c r="H1616" s="1157"/>
      <c r="I1616" s="1157"/>
      <c r="J1616" s="1158"/>
    </row>
    <row r="1617" spans="1:10" x14ac:dyDescent="0.3">
      <c r="A1617" s="339"/>
      <c r="B1617" s="336"/>
      <c r="C1617" s="339"/>
      <c r="D1617" s="339"/>
      <c r="E1617" s="339"/>
      <c r="F1617" s="108"/>
      <c r="G1617" s="337"/>
      <c r="H1617" s="1157"/>
      <c r="I1617" s="1157"/>
      <c r="J1617" s="1158"/>
    </row>
    <row r="1618" spans="1:10" x14ac:dyDescent="0.3">
      <c r="A1618" s="339"/>
      <c r="B1618" s="336"/>
      <c r="C1618" s="339"/>
      <c r="D1618" s="339"/>
      <c r="E1618" s="339"/>
      <c r="F1618" s="108"/>
      <c r="G1618" s="337"/>
      <c r="H1618" s="1157"/>
      <c r="I1618" s="1157"/>
      <c r="J1618" s="1158"/>
    </row>
    <row r="1619" spans="1:10" x14ac:dyDescent="0.3">
      <c r="A1619" s="339"/>
      <c r="B1619" s="336"/>
      <c r="C1619" s="339"/>
      <c r="D1619" s="339"/>
      <c r="E1619" s="339"/>
      <c r="F1619" s="108"/>
      <c r="G1619" s="337"/>
      <c r="H1619" s="1157"/>
      <c r="I1619" s="1157"/>
      <c r="J1619" s="1158"/>
    </row>
    <row r="1620" spans="1:10" x14ac:dyDescent="0.3">
      <c r="A1620" s="339"/>
      <c r="B1620" s="336"/>
      <c r="C1620" s="339"/>
      <c r="D1620" s="339"/>
      <c r="E1620" s="339"/>
      <c r="F1620" s="108"/>
      <c r="G1620" s="337"/>
      <c r="H1620" s="1157"/>
      <c r="I1620" s="1157"/>
      <c r="J1620" s="1158"/>
    </row>
    <row r="1621" spans="1:10" x14ac:dyDescent="0.3">
      <c r="A1621" s="339"/>
      <c r="B1621" s="336"/>
      <c r="C1621" s="339"/>
      <c r="D1621" s="339"/>
      <c r="E1621" s="339"/>
      <c r="F1621" s="108"/>
      <c r="G1621" s="337"/>
      <c r="H1621" s="1157"/>
      <c r="I1621" s="1157"/>
      <c r="J1621" s="1158"/>
    </row>
    <row r="1622" spans="1:10" x14ac:dyDescent="0.3">
      <c r="A1622" s="339"/>
      <c r="B1622" s="336"/>
      <c r="C1622" s="339"/>
      <c r="D1622" s="339"/>
      <c r="E1622" s="339"/>
      <c r="F1622" s="108"/>
      <c r="G1622" s="337"/>
      <c r="H1622" s="1157"/>
      <c r="I1622" s="1157"/>
      <c r="J1622" s="1158"/>
    </row>
    <row r="1623" spans="1:10" x14ac:dyDescent="0.3">
      <c r="A1623" s="339"/>
      <c r="B1623" s="336"/>
      <c r="C1623" s="339"/>
      <c r="D1623" s="339"/>
      <c r="E1623" s="339"/>
      <c r="F1623" s="108"/>
      <c r="G1623" s="337"/>
      <c r="H1623" s="1157"/>
      <c r="I1623" s="1157"/>
      <c r="J1623" s="1158"/>
    </row>
    <row r="1624" spans="1:10" x14ac:dyDescent="0.3">
      <c r="A1624" s="339"/>
      <c r="B1624" s="336"/>
      <c r="C1624" s="339"/>
      <c r="D1624" s="339"/>
      <c r="E1624" s="339"/>
      <c r="F1624" s="108"/>
      <c r="G1624" s="337"/>
      <c r="H1624" s="1157"/>
      <c r="I1624" s="1157"/>
      <c r="J1624" s="1158"/>
    </row>
    <row r="1625" spans="1:10" x14ac:dyDescent="0.3">
      <c r="A1625" s="339"/>
      <c r="B1625" s="336"/>
      <c r="C1625" s="339"/>
      <c r="D1625" s="339"/>
      <c r="E1625" s="339"/>
      <c r="F1625" s="108"/>
      <c r="G1625" s="337"/>
      <c r="H1625" s="1157"/>
      <c r="I1625" s="1157"/>
      <c r="J1625" s="1158"/>
    </row>
    <row r="1626" spans="1:10" x14ac:dyDescent="0.3">
      <c r="A1626" s="339"/>
      <c r="B1626" s="336"/>
      <c r="C1626" s="339"/>
      <c r="D1626" s="339"/>
      <c r="E1626" s="339"/>
      <c r="F1626" s="108"/>
      <c r="G1626" s="337"/>
      <c r="H1626" s="1157"/>
      <c r="I1626" s="1157"/>
      <c r="J1626" s="1158"/>
    </row>
    <row r="1627" spans="1:10" x14ac:dyDescent="0.3">
      <c r="A1627" s="339"/>
      <c r="B1627" s="336"/>
      <c r="C1627" s="339"/>
      <c r="D1627" s="339"/>
      <c r="E1627" s="339"/>
      <c r="F1627" s="108"/>
      <c r="G1627" s="337"/>
      <c r="H1627" s="1157"/>
      <c r="I1627" s="1157"/>
      <c r="J1627" s="1158"/>
    </row>
    <row r="1628" spans="1:10" x14ac:dyDescent="0.3">
      <c r="A1628" s="339"/>
      <c r="B1628" s="336"/>
      <c r="C1628" s="339"/>
      <c r="D1628" s="339"/>
      <c r="E1628" s="339"/>
      <c r="F1628" s="108"/>
      <c r="G1628" s="337"/>
      <c r="H1628" s="1157"/>
      <c r="I1628" s="1157"/>
      <c r="J1628" s="1158"/>
    </row>
    <row r="1629" spans="1:10" x14ac:dyDescent="0.3">
      <c r="A1629" s="339"/>
      <c r="B1629" s="336"/>
      <c r="C1629" s="339"/>
      <c r="D1629" s="339"/>
      <c r="E1629" s="339"/>
      <c r="F1629" s="108"/>
      <c r="G1629" s="337"/>
      <c r="H1629" s="1157"/>
      <c r="I1629" s="1157"/>
      <c r="J1629" s="1158"/>
    </row>
    <row r="1630" spans="1:10" x14ac:dyDescent="0.3">
      <c r="A1630" s="339"/>
      <c r="B1630" s="336"/>
      <c r="C1630" s="339"/>
      <c r="D1630" s="339"/>
      <c r="E1630" s="339"/>
      <c r="F1630" s="108"/>
      <c r="G1630" s="337"/>
      <c r="H1630" s="1157"/>
      <c r="I1630" s="1157"/>
      <c r="J1630" s="1158"/>
    </row>
    <row r="1631" spans="1:10" x14ac:dyDescent="0.3">
      <c r="A1631" s="339"/>
      <c r="B1631" s="336"/>
      <c r="C1631" s="339"/>
      <c r="D1631" s="339"/>
      <c r="E1631" s="339"/>
      <c r="F1631" s="108"/>
      <c r="G1631" s="337"/>
      <c r="H1631" s="1157"/>
      <c r="I1631" s="1157"/>
      <c r="J1631" s="1158"/>
    </row>
    <row r="1632" spans="1:10" x14ac:dyDescent="0.3">
      <c r="A1632" s="339"/>
      <c r="B1632" s="336"/>
      <c r="C1632" s="339"/>
      <c r="D1632" s="339"/>
      <c r="E1632" s="339"/>
      <c r="F1632" s="108"/>
      <c r="G1632" s="337"/>
      <c r="H1632" s="1157"/>
      <c r="I1632" s="1157"/>
      <c r="J1632" s="1158"/>
    </row>
    <row r="1633" spans="1:10" x14ac:dyDescent="0.3">
      <c r="A1633" s="339"/>
      <c r="B1633" s="336"/>
      <c r="C1633" s="339"/>
      <c r="D1633" s="339"/>
      <c r="E1633" s="339"/>
      <c r="F1633" s="108"/>
      <c r="G1633" s="337"/>
      <c r="H1633" s="1157"/>
      <c r="I1633" s="1157"/>
      <c r="J1633" s="1158"/>
    </row>
    <row r="1634" spans="1:10" x14ac:dyDescent="0.3">
      <c r="A1634" s="339"/>
      <c r="B1634" s="336"/>
      <c r="C1634" s="339"/>
      <c r="D1634" s="339"/>
      <c r="E1634" s="339"/>
      <c r="F1634" s="108"/>
      <c r="G1634" s="337"/>
      <c r="H1634" s="1157"/>
      <c r="I1634" s="1157"/>
      <c r="J1634" s="1158"/>
    </row>
    <row r="1635" spans="1:10" x14ac:dyDescent="0.3">
      <c r="A1635" s="339"/>
      <c r="B1635" s="336"/>
      <c r="C1635" s="339"/>
      <c r="D1635" s="339"/>
      <c r="E1635" s="339"/>
      <c r="F1635" s="108"/>
      <c r="G1635" s="337"/>
      <c r="H1635" s="1157"/>
      <c r="I1635" s="1157"/>
      <c r="J1635" s="1158"/>
    </row>
    <row r="1636" spans="1:10" x14ac:dyDescent="0.3">
      <c r="A1636" s="339"/>
      <c r="B1636" s="336"/>
      <c r="C1636" s="339"/>
      <c r="D1636" s="339"/>
      <c r="E1636" s="339"/>
      <c r="F1636" s="108"/>
      <c r="G1636" s="337"/>
      <c r="H1636" s="1157"/>
      <c r="I1636" s="1157"/>
      <c r="J1636" s="1158"/>
    </row>
    <row r="1637" spans="1:10" x14ac:dyDescent="0.3">
      <c r="A1637" s="339"/>
      <c r="B1637" s="336"/>
      <c r="C1637" s="339"/>
      <c r="D1637" s="339"/>
      <c r="E1637" s="339"/>
      <c r="F1637" s="108"/>
      <c r="G1637" s="337"/>
      <c r="H1637" s="1157"/>
      <c r="I1637" s="1157"/>
      <c r="J1637" s="1158"/>
    </row>
    <row r="1638" spans="1:10" x14ac:dyDescent="0.3">
      <c r="A1638" s="339"/>
      <c r="B1638" s="336"/>
      <c r="C1638" s="339"/>
      <c r="D1638" s="339"/>
      <c r="E1638" s="339"/>
      <c r="F1638" s="108"/>
      <c r="G1638" s="337"/>
      <c r="H1638" s="1157"/>
      <c r="I1638" s="1157"/>
      <c r="J1638" s="1158"/>
    </row>
    <row r="1639" spans="1:10" x14ac:dyDescent="0.3">
      <c r="A1639" s="339"/>
      <c r="B1639" s="336"/>
      <c r="C1639" s="339"/>
      <c r="D1639" s="339"/>
      <c r="E1639" s="339"/>
      <c r="F1639" s="108"/>
      <c r="G1639" s="337"/>
      <c r="H1639" s="1157"/>
      <c r="I1639" s="1157"/>
      <c r="J1639" s="1158"/>
    </row>
    <row r="1640" spans="1:10" x14ac:dyDescent="0.3">
      <c r="A1640" s="339"/>
      <c r="B1640" s="336"/>
      <c r="C1640" s="339"/>
      <c r="D1640" s="339"/>
      <c r="E1640" s="339"/>
      <c r="F1640" s="108"/>
      <c r="G1640" s="337"/>
      <c r="H1640" s="1157"/>
      <c r="I1640" s="1157"/>
      <c r="J1640" s="1158"/>
    </row>
    <row r="1641" spans="1:10" x14ac:dyDescent="0.3">
      <c r="A1641" s="339"/>
      <c r="B1641" s="336"/>
      <c r="C1641" s="339"/>
      <c r="D1641" s="339"/>
      <c r="E1641" s="339"/>
      <c r="F1641" s="108"/>
      <c r="G1641" s="337"/>
      <c r="H1641" s="1157"/>
      <c r="I1641" s="1157"/>
      <c r="J1641" s="1158"/>
    </row>
    <row r="1642" spans="1:10" x14ac:dyDescent="0.3">
      <c r="A1642" s="339"/>
      <c r="B1642" s="336"/>
      <c r="C1642" s="339"/>
      <c r="D1642" s="339"/>
      <c r="E1642" s="339"/>
      <c r="F1642" s="108"/>
      <c r="G1642" s="337"/>
      <c r="H1642" s="1157"/>
      <c r="I1642" s="1157"/>
      <c r="J1642" s="1158"/>
    </row>
    <row r="1643" spans="1:10" x14ac:dyDescent="0.3">
      <c r="A1643" s="339"/>
      <c r="B1643" s="336"/>
      <c r="C1643" s="339"/>
      <c r="D1643" s="339"/>
      <c r="E1643" s="339"/>
      <c r="F1643" s="108"/>
      <c r="G1643" s="337"/>
      <c r="H1643" s="1157"/>
      <c r="I1643" s="1157"/>
      <c r="J1643" s="1158"/>
    </row>
    <row r="1644" spans="1:10" x14ac:dyDescent="0.3">
      <c r="A1644" s="339"/>
      <c r="B1644" s="336"/>
      <c r="C1644" s="339"/>
      <c r="D1644" s="339"/>
      <c r="E1644" s="339"/>
      <c r="F1644" s="108"/>
      <c r="G1644" s="337"/>
      <c r="H1644" s="1157"/>
      <c r="I1644" s="1157"/>
      <c r="J1644" s="1158"/>
    </row>
    <row r="1645" spans="1:10" x14ac:dyDescent="0.3">
      <c r="A1645" s="339"/>
      <c r="B1645" s="336"/>
      <c r="C1645" s="339"/>
      <c r="D1645" s="339"/>
      <c r="E1645" s="339"/>
      <c r="F1645" s="108"/>
      <c r="G1645" s="337"/>
      <c r="H1645" s="1157"/>
      <c r="I1645" s="1157"/>
      <c r="J1645" s="1158"/>
    </row>
    <row r="1646" spans="1:10" x14ac:dyDescent="0.3">
      <c r="A1646" s="339"/>
      <c r="B1646" s="336"/>
      <c r="C1646" s="339"/>
      <c r="D1646" s="339"/>
      <c r="E1646" s="339"/>
      <c r="F1646" s="108"/>
      <c r="G1646" s="337"/>
      <c r="H1646" s="1157"/>
      <c r="I1646" s="1157"/>
      <c r="J1646" s="1158"/>
    </row>
    <row r="1647" spans="1:10" x14ac:dyDescent="0.3">
      <c r="A1647" s="339"/>
      <c r="B1647" s="336"/>
      <c r="C1647" s="339"/>
      <c r="D1647" s="339"/>
      <c r="E1647" s="339"/>
      <c r="F1647" s="108"/>
      <c r="G1647" s="337"/>
      <c r="H1647" s="1157"/>
      <c r="I1647" s="1157"/>
      <c r="J1647" s="1158"/>
    </row>
    <row r="1648" spans="1:10" x14ac:dyDescent="0.3">
      <c r="A1648" s="339"/>
      <c r="B1648" s="336"/>
      <c r="C1648" s="339"/>
      <c r="D1648" s="339"/>
      <c r="E1648" s="339"/>
      <c r="F1648" s="108"/>
      <c r="G1648" s="337"/>
      <c r="H1648" s="1157"/>
      <c r="I1648" s="1157"/>
      <c r="J1648" s="1158"/>
    </row>
    <row r="1649" spans="1:10" x14ac:dyDescent="0.3">
      <c r="A1649" s="339"/>
      <c r="B1649" s="336"/>
      <c r="C1649" s="339"/>
      <c r="D1649" s="339"/>
      <c r="E1649" s="339"/>
      <c r="F1649" s="108"/>
      <c r="G1649" s="337"/>
      <c r="H1649" s="1157"/>
      <c r="I1649" s="1157"/>
      <c r="J1649" s="1158"/>
    </row>
    <row r="1650" spans="1:10" x14ac:dyDescent="0.3">
      <c r="A1650" s="339"/>
      <c r="B1650" s="336"/>
      <c r="C1650" s="339"/>
      <c r="D1650" s="339"/>
      <c r="E1650" s="339"/>
      <c r="F1650" s="108"/>
      <c r="G1650" s="337"/>
      <c r="H1650" s="1157"/>
      <c r="I1650" s="1157"/>
      <c r="J1650" s="1158"/>
    </row>
    <row r="1651" spans="1:10" x14ac:dyDescent="0.3">
      <c r="A1651" s="339"/>
      <c r="B1651" s="336"/>
      <c r="C1651" s="339"/>
      <c r="D1651" s="339"/>
      <c r="E1651" s="339"/>
      <c r="F1651" s="108"/>
      <c r="G1651" s="337"/>
      <c r="H1651" s="1157"/>
      <c r="I1651" s="1157"/>
      <c r="J1651" s="1158"/>
    </row>
    <row r="1652" spans="1:10" x14ac:dyDescent="0.3">
      <c r="A1652" s="339"/>
      <c r="B1652" s="336"/>
      <c r="C1652" s="339"/>
      <c r="D1652" s="339"/>
      <c r="E1652" s="339"/>
      <c r="F1652" s="108"/>
      <c r="G1652" s="337"/>
      <c r="H1652" s="1157"/>
      <c r="I1652" s="1157"/>
      <c r="J1652" s="1158"/>
    </row>
    <row r="1653" spans="1:10" x14ac:dyDescent="0.3">
      <c r="A1653" s="339"/>
      <c r="B1653" s="336"/>
      <c r="C1653" s="339"/>
      <c r="D1653" s="339"/>
      <c r="E1653" s="339"/>
      <c r="F1653" s="108"/>
      <c r="G1653" s="337"/>
      <c r="H1653" s="1157"/>
      <c r="I1653" s="1157"/>
      <c r="J1653" s="1158"/>
    </row>
    <row r="1654" spans="1:10" x14ac:dyDescent="0.3">
      <c r="A1654" s="339"/>
      <c r="B1654" s="336"/>
      <c r="C1654" s="339"/>
      <c r="D1654" s="339"/>
      <c r="E1654" s="339"/>
      <c r="F1654" s="108"/>
      <c r="G1654" s="337"/>
      <c r="H1654" s="1157"/>
      <c r="I1654" s="1157"/>
      <c r="J1654" s="1158"/>
    </row>
    <row r="1655" spans="1:10" x14ac:dyDescent="0.3">
      <c r="A1655" s="339"/>
      <c r="B1655" s="336"/>
      <c r="C1655" s="339"/>
      <c r="D1655" s="339"/>
      <c r="E1655" s="339"/>
      <c r="F1655" s="108"/>
      <c r="G1655" s="337"/>
      <c r="H1655" s="1157"/>
      <c r="I1655" s="1157"/>
      <c r="J1655" s="1158"/>
    </row>
    <row r="1656" spans="1:10" x14ac:dyDescent="0.3">
      <c r="A1656" s="339"/>
      <c r="B1656" s="336"/>
      <c r="C1656" s="339"/>
      <c r="D1656" s="339"/>
      <c r="E1656" s="339"/>
      <c r="F1656" s="108"/>
      <c r="G1656" s="337"/>
      <c r="H1656" s="1157"/>
      <c r="I1656" s="1157"/>
      <c r="J1656" s="1158"/>
    </row>
    <row r="1657" spans="1:10" x14ac:dyDescent="0.3">
      <c r="A1657" s="339"/>
      <c r="B1657" s="336"/>
      <c r="C1657" s="339"/>
      <c r="D1657" s="339"/>
      <c r="E1657" s="339"/>
      <c r="F1657" s="108"/>
      <c r="G1657" s="337"/>
      <c r="H1657" s="1157"/>
      <c r="I1657" s="1157"/>
      <c r="J1657" s="1158"/>
    </row>
    <row r="1658" spans="1:10" x14ac:dyDescent="0.3">
      <c r="A1658" s="339"/>
      <c r="B1658" s="336"/>
      <c r="C1658" s="339"/>
      <c r="D1658" s="339"/>
      <c r="E1658" s="339"/>
      <c r="F1658" s="108"/>
      <c r="G1658" s="337"/>
      <c r="H1658" s="1157"/>
      <c r="I1658" s="1157"/>
      <c r="J1658" s="1158"/>
    </row>
    <row r="1659" spans="1:10" x14ac:dyDescent="0.3">
      <c r="A1659" s="339"/>
      <c r="B1659" s="336"/>
      <c r="C1659" s="339"/>
      <c r="D1659" s="339"/>
      <c r="E1659" s="339"/>
      <c r="F1659" s="108"/>
      <c r="G1659" s="337"/>
      <c r="H1659" s="1157"/>
      <c r="I1659" s="1157"/>
      <c r="J1659" s="1158"/>
    </row>
    <row r="1660" spans="1:10" x14ac:dyDescent="0.3">
      <c r="A1660" s="339"/>
      <c r="B1660" s="336"/>
      <c r="C1660" s="339"/>
      <c r="D1660" s="339"/>
      <c r="E1660" s="339"/>
      <c r="F1660" s="108"/>
      <c r="G1660" s="337"/>
      <c r="H1660" s="1157"/>
      <c r="I1660" s="1157"/>
      <c r="J1660" s="1158"/>
    </row>
    <row r="1661" spans="1:10" x14ac:dyDescent="0.3">
      <c r="A1661" s="339"/>
      <c r="B1661" s="336"/>
      <c r="C1661" s="339"/>
      <c r="D1661" s="339"/>
      <c r="E1661" s="339"/>
      <c r="F1661" s="108"/>
      <c r="G1661" s="337"/>
      <c r="H1661" s="1157"/>
      <c r="I1661" s="1157"/>
      <c r="J1661" s="1158"/>
    </row>
    <row r="1662" spans="1:10" x14ac:dyDescent="0.3">
      <c r="A1662" s="339"/>
      <c r="B1662" s="336"/>
      <c r="C1662" s="339"/>
      <c r="D1662" s="339"/>
      <c r="E1662" s="339"/>
      <c r="F1662" s="108"/>
      <c r="G1662" s="337"/>
      <c r="H1662" s="1157"/>
      <c r="I1662" s="1157"/>
      <c r="J1662" s="1158"/>
    </row>
    <row r="1663" spans="1:10" x14ac:dyDescent="0.3">
      <c r="A1663" s="339"/>
      <c r="B1663" s="336"/>
      <c r="C1663" s="339"/>
      <c r="D1663" s="339"/>
      <c r="E1663" s="339"/>
      <c r="F1663" s="108"/>
      <c r="G1663" s="337"/>
      <c r="H1663" s="1157"/>
      <c r="I1663" s="1157"/>
      <c r="J1663" s="1158"/>
    </row>
    <row r="1664" spans="1:10" x14ac:dyDescent="0.3">
      <c r="A1664" s="339"/>
      <c r="B1664" s="336"/>
      <c r="C1664" s="339"/>
      <c r="D1664" s="339"/>
      <c r="E1664" s="339"/>
      <c r="F1664" s="108"/>
      <c r="G1664" s="337"/>
      <c r="H1664" s="1157"/>
      <c r="I1664" s="1157"/>
      <c r="J1664" s="1158"/>
    </row>
    <row r="1665" spans="1:10" x14ac:dyDescent="0.3">
      <c r="A1665" s="339"/>
      <c r="B1665" s="336"/>
      <c r="C1665" s="339"/>
      <c r="D1665" s="339"/>
      <c r="E1665" s="339"/>
      <c r="F1665" s="108"/>
      <c r="G1665" s="337"/>
      <c r="H1665" s="1157"/>
      <c r="I1665" s="1157"/>
      <c r="J1665" s="1158"/>
    </row>
    <row r="1666" spans="1:10" x14ac:dyDescent="0.3">
      <c r="A1666" s="339"/>
      <c r="B1666" s="336"/>
      <c r="C1666" s="339"/>
      <c r="D1666" s="339"/>
      <c r="E1666" s="339"/>
      <c r="F1666" s="108"/>
      <c r="G1666" s="337"/>
      <c r="H1666" s="1157"/>
      <c r="I1666" s="1157"/>
      <c r="J1666" s="1158"/>
    </row>
    <row r="1667" spans="1:10" x14ac:dyDescent="0.3">
      <c r="A1667" s="339"/>
      <c r="B1667" s="336"/>
      <c r="C1667" s="339"/>
      <c r="D1667" s="339"/>
      <c r="E1667" s="339"/>
      <c r="F1667" s="108"/>
      <c r="G1667" s="337"/>
      <c r="H1667" s="1157"/>
      <c r="I1667" s="1157"/>
      <c r="J1667" s="1158"/>
    </row>
    <row r="1668" spans="1:10" x14ac:dyDescent="0.3">
      <c r="A1668" s="339"/>
      <c r="B1668" s="336"/>
      <c r="C1668" s="339"/>
      <c r="D1668" s="339"/>
      <c r="E1668" s="339"/>
      <c r="F1668" s="108"/>
      <c r="G1668" s="337"/>
      <c r="H1668" s="1157"/>
      <c r="I1668" s="1157"/>
      <c r="J1668" s="1158"/>
    </row>
    <row r="1669" spans="1:10" x14ac:dyDescent="0.3">
      <c r="A1669" s="339"/>
      <c r="B1669" s="336"/>
      <c r="C1669" s="339"/>
      <c r="D1669" s="339"/>
      <c r="E1669" s="339"/>
      <c r="F1669" s="108"/>
      <c r="G1669" s="337"/>
      <c r="H1669" s="1157"/>
      <c r="I1669" s="1157"/>
      <c r="J1669" s="1158"/>
    </row>
    <row r="1670" spans="1:10" x14ac:dyDescent="0.3">
      <c r="A1670" s="339"/>
      <c r="B1670" s="336"/>
      <c r="C1670" s="339"/>
      <c r="D1670" s="339"/>
      <c r="E1670" s="339"/>
      <c r="F1670" s="108"/>
      <c r="G1670" s="337"/>
      <c r="H1670" s="1157"/>
      <c r="I1670" s="1157"/>
      <c r="J1670" s="1158"/>
    </row>
    <row r="1671" spans="1:10" x14ac:dyDescent="0.3">
      <c r="A1671" s="339"/>
      <c r="B1671" s="336"/>
      <c r="C1671" s="339"/>
      <c r="D1671" s="339"/>
      <c r="E1671" s="339"/>
      <c r="F1671" s="108"/>
      <c r="G1671" s="337"/>
      <c r="H1671" s="1157"/>
      <c r="I1671" s="1157"/>
      <c r="J1671" s="1158"/>
    </row>
    <row r="1672" spans="1:10" x14ac:dyDescent="0.3">
      <c r="A1672" s="339"/>
      <c r="B1672" s="336"/>
      <c r="C1672" s="339"/>
      <c r="D1672" s="339"/>
      <c r="E1672" s="339"/>
      <c r="F1672" s="108"/>
      <c r="G1672" s="337"/>
      <c r="H1672" s="1157"/>
      <c r="I1672" s="1157"/>
      <c r="J1672" s="1158"/>
    </row>
    <row r="1673" spans="1:10" x14ac:dyDescent="0.3">
      <c r="A1673" s="339"/>
      <c r="B1673" s="336"/>
      <c r="C1673" s="339"/>
      <c r="D1673" s="339"/>
      <c r="E1673" s="339"/>
      <c r="F1673" s="108"/>
      <c r="G1673" s="337"/>
      <c r="H1673" s="1157"/>
      <c r="I1673" s="1157"/>
      <c r="J1673" s="1158"/>
    </row>
    <row r="1674" spans="1:10" x14ac:dyDescent="0.3">
      <c r="A1674" s="339"/>
      <c r="B1674" s="336"/>
      <c r="C1674" s="339"/>
      <c r="D1674" s="339"/>
      <c r="E1674" s="339"/>
      <c r="F1674" s="108"/>
      <c r="G1674" s="337"/>
      <c r="H1674" s="1157"/>
      <c r="I1674" s="1157"/>
      <c r="J1674" s="1158"/>
    </row>
    <row r="1675" spans="1:10" x14ac:dyDescent="0.3">
      <c r="A1675" s="339"/>
      <c r="B1675" s="336"/>
      <c r="C1675" s="339"/>
      <c r="D1675" s="339"/>
      <c r="E1675" s="339"/>
      <c r="F1675" s="108"/>
      <c r="G1675" s="337"/>
      <c r="H1675" s="1157"/>
      <c r="I1675" s="1157"/>
      <c r="J1675" s="1158"/>
    </row>
    <row r="1676" spans="1:10" x14ac:dyDescent="0.3">
      <c r="A1676" s="339"/>
      <c r="B1676" s="336"/>
      <c r="C1676" s="339"/>
      <c r="D1676" s="339"/>
      <c r="E1676" s="339"/>
      <c r="F1676" s="108"/>
      <c r="G1676" s="337"/>
      <c r="H1676" s="1157"/>
      <c r="I1676" s="1157"/>
      <c r="J1676" s="1158"/>
    </row>
    <row r="1677" spans="1:10" x14ac:dyDescent="0.3">
      <c r="A1677" s="339"/>
      <c r="B1677" s="336"/>
      <c r="C1677" s="339"/>
      <c r="D1677" s="339"/>
      <c r="E1677" s="339"/>
      <c r="F1677" s="108"/>
      <c r="G1677" s="337"/>
      <c r="H1677" s="1157"/>
      <c r="I1677" s="1157"/>
      <c r="J1677" s="1158"/>
    </row>
    <row r="1678" spans="1:10" x14ac:dyDescent="0.3">
      <c r="A1678" s="339"/>
      <c r="B1678" s="336"/>
      <c r="C1678" s="339"/>
      <c r="D1678" s="339"/>
      <c r="E1678" s="339"/>
      <c r="F1678" s="108"/>
      <c r="G1678" s="337"/>
      <c r="H1678" s="1157"/>
      <c r="I1678" s="1157"/>
      <c r="J1678" s="1158"/>
    </row>
    <row r="1679" spans="1:10" x14ac:dyDescent="0.3">
      <c r="A1679" s="339"/>
      <c r="B1679" s="336"/>
      <c r="C1679" s="339"/>
      <c r="D1679" s="339"/>
      <c r="E1679" s="339"/>
      <c r="F1679" s="108"/>
      <c r="G1679" s="337"/>
      <c r="H1679" s="1157"/>
      <c r="I1679" s="1157"/>
      <c r="J1679" s="1158"/>
    </row>
    <row r="1680" spans="1:10" x14ac:dyDescent="0.3">
      <c r="A1680" s="339"/>
      <c r="B1680" s="336"/>
      <c r="C1680" s="339"/>
      <c r="D1680" s="339"/>
      <c r="E1680" s="339"/>
      <c r="F1680" s="108"/>
      <c r="G1680" s="337"/>
      <c r="H1680" s="1157"/>
      <c r="I1680" s="1157"/>
      <c r="J1680" s="1158"/>
    </row>
    <row r="1681" spans="1:10" x14ac:dyDescent="0.3">
      <c r="A1681" s="339"/>
      <c r="B1681" s="336"/>
      <c r="C1681" s="339"/>
      <c r="D1681" s="339"/>
      <c r="E1681" s="339"/>
      <c r="F1681" s="108"/>
      <c r="G1681" s="337"/>
      <c r="H1681" s="1157"/>
      <c r="I1681" s="1157"/>
      <c r="J1681" s="1158"/>
    </row>
    <row r="1682" spans="1:10" x14ac:dyDescent="0.3">
      <c r="A1682" s="339"/>
      <c r="B1682" s="336"/>
      <c r="C1682" s="339"/>
      <c r="D1682" s="339"/>
      <c r="E1682" s="339"/>
      <c r="F1682" s="108"/>
      <c r="G1682" s="337"/>
      <c r="H1682" s="1157"/>
      <c r="I1682" s="1157"/>
      <c r="J1682" s="1158"/>
    </row>
    <row r="1683" spans="1:10" x14ac:dyDescent="0.3">
      <c r="A1683" s="339"/>
      <c r="B1683" s="336"/>
      <c r="C1683" s="339"/>
      <c r="D1683" s="339"/>
      <c r="E1683" s="339"/>
      <c r="F1683" s="108"/>
      <c r="G1683" s="337"/>
      <c r="H1683" s="1157"/>
      <c r="I1683" s="1157"/>
      <c r="J1683" s="1158"/>
    </row>
    <row r="1684" spans="1:10" x14ac:dyDescent="0.3">
      <c r="A1684" s="339"/>
      <c r="B1684" s="336"/>
      <c r="C1684" s="339"/>
      <c r="D1684" s="339"/>
      <c r="E1684" s="339"/>
      <c r="F1684" s="108"/>
      <c r="G1684" s="337"/>
      <c r="H1684" s="1157"/>
      <c r="I1684" s="1157"/>
      <c r="J1684" s="1158"/>
    </row>
    <row r="1685" spans="1:10" x14ac:dyDescent="0.3">
      <c r="A1685" s="339"/>
      <c r="B1685" s="336"/>
      <c r="C1685" s="339"/>
      <c r="D1685" s="339"/>
      <c r="E1685" s="339"/>
      <c r="F1685" s="108"/>
      <c r="G1685" s="337"/>
      <c r="H1685" s="1157"/>
      <c r="I1685" s="1157"/>
      <c r="J1685" s="1158"/>
    </row>
    <row r="1686" spans="1:10" x14ac:dyDescent="0.3">
      <c r="A1686" s="339"/>
      <c r="B1686" s="336"/>
      <c r="C1686" s="339"/>
      <c r="D1686" s="339"/>
      <c r="E1686" s="339"/>
      <c r="F1686" s="108"/>
      <c r="G1686" s="337"/>
      <c r="H1686" s="1157"/>
      <c r="I1686" s="1157"/>
      <c r="J1686" s="1158"/>
    </row>
    <row r="1687" spans="1:10" x14ac:dyDescent="0.3">
      <c r="A1687" s="339"/>
      <c r="B1687" s="336"/>
      <c r="C1687" s="339"/>
      <c r="D1687" s="339"/>
      <c r="E1687" s="339"/>
      <c r="F1687" s="108"/>
      <c r="G1687" s="337"/>
      <c r="H1687" s="1157"/>
      <c r="I1687" s="1157"/>
      <c r="J1687" s="1158"/>
    </row>
    <row r="1688" spans="1:10" x14ac:dyDescent="0.3">
      <c r="A1688" s="339"/>
      <c r="B1688" s="336"/>
      <c r="C1688" s="339"/>
      <c r="D1688" s="339"/>
      <c r="E1688" s="339"/>
      <c r="F1688" s="108"/>
      <c r="G1688" s="337"/>
      <c r="H1688" s="1157"/>
      <c r="I1688" s="1157"/>
      <c r="J1688" s="1158"/>
    </row>
    <row r="1689" spans="1:10" x14ac:dyDescent="0.3">
      <c r="A1689" s="339"/>
      <c r="B1689" s="336"/>
      <c r="C1689" s="339"/>
      <c r="D1689" s="339"/>
      <c r="E1689" s="339"/>
      <c r="F1689" s="108"/>
      <c r="G1689" s="337"/>
      <c r="H1689" s="1157"/>
      <c r="I1689" s="1157"/>
      <c r="J1689" s="1158"/>
    </row>
    <row r="1690" spans="1:10" x14ac:dyDescent="0.3">
      <c r="A1690" s="339"/>
      <c r="B1690" s="336"/>
      <c r="C1690" s="339"/>
      <c r="D1690" s="339"/>
      <c r="E1690" s="339"/>
      <c r="F1690" s="108"/>
      <c r="G1690" s="337"/>
      <c r="H1690" s="1157"/>
      <c r="I1690" s="1157"/>
      <c r="J1690" s="1158"/>
    </row>
    <row r="1691" spans="1:10" x14ac:dyDescent="0.3">
      <c r="A1691" s="339"/>
      <c r="B1691" s="336"/>
      <c r="C1691" s="339"/>
      <c r="D1691" s="339"/>
      <c r="E1691" s="339"/>
      <c r="F1691" s="108"/>
      <c r="G1691" s="337"/>
      <c r="H1691" s="1157"/>
      <c r="I1691" s="1157"/>
      <c r="J1691" s="1158"/>
    </row>
    <row r="1692" spans="1:10" x14ac:dyDescent="0.3">
      <c r="A1692" s="339"/>
      <c r="B1692" s="336"/>
      <c r="C1692" s="339"/>
      <c r="D1692" s="339"/>
      <c r="E1692" s="339"/>
      <c r="F1692" s="108"/>
      <c r="G1692" s="337"/>
      <c r="H1692" s="1157"/>
      <c r="I1692" s="1157"/>
      <c r="J1692" s="1158"/>
    </row>
    <row r="1693" spans="1:10" x14ac:dyDescent="0.3">
      <c r="A1693" s="339"/>
      <c r="B1693" s="336"/>
      <c r="C1693" s="339"/>
      <c r="D1693" s="339"/>
      <c r="E1693" s="339"/>
      <c r="F1693" s="108"/>
      <c r="G1693" s="337"/>
      <c r="H1693" s="1157"/>
      <c r="I1693" s="1157"/>
      <c r="J1693" s="1158"/>
    </row>
    <row r="1694" spans="1:10" x14ac:dyDescent="0.3">
      <c r="A1694" s="339"/>
      <c r="B1694" s="336"/>
      <c r="C1694" s="339"/>
      <c r="D1694" s="339"/>
      <c r="E1694" s="339"/>
      <c r="F1694" s="108"/>
      <c r="G1694" s="337"/>
      <c r="H1694" s="1157"/>
      <c r="I1694" s="1157"/>
      <c r="J1694" s="1158"/>
    </row>
    <row r="1695" spans="1:10" x14ac:dyDescent="0.3">
      <c r="A1695" s="339"/>
      <c r="B1695" s="336"/>
      <c r="C1695" s="339"/>
      <c r="D1695" s="339"/>
      <c r="E1695" s="339"/>
      <c r="F1695" s="108"/>
      <c r="G1695" s="337"/>
      <c r="H1695" s="1157"/>
      <c r="I1695" s="1157"/>
      <c r="J1695" s="1158"/>
    </row>
    <row r="1696" spans="1:10" x14ac:dyDescent="0.3">
      <c r="A1696" s="339"/>
      <c r="B1696" s="336"/>
      <c r="C1696" s="339"/>
      <c r="D1696" s="339"/>
      <c r="E1696" s="339"/>
      <c r="F1696" s="108"/>
      <c r="G1696" s="337"/>
      <c r="H1696" s="1157"/>
      <c r="I1696" s="1157"/>
      <c r="J1696" s="1158"/>
    </row>
    <row r="1697" spans="1:10" x14ac:dyDescent="0.3">
      <c r="A1697" s="339"/>
      <c r="B1697" s="336"/>
      <c r="C1697" s="339"/>
      <c r="D1697" s="339"/>
      <c r="E1697" s="339"/>
      <c r="F1697" s="108"/>
      <c r="G1697" s="337"/>
      <c r="H1697" s="1157"/>
      <c r="I1697" s="1157"/>
      <c r="J1697" s="1158"/>
    </row>
    <row r="1698" spans="1:10" x14ac:dyDescent="0.3">
      <c r="A1698" s="339"/>
      <c r="B1698" s="336"/>
      <c r="C1698" s="339"/>
      <c r="D1698" s="339"/>
      <c r="E1698" s="339"/>
      <c r="F1698" s="108"/>
      <c r="G1698" s="337"/>
      <c r="H1698" s="1157"/>
      <c r="I1698" s="1157"/>
      <c r="J1698" s="1158"/>
    </row>
    <row r="1699" spans="1:10" x14ac:dyDescent="0.3">
      <c r="A1699" s="339"/>
      <c r="B1699" s="336"/>
      <c r="C1699" s="339"/>
      <c r="D1699" s="339"/>
      <c r="E1699" s="339"/>
      <c r="F1699" s="108"/>
      <c r="G1699" s="337"/>
      <c r="H1699" s="1157"/>
      <c r="I1699" s="1157"/>
      <c r="J1699" s="1158"/>
    </row>
    <row r="1700" spans="1:10" x14ac:dyDescent="0.3">
      <c r="A1700" s="339"/>
      <c r="B1700" s="336"/>
      <c r="C1700" s="339"/>
      <c r="D1700" s="339"/>
      <c r="E1700" s="339"/>
      <c r="F1700" s="108"/>
      <c r="G1700" s="337"/>
      <c r="H1700" s="1157"/>
      <c r="I1700" s="1157"/>
      <c r="J1700" s="1158"/>
    </row>
    <row r="1701" spans="1:10" x14ac:dyDescent="0.3">
      <c r="A1701" s="339"/>
      <c r="B1701" s="336"/>
      <c r="C1701" s="339"/>
      <c r="D1701" s="339"/>
      <c r="E1701" s="339"/>
      <c r="F1701" s="108"/>
      <c r="G1701" s="337"/>
      <c r="H1701" s="1157"/>
      <c r="I1701" s="1157"/>
      <c r="J1701" s="1158"/>
    </row>
    <row r="1702" spans="1:10" x14ac:dyDescent="0.3">
      <c r="A1702" s="339"/>
      <c r="B1702" s="336"/>
      <c r="C1702" s="339"/>
      <c r="D1702" s="339"/>
      <c r="E1702" s="339"/>
      <c r="F1702" s="108"/>
      <c r="G1702" s="337"/>
      <c r="H1702" s="1157"/>
      <c r="I1702" s="1157"/>
      <c r="J1702" s="1158"/>
    </row>
    <row r="1703" spans="1:10" x14ac:dyDescent="0.3">
      <c r="A1703" s="339"/>
      <c r="B1703" s="336"/>
      <c r="C1703" s="339"/>
      <c r="D1703" s="339"/>
      <c r="E1703" s="339"/>
      <c r="F1703" s="108"/>
      <c r="G1703" s="337"/>
      <c r="H1703" s="1157"/>
      <c r="I1703" s="1157"/>
      <c r="J1703" s="1158"/>
    </row>
    <row r="1704" spans="1:10" x14ac:dyDescent="0.3">
      <c r="A1704" s="339"/>
      <c r="B1704" s="336"/>
      <c r="C1704" s="339"/>
      <c r="D1704" s="339"/>
      <c r="E1704" s="339"/>
      <c r="F1704" s="108"/>
      <c r="G1704" s="337"/>
      <c r="H1704" s="1157"/>
      <c r="I1704" s="1157"/>
      <c r="J1704" s="1158"/>
    </row>
    <row r="1705" spans="1:10" x14ac:dyDescent="0.3">
      <c r="A1705" s="339"/>
      <c r="B1705" s="336"/>
      <c r="C1705" s="339"/>
      <c r="D1705" s="339"/>
      <c r="E1705" s="339"/>
      <c r="F1705" s="108"/>
      <c r="G1705" s="337"/>
      <c r="H1705" s="1157"/>
      <c r="I1705" s="1157"/>
      <c r="J1705" s="1158"/>
    </row>
    <row r="1706" spans="1:10" x14ac:dyDescent="0.3">
      <c r="A1706" s="339"/>
      <c r="B1706" s="336"/>
      <c r="C1706" s="339"/>
      <c r="D1706" s="339"/>
      <c r="E1706" s="339"/>
      <c r="F1706" s="108"/>
      <c r="G1706" s="337"/>
      <c r="H1706" s="1157"/>
      <c r="I1706" s="1157"/>
      <c r="J1706" s="1158"/>
    </row>
    <row r="1707" spans="1:10" x14ac:dyDescent="0.3">
      <c r="A1707" s="339"/>
      <c r="B1707" s="336"/>
      <c r="C1707" s="339"/>
      <c r="D1707" s="339"/>
      <c r="E1707" s="339"/>
      <c r="F1707" s="108"/>
      <c r="G1707" s="337"/>
      <c r="H1707" s="1157"/>
      <c r="I1707" s="1157"/>
      <c r="J1707" s="1158"/>
    </row>
    <row r="1708" spans="1:10" x14ac:dyDescent="0.3">
      <c r="A1708" s="339"/>
      <c r="B1708" s="336"/>
      <c r="C1708" s="339"/>
      <c r="D1708" s="339"/>
      <c r="E1708" s="339"/>
      <c r="F1708" s="108"/>
      <c r="G1708" s="337"/>
      <c r="H1708" s="1157"/>
      <c r="I1708" s="1157"/>
      <c r="J1708" s="1158"/>
    </row>
    <row r="1709" spans="1:10" x14ac:dyDescent="0.3">
      <c r="A1709" s="339"/>
      <c r="B1709" s="336"/>
      <c r="C1709" s="339"/>
      <c r="D1709" s="339"/>
      <c r="E1709" s="339"/>
      <c r="F1709" s="108"/>
      <c r="G1709" s="337"/>
      <c r="H1709" s="1157"/>
      <c r="I1709" s="1157"/>
      <c r="J1709" s="1158"/>
    </row>
    <row r="1710" spans="1:10" x14ac:dyDescent="0.3">
      <c r="A1710" s="339"/>
      <c r="B1710" s="336"/>
      <c r="C1710" s="339"/>
      <c r="D1710" s="339"/>
      <c r="E1710" s="339"/>
      <c r="F1710" s="108"/>
      <c r="G1710" s="337"/>
      <c r="H1710" s="1157"/>
      <c r="I1710" s="1157"/>
      <c r="J1710" s="1158"/>
    </row>
    <row r="1711" spans="1:10" x14ac:dyDescent="0.3">
      <c r="A1711" s="339"/>
      <c r="B1711" s="336"/>
      <c r="C1711" s="339"/>
      <c r="D1711" s="339"/>
      <c r="E1711" s="339"/>
      <c r="F1711" s="108"/>
      <c r="G1711" s="337"/>
      <c r="H1711" s="1157"/>
      <c r="I1711" s="1157"/>
      <c r="J1711" s="1158"/>
    </row>
    <row r="1712" spans="1:10" x14ac:dyDescent="0.3">
      <c r="A1712" s="339"/>
      <c r="B1712" s="336"/>
      <c r="C1712" s="339"/>
      <c r="D1712" s="339"/>
      <c r="E1712" s="339"/>
      <c r="F1712" s="108"/>
      <c r="G1712" s="337"/>
      <c r="H1712" s="1157"/>
      <c r="I1712" s="1157"/>
      <c r="J1712" s="1158"/>
    </row>
    <row r="1713" spans="1:10" x14ac:dyDescent="0.3">
      <c r="A1713" s="339"/>
      <c r="B1713" s="336"/>
      <c r="C1713" s="339"/>
      <c r="D1713" s="339"/>
      <c r="E1713" s="339"/>
      <c r="F1713" s="108"/>
      <c r="G1713" s="337"/>
      <c r="H1713" s="1157"/>
      <c r="I1713" s="1157"/>
      <c r="J1713" s="1158"/>
    </row>
    <row r="1714" spans="1:10" x14ac:dyDescent="0.3">
      <c r="A1714" s="339"/>
      <c r="B1714" s="336"/>
      <c r="C1714" s="339"/>
      <c r="D1714" s="339"/>
      <c r="E1714" s="339"/>
      <c r="F1714" s="108"/>
      <c r="G1714" s="337"/>
      <c r="H1714" s="1157"/>
      <c r="I1714" s="1157"/>
      <c r="J1714" s="1158"/>
    </row>
    <row r="1715" spans="1:10" x14ac:dyDescent="0.3">
      <c r="A1715" s="339"/>
      <c r="B1715" s="336"/>
      <c r="C1715" s="339"/>
      <c r="D1715" s="339"/>
      <c r="E1715" s="339"/>
      <c r="F1715" s="108"/>
      <c r="G1715" s="337"/>
      <c r="H1715" s="1157"/>
      <c r="I1715" s="1157"/>
      <c r="J1715" s="1158"/>
    </row>
    <row r="1716" spans="1:10" x14ac:dyDescent="0.3">
      <c r="A1716" s="339"/>
      <c r="B1716" s="336"/>
      <c r="C1716" s="339"/>
      <c r="D1716" s="339"/>
      <c r="E1716" s="339"/>
      <c r="F1716" s="108"/>
      <c r="G1716" s="337"/>
      <c r="H1716" s="1157"/>
      <c r="I1716" s="1157"/>
      <c r="J1716" s="1158"/>
    </row>
    <row r="1717" spans="1:10" x14ac:dyDescent="0.3">
      <c r="A1717" s="339"/>
      <c r="B1717" s="336"/>
      <c r="C1717" s="339"/>
      <c r="D1717" s="339"/>
      <c r="E1717" s="339"/>
      <c r="F1717" s="108"/>
      <c r="G1717" s="337"/>
      <c r="H1717" s="1157"/>
      <c r="I1717" s="1157"/>
      <c r="J1717" s="1158"/>
    </row>
    <row r="1718" spans="1:10" x14ac:dyDescent="0.3">
      <c r="A1718" s="339"/>
      <c r="B1718" s="336"/>
      <c r="C1718" s="339"/>
      <c r="D1718" s="339"/>
      <c r="E1718" s="339"/>
      <c r="F1718" s="108"/>
      <c r="G1718" s="337"/>
      <c r="H1718" s="1157"/>
      <c r="I1718" s="1157"/>
      <c r="J1718" s="1158"/>
    </row>
    <row r="1719" spans="1:10" x14ac:dyDescent="0.3">
      <c r="A1719" s="339"/>
      <c r="B1719" s="336"/>
      <c r="C1719" s="339"/>
      <c r="D1719" s="339"/>
      <c r="E1719" s="339"/>
      <c r="F1719" s="108"/>
      <c r="G1719" s="337"/>
      <c r="H1719" s="1157"/>
      <c r="I1719" s="1157"/>
      <c r="J1719" s="1158"/>
    </row>
    <row r="1720" spans="1:10" x14ac:dyDescent="0.3">
      <c r="A1720" s="339"/>
      <c r="B1720" s="336"/>
      <c r="C1720" s="339"/>
      <c r="D1720" s="339"/>
      <c r="E1720" s="339"/>
      <c r="F1720" s="108"/>
      <c r="G1720" s="337"/>
      <c r="H1720" s="1157"/>
      <c r="I1720" s="1157"/>
      <c r="J1720" s="1158"/>
    </row>
    <row r="1721" spans="1:10" x14ac:dyDescent="0.3">
      <c r="A1721" s="339"/>
      <c r="B1721" s="336"/>
      <c r="C1721" s="339"/>
      <c r="D1721" s="339"/>
      <c r="E1721" s="339"/>
      <c r="F1721" s="108"/>
      <c r="G1721" s="337"/>
      <c r="H1721" s="1157"/>
      <c r="I1721" s="1157"/>
      <c r="J1721" s="1158"/>
    </row>
    <row r="1722" spans="1:10" x14ac:dyDescent="0.3">
      <c r="A1722" s="339"/>
      <c r="B1722" s="336"/>
      <c r="C1722" s="339"/>
      <c r="D1722" s="339"/>
      <c r="E1722" s="339"/>
      <c r="F1722" s="108"/>
      <c r="G1722" s="337"/>
      <c r="H1722" s="1157"/>
      <c r="I1722" s="1157"/>
      <c r="J1722" s="1158"/>
    </row>
    <row r="1723" spans="1:10" x14ac:dyDescent="0.3">
      <c r="A1723" s="339"/>
      <c r="B1723" s="336"/>
      <c r="C1723" s="339"/>
      <c r="D1723" s="339"/>
      <c r="E1723" s="339"/>
      <c r="F1723" s="108"/>
      <c r="G1723" s="337"/>
      <c r="H1723" s="1157"/>
      <c r="I1723" s="1157"/>
      <c r="J1723" s="1158"/>
    </row>
    <row r="1724" spans="1:10" x14ac:dyDescent="0.3">
      <c r="A1724" s="339"/>
      <c r="B1724" s="336"/>
      <c r="C1724" s="339"/>
      <c r="D1724" s="339"/>
      <c r="E1724" s="339"/>
      <c r="F1724" s="108"/>
      <c r="G1724" s="337"/>
      <c r="H1724" s="1157"/>
      <c r="I1724" s="1157"/>
      <c r="J1724" s="1158"/>
    </row>
    <row r="1725" spans="1:10" x14ac:dyDescent="0.3">
      <c r="A1725" s="339"/>
      <c r="B1725" s="336"/>
      <c r="C1725" s="339"/>
      <c r="D1725" s="339"/>
      <c r="E1725" s="339"/>
      <c r="F1725" s="108"/>
      <c r="G1725" s="337"/>
      <c r="H1725" s="1157"/>
      <c r="I1725" s="1157"/>
      <c r="J1725" s="1158"/>
    </row>
    <row r="1726" spans="1:10" x14ac:dyDescent="0.3">
      <c r="A1726" s="339"/>
      <c r="B1726" s="336"/>
      <c r="C1726" s="339"/>
      <c r="D1726" s="339"/>
      <c r="E1726" s="339"/>
      <c r="F1726" s="108"/>
      <c r="G1726" s="337"/>
      <c r="H1726" s="1157"/>
      <c r="I1726" s="1157"/>
      <c r="J1726" s="1158"/>
    </row>
    <row r="1727" spans="1:10" x14ac:dyDescent="0.3">
      <c r="A1727" s="339"/>
      <c r="B1727" s="336"/>
      <c r="C1727" s="339"/>
      <c r="D1727" s="339"/>
      <c r="E1727" s="339"/>
      <c r="F1727" s="108"/>
      <c r="G1727" s="337"/>
      <c r="H1727" s="1157"/>
      <c r="I1727" s="1157"/>
      <c r="J1727" s="1158"/>
    </row>
    <row r="1728" spans="1:10" x14ac:dyDescent="0.3">
      <c r="A1728" s="339"/>
      <c r="B1728" s="336"/>
      <c r="C1728" s="339"/>
      <c r="D1728" s="339"/>
      <c r="E1728" s="339"/>
      <c r="F1728" s="108"/>
      <c r="G1728" s="337"/>
      <c r="H1728" s="1157"/>
      <c r="I1728" s="1157"/>
      <c r="J1728" s="1158"/>
    </row>
    <row r="1729" spans="1:10" x14ac:dyDescent="0.3">
      <c r="A1729" s="339"/>
      <c r="B1729" s="336"/>
      <c r="C1729" s="339"/>
      <c r="D1729" s="339"/>
      <c r="E1729" s="339"/>
      <c r="F1729" s="108"/>
      <c r="G1729" s="337"/>
      <c r="H1729" s="1157"/>
      <c r="I1729" s="1157"/>
      <c r="J1729" s="1158"/>
    </row>
    <row r="1730" spans="1:10" x14ac:dyDescent="0.3">
      <c r="A1730" s="339"/>
      <c r="B1730" s="336"/>
      <c r="C1730" s="339"/>
      <c r="D1730" s="339"/>
      <c r="E1730" s="339"/>
      <c r="F1730" s="108"/>
      <c r="G1730" s="337"/>
      <c r="H1730" s="1157"/>
      <c r="I1730" s="1157"/>
      <c r="J1730" s="1158"/>
    </row>
    <row r="1731" spans="1:10" x14ac:dyDescent="0.3">
      <c r="A1731" s="339"/>
      <c r="B1731" s="336"/>
      <c r="C1731" s="339"/>
      <c r="D1731" s="339"/>
      <c r="E1731" s="339"/>
      <c r="F1731" s="108"/>
      <c r="G1731" s="337"/>
      <c r="H1731" s="1157"/>
      <c r="I1731" s="1157"/>
      <c r="J1731" s="1158"/>
    </row>
    <row r="1732" spans="1:10" x14ac:dyDescent="0.3">
      <c r="A1732" s="339"/>
      <c r="B1732" s="336"/>
      <c r="C1732" s="339"/>
      <c r="D1732" s="339"/>
      <c r="E1732" s="339"/>
      <c r="F1732" s="108"/>
      <c r="G1732" s="337"/>
      <c r="H1732" s="1157"/>
      <c r="I1732" s="1157"/>
      <c r="J1732" s="1158"/>
    </row>
    <row r="1733" spans="1:10" x14ac:dyDescent="0.3">
      <c r="A1733" s="339"/>
      <c r="B1733" s="336"/>
      <c r="C1733" s="339"/>
      <c r="D1733" s="339"/>
      <c r="E1733" s="339"/>
      <c r="F1733" s="108"/>
      <c r="G1733" s="337"/>
      <c r="H1733" s="1157"/>
      <c r="I1733" s="1157"/>
      <c r="J1733" s="1158"/>
    </row>
    <row r="1734" spans="1:10" x14ac:dyDescent="0.3">
      <c r="A1734" s="339"/>
      <c r="B1734" s="336"/>
      <c r="C1734" s="339"/>
      <c r="D1734" s="339"/>
      <c r="E1734" s="339"/>
      <c r="F1734" s="108"/>
      <c r="G1734" s="337"/>
      <c r="H1734" s="1157"/>
      <c r="I1734" s="1157"/>
      <c r="J1734" s="1158"/>
    </row>
    <row r="1735" spans="1:10" x14ac:dyDescent="0.3">
      <c r="A1735" s="339"/>
      <c r="B1735" s="336"/>
      <c r="C1735" s="339"/>
      <c r="D1735" s="339"/>
      <c r="E1735" s="339"/>
      <c r="F1735" s="108"/>
      <c r="G1735" s="337"/>
      <c r="H1735" s="1157"/>
      <c r="I1735" s="1157"/>
      <c r="J1735" s="1158"/>
    </row>
    <row r="1736" spans="1:10" x14ac:dyDescent="0.3">
      <c r="A1736" s="339"/>
      <c r="B1736" s="336"/>
      <c r="C1736" s="339"/>
      <c r="D1736" s="339"/>
      <c r="E1736" s="339"/>
      <c r="F1736" s="108"/>
      <c r="G1736" s="337"/>
      <c r="H1736" s="1157"/>
      <c r="I1736" s="1157"/>
      <c r="J1736" s="1158"/>
    </row>
    <row r="1737" spans="1:10" x14ac:dyDescent="0.3">
      <c r="A1737" s="339"/>
      <c r="B1737" s="336"/>
      <c r="C1737" s="339"/>
      <c r="D1737" s="339"/>
      <c r="E1737" s="339"/>
      <c r="F1737" s="108"/>
      <c r="G1737" s="337"/>
      <c r="H1737" s="1157"/>
      <c r="I1737" s="1157"/>
      <c r="J1737" s="1158"/>
    </row>
    <row r="1738" spans="1:10" x14ac:dyDescent="0.3">
      <c r="A1738" s="339"/>
      <c r="B1738" s="336"/>
      <c r="C1738" s="339"/>
      <c r="D1738" s="339"/>
      <c r="E1738" s="339"/>
      <c r="F1738" s="108"/>
      <c r="G1738" s="337"/>
      <c r="H1738" s="1157"/>
      <c r="I1738" s="1157"/>
      <c r="J1738" s="1158"/>
    </row>
    <row r="1739" spans="1:10" x14ac:dyDescent="0.3">
      <c r="A1739" s="339"/>
      <c r="B1739" s="336"/>
      <c r="C1739" s="339"/>
      <c r="D1739" s="339"/>
      <c r="E1739" s="339"/>
      <c r="F1739" s="108"/>
      <c r="G1739" s="337"/>
      <c r="H1739" s="1157"/>
      <c r="I1739" s="1157"/>
      <c r="J1739" s="1158"/>
    </row>
    <row r="1740" spans="1:10" x14ac:dyDescent="0.3">
      <c r="A1740" s="339"/>
      <c r="B1740" s="336"/>
      <c r="C1740" s="339"/>
      <c r="D1740" s="339"/>
      <c r="E1740" s="339"/>
      <c r="F1740" s="108"/>
      <c r="G1740" s="337"/>
      <c r="H1740" s="1157"/>
      <c r="I1740" s="1157"/>
      <c r="J1740" s="1158"/>
    </row>
    <row r="1741" spans="1:10" x14ac:dyDescent="0.3">
      <c r="A1741" s="339"/>
      <c r="B1741" s="336"/>
      <c r="C1741" s="339"/>
      <c r="D1741" s="339"/>
      <c r="E1741" s="339"/>
      <c r="F1741" s="108"/>
      <c r="G1741" s="337"/>
      <c r="H1741" s="1157"/>
      <c r="I1741" s="1157"/>
      <c r="J1741" s="1158"/>
    </row>
    <row r="1742" spans="1:10" x14ac:dyDescent="0.3">
      <c r="A1742" s="339"/>
      <c r="B1742" s="336"/>
      <c r="C1742" s="339"/>
      <c r="D1742" s="339"/>
      <c r="E1742" s="339"/>
      <c r="F1742" s="108"/>
      <c r="G1742" s="337"/>
      <c r="H1742" s="1157"/>
      <c r="I1742" s="1157"/>
      <c r="J1742" s="1158"/>
    </row>
    <row r="1743" spans="1:10" x14ac:dyDescent="0.3">
      <c r="A1743" s="339"/>
      <c r="B1743" s="336"/>
      <c r="C1743" s="339"/>
      <c r="D1743" s="339"/>
      <c r="E1743" s="339"/>
      <c r="F1743" s="108"/>
      <c r="G1743" s="337"/>
      <c r="H1743" s="1157"/>
      <c r="I1743" s="1157"/>
      <c r="J1743" s="1158"/>
    </row>
    <row r="1744" spans="1:10" x14ac:dyDescent="0.3">
      <c r="A1744" s="339"/>
      <c r="B1744" s="336"/>
      <c r="C1744" s="339"/>
      <c r="D1744" s="339"/>
      <c r="E1744" s="339"/>
      <c r="F1744" s="108"/>
      <c r="G1744" s="337"/>
      <c r="H1744" s="1157"/>
      <c r="I1744" s="1157"/>
      <c r="J1744" s="1158"/>
    </row>
    <row r="1745" spans="1:10" x14ac:dyDescent="0.3">
      <c r="A1745" s="339"/>
      <c r="B1745" s="336"/>
      <c r="C1745" s="339"/>
      <c r="D1745" s="339"/>
      <c r="E1745" s="339"/>
      <c r="F1745" s="108"/>
      <c r="G1745" s="337"/>
      <c r="H1745" s="1157"/>
      <c r="I1745" s="1157"/>
      <c r="J1745" s="1158"/>
    </row>
    <row r="1746" spans="1:10" x14ac:dyDescent="0.3">
      <c r="A1746" s="339"/>
      <c r="B1746" s="336"/>
      <c r="C1746" s="339"/>
      <c r="D1746" s="339"/>
      <c r="E1746" s="339"/>
      <c r="F1746" s="108"/>
      <c r="G1746" s="337"/>
      <c r="H1746" s="1157"/>
      <c r="I1746" s="1157"/>
      <c r="J1746" s="1158"/>
    </row>
    <row r="1747" spans="1:10" x14ac:dyDescent="0.3">
      <c r="A1747" s="339"/>
      <c r="B1747" s="336"/>
      <c r="C1747" s="339"/>
      <c r="D1747" s="339"/>
      <c r="E1747" s="339"/>
      <c r="F1747" s="108"/>
      <c r="G1747" s="337"/>
      <c r="H1747" s="1157"/>
      <c r="I1747" s="1157"/>
      <c r="J1747" s="1158"/>
    </row>
    <row r="1748" spans="1:10" x14ac:dyDescent="0.3">
      <c r="A1748" s="339"/>
      <c r="B1748" s="336"/>
      <c r="C1748" s="339"/>
      <c r="D1748" s="339"/>
      <c r="E1748" s="339"/>
      <c r="F1748" s="108"/>
      <c r="G1748" s="337"/>
      <c r="H1748" s="1157"/>
      <c r="I1748" s="1157"/>
      <c r="J1748" s="1158"/>
    </row>
    <row r="1749" spans="1:10" x14ac:dyDescent="0.3">
      <c r="A1749" s="339"/>
      <c r="B1749" s="336"/>
      <c r="C1749" s="339"/>
      <c r="D1749" s="339"/>
      <c r="E1749" s="339"/>
      <c r="F1749" s="108"/>
      <c r="G1749" s="337"/>
      <c r="H1749" s="1157"/>
      <c r="I1749" s="1157"/>
      <c r="J1749" s="1158"/>
    </row>
    <row r="1750" spans="1:10" x14ac:dyDescent="0.3">
      <c r="A1750" s="339"/>
      <c r="B1750" s="336"/>
      <c r="C1750" s="339"/>
      <c r="D1750" s="339"/>
      <c r="E1750" s="339"/>
      <c r="F1750" s="108"/>
      <c r="G1750" s="337"/>
      <c r="H1750" s="1157"/>
      <c r="I1750" s="1157"/>
      <c r="J1750" s="1158"/>
    </row>
    <row r="1751" spans="1:10" x14ac:dyDescent="0.3">
      <c r="A1751" s="339"/>
      <c r="B1751" s="336"/>
      <c r="C1751" s="339"/>
      <c r="D1751" s="339"/>
      <c r="E1751" s="339"/>
      <c r="F1751" s="108"/>
      <c r="G1751" s="337"/>
      <c r="H1751" s="1157"/>
      <c r="I1751" s="1157"/>
      <c r="J1751" s="1158"/>
    </row>
    <row r="1752" spans="1:10" x14ac:dyDescent="0.3">
      <c r="A1752" s="339"/>
      <c r="B1752" s="336"/>
      <c r="C1752" s="339"/>
      <c r="D1752" s="339"/>
      <c r="E1752" s="339"/>
      <c r="F1752" s="108"/>
      <c r="G1752" s="337"/>
      <c r="H1752" s="1157"/>
      <c r="I1752" s="1157"/>
      <c r="J1752" s="1158"/>
    </row>
    <row r="1753" spans="1:10" x14ac:dyDescent="0.3">
      <c r="A1753" s="339"/>
      <c r="B1753" s="336"/>
      <c r="C1753" s="339"/>
      <c r="D1753" s="339"/>
      <c r="E1753" s="339"/>
      <c r="F1753" s="108"/>
      <c r="G1753" s="337"/>
      <c r="H1753" s="1157"/>
      <c r="I1753" s="1157"/>
      <c r="J1753" s="1158"/>
    </row>
    <row r="1754" spans="1:10" x14ac:dyDescent="0.3">
      <c r="A1754" s="339"/>
      <c r="B1754" s="336"/>
      <c r="C1754" s="339"/>
      <c r="D1754" s="339"/>
      <c r="E1754" s="339"/>
      <c r="F1754" s="108"/>
      <c r="G1754" s="337"/>
      <c r="H1754" s="1157"/>
      <c r="I1754" s="1157"/>
      <c r="J1754" s="1158"/>
    </row>
    <row r="1755" spans="1:10" x14ac:dyDescent="0.3">
      <c r="A1755" s="339"/>
      <c r="B1755" s="336"/>
      <c r="C1755" s="339"/>
      <c r="D1755" s="339"/>
      <c r="E1755" s="339"/>
      <c r="F1755" s="108"/>
      <c r="G1755" s="337"/>
      <c r="H1755" s="1157"/>
      <c r="I1755" s="1157"/>
      <c r="J1755" s="1158"/>
    </row>
    <row r="1756" spans="1:10" x14ac:dyDescent="0.3">
      <c r="A1756" s="339"/>
      <c r="B1756" s="336"/>
      <c r="C1756" s="339"/>
      <c r="D1756" s="339"/>
      <c r="E1756" s="339"/>
      <c r="F1756" s="108"/>
      <c r="G1756" s="337"/>
      <c r="H1756" s="1157"/>
      <c r="I1756" s="1157"/>
      <c r="J1756" s="1158"/>
    </row>
    <row r="1757" spans="1:10" x14ac:dyDescent="0.3">
      <c r="A1757" s="339"/>
      <c r="B1757" s="336"/>
      <c r="C1757" s="339"/>
      <c r="D1757" s="339"/>
      <c r="E1757" s="339"/>
      <c r="F1757" s="108"/>
      <c r="G1757" s="337"/>
      <c r="H1757" s="1157"/>
      <c r="I1757" s="1157"/>
      <c r="J1757" s="1158"/>
    </row>
    <row r="1758" spans="1:10" x14ac:dyDescent="0.3">
      <c r="A1758" s="339"/>
      <c r="B1758" s="336"/>
      <c r="C1758" s="339"/>
      <c r="D1758" s="339"/>
      <c r="E1758" s="339"/>
      <c r="F1758" s="108"/>
      <c r="G1758" s="337"/>
      <c r="H1758" s="1157"/>
      <c r="I1758" s="1157"/>
      <c r="J1758" s="1158"/>
    </row>
    <row r="1759" spans="1:10" x14ac:dyDescent="0.3">
      <c r="A1759" s="339"/>
      <c r="B1759" s="336"/>
      <c r="C1759" s="339"/>
      <c r="D1759" s="339"/>
      <c r="E1759" s="339"/>
      <c r="F1759" s="108"/>
      <c r="G1759" s="337"/>
      <c r="H1759" s="1157"/>
      <c r="I1759" s="1157"/>
      <c r="J1759" s="1158"/>
    </row>
    <row r="1760" spans="1:10" x14ac:dyDescent="0.3">
      <c r="A1760" s="339"/>
      <c r="B1760" s="336"/>
      <c r="C1760" s="339"/>
      <c r="D1760" s="339"/>
      <c r="E1760" s="339"/>
      <c r="F1760" s="108"/>
      <c r="G1760" s="337"/>
      <c r="H1760" s="1157"/>
      <c r="I1760" s="1157"/>
      <c r="J1760" s="1158"/>
    </row>
    <row r="1761" spans="1:10" x14ac:dyDescent="0.3">
      <c r="A1761" s="339"/>
      <c r="B1761" s="336"/>
      <c r="C1761" s="339"/>
      <c r="D1761" s="339"/>
      <c r="E1761" s="339"/>
      <c r="F1761" s="108"/>
      <c r="G1761" s="337"/>
      <c r="H1761" s="1157"/>
      <c r="I1761" s="1157"/>
      <c r="J1761" s="1158"/>
    </row>
    <row r="1762" spans="1:10" x14ac:dyDescent="0.3">
      <c r="A1762" s="339"/>
      <c r="B1762" s="336"/>
      <c r="C1762" s="339"/>
      <c r="D1762" s="339"/>
      <c r="E1762" s="339"/>
      <c r="F1762" s="108"/>
      <c r="G1762" s="337"/>
      <c r="H1762" s="1157"/>
      <c r="I1762" s="1157"/>
      <c r="J1762" s="1158"/>
    </row>
    <row r="1763" spans="1:10" x14ac:dyDescent="0.3">
      <c r="A1763" s="339"/>
      <c r="B1763" s="336"/>
      <c r="C1763" s="339"/>
      <c r="D1763" s="339"/>
      <c r="E1763" s="339"/>
      <c r="F1763" s="108"/>
      <c r="G1763" s="337"/>
      <c r="H1763" s="1157"/>
      <c r="I1763" s="1157"/>
      <c r="J1763" s="1158"/>
    </row>
    <row r="1764" spans="1:10" x14ac:dyDescent="0.3">
      <c r="A1764" s="339"/>
      <c r="B1764" s="336"/>
      <c r="C1764" s="339"/>
      <c r="D1764" s="339"/>
      <c r="E1764" s="339"/>
      <c r="F1764" s="108"/>
      <c r="G1764" s="337"/>
      <c r="H1764" s="1157"/>
      <c r="I1764" s="1157"/>
      <c r="J1764" s="1158"/>
    </row>
    <row r="1765" spans="1:10" x14ac:dyDescent="0.3">
      <c r="A1765" s="339"/>
      <c r="B1765" s="336"/>
      <c r="C1765" s="339"/>
      <c r="D1765" s="339"/>
      <c r="E1765" s="339"/>
      <c r="F1765" s="108"/>
      <c r="G1765" s="337"/>
      <c r="H1765" s="1157"/>
      <c r="I1765" s="1157"/>
      <c r="J1765" s="1158"/>
    </row>
    <row r="1766" spans="1:10" x14ac:dyDescent="0.3">
      <c r="A1766" s="339"/>
      <c r="B1766" s="336"/>
      <c r="C1766" s="339"/>
      <c r="D1766" s="339"/>
      <c r="E1766" s="339"/>
      <c r="F1766" s="108"/>
      <c r="G1766" s="337"/>
      <c r="H1766" s="1157"/>
      <c r="I1766" s="1157"/>
      <c r="J1766" s="1158"/>
    </row>
    <row r="1767" spans="1:10" x14ac:dyDescent="0.3">
      <c r="A1767" s="339"/>
      <c r="B1767" s="336"/>
      <c r="C1767" s="339"/>
      <c r="D1767" s="339"/>
      <c r="E1767" s="339"/>
      <c r="F1767" s="108"/>
      <c r="G1767" s="337"/>
      <c r="H1767" s="1157"/>
      <c r="I1767" s="1157"/>
      <c r="J1767" s="1158"/>
    </row>
    <row r="1768" spans="1:10" x14ac:dyDescent="0.3">
      <c r="A1768" s="339"/>
      <c r="B1768" s="336"/>
      <c r="C1768" s="339"/>
      <c r="D1768" s="339"/>
      <c r="E1768" s="339"/>
      <c r="F1768" s="108"/>
      <c r="G1768" s="337"/>
      <c r="H1768" s="1157"/>
      <c r="I1768" s="1157"/>
      <c r="J1768" s="1158"/>
    </row>
    <row r="1769" spans="1:10" x14ac:dyDescent="0.3">
      <c r="A1769" s="339"/>
      <c r="B1769" s="336"/>
      <c r="C1769" s="339"/>
      <c r="D1769" s="339"/>
      <c r="E1769" s="339"/>
      <c r="F1769" s="108"/>
      <c r="G1769" s="337"/>
      <c r="H1769" s="1157"/>
      <c r="I1769" s="1157"/>
      <c r="J1769" s="1158"/>
    </row>
    <row r="1770" spans="1:10" x14ac:dyDescent="0.3">
      <c r="A1770" s="339"/>
      <c r="B1770" s="336"/>
      <c r="C1770" s="339"/>
      <c r="D1770" s="339"/>
      <c r="E1770" s="339"/>
      <c r="F1770" s="108"/>
      <c r="G1770" s="337"/>
      <c r="H1770" s="1157"/>
      <c r="I1770" s="1157"/>
      <c r="J1770" s="1158"/>
    </row>
    <row r="1771" spans="1:10" x14ac:dyDescent="0.3">
      <c r="A1771" s="339"/>
      <c r="B1771" s="336"/>
      <c r="C1771" s="339"/>
      <c r="D1771" s="339"/>
      <c r="E1771" s="339"/>
      <c r="F1771" s="108"/>
      <c r="G1771" s="337"/>
      <c r="H1771" s="1157"/>
      <c r="I1771" s="1157"/>
      <c r="J1771" s="1158"/>
    </row>
    <row r="1772" spans="1:10" x14ac:dyDescent="0.3">
      <c r="A1772" s="339"/>
      <c r="B1772" s="336"/>
      <c r="C1772" s="339"/>
      <c r="D1772" s="339"/>
      <c r="E1772" s="339"/>
      <c r="F1772" s="108"/>
      <c r="G1772" s="337"/>
      <c r="H1772" s="1157"/>
      <c r="I1772" s="1157"/>
      <c r="J1772" s="1158"/>
    </row>
    <row r="1773" spans="1:10" x14ac:dyDescent="0.3">
      <c r="A1773" s="339"/>
      <c r="B1773" s="336"/>
      <c r="C1773" s="339"/>
      <c r="D1773" s="339"/>
      <c r="E1773" s="339"/>
      <c r="F1773" s="108"/>
      <c r="G1773" s="337"/>
      <c r="H1773" s="1157"/>
      <c r="I1773" s="1157"/>
      <c r="J1773" s="1158"/>
    </row>
    <row r="1774" spans="1:10" x14ac:dyDescent="0.3">
      <c r="A1774" s="339"/>
      <c r="B1774" s="336"/>
      <c r="C1774" s="339"/>
      <c r="D1774" s="339"/>
      <c r="E1774" s="339"/>
      <c r="F1774" s="108"/>
      <c r="G1774" s="337"/>
      <c r="H1774" s="1157"/>
      <c r="I1774" s="1157"/>
      <c r="J1774" s="1158"/>
    </row>
    <row r="1775" spans="1:10" x14ac:dyDescent="0.3">
      <c r="A1775" s="339"/>
      <c r="B1775" s="336"/>
      <c r="C1775" s="339"/>
      <c r="D1775" s="339"/>
      <c r="E1775" s="339"/>
      <c r="F1775" s="108"/>
      <c r="G1775" s="337"/>
      <c r="H1775" s="1157"/>
      <c r="I1775" s="1157"/>
      <c r="J1775" s="1158"/>
    </row>
    <row r="1776" spans="1:10" x14ac:dyDescent="0.3">
      <c r="A1776" s="339"/>
      <c r="B1776" s="336"/>
      <c r="C1776" s="339"/>
      <c r="D1776" s="339"/>
      <c r="E1776" s="339"/>
      <c r="F1776" s="108"/>
      <c r="G1776" s="337"/>
      <c r="H1776" s="1157"/>
      <c r="I1776" s="1157"/>
      <c r="J1776" s="1158"/>
    </row>
    <row r="1777" spans="1:10" x14ac:dyDescent="0.3">
      <c r="A1777" s="339"/>
      <c r="B1777" s="336"/>
      <c r="C1777" s="339"/>
      <c r="D1777" s="339"/>
      <c r="E1777" s="339"/>
      <c r="F1777" s="108"/>
      <c r="G1777" s="337"/>
      <c r="H1777" s="1157"/>
      <c r="I1777" s="1157"/>
      <c r="J1777" s="1158"/>
    </row>
    <row r="1778" spans="1:10" x14ac:dyDescent="0.3">
      <c r="A1778" s="339"/>
      <c r="B1778" s="336"/>
      <c r="C1778" s="339"/>
      <c r="D1778" s="339"/>
      <c r="E1778" s="339"/>
      <c r="F1778" s="108"/>
      <c r="G1778" s="337"/>
      <c r="H1778" s="1157"/>
      <c r="I1778" s="1157"/>
      <c r="J1778" s="1158"/>
    </row>
    <row r="1779" spans="1:10" x14ac:dyDescent="0.3">
      <c r="A1779" s="339"/>
      <c r="B1779" s="336"/>
      <c r="C1779" s="339"/>
      <c r="D1779" s="339"/>
      <c r="E1779" s="339"/>
      <c r="F1779" s="108"/>
      <c r="G1779" s="337"/>
      <c r="H1779" s="1157"/>
      <c r="I1779" s="1157"/>
      <c r="J1779" s="1158"/>
    </row>
    <row r="1780" spans="1:10" x14ac:dyDescent="0.3">
      <c r="A1780" s="339"/>
      <c r="B1780" s="336"/>
      <c r="C1780" s="339"/>
      <c r="D1780" s="339"/>
      <c r="E1780" s="339"/>
      <c r="F1780" s="108"/>
      <c r="G1780" s="337"/>
      <c r="H1780" s="1157"/>
      <c r="I1780" s="1157"/>
      <c r="J1780" s="1158"/>
    </row>
    <row r="1781" spans="1:10" x14ac:dyDescent="0.3">
      <c r="A1781" s="339"/>
      <c r="B1781" s="336"/>
      <c r="C1781" s="339"/>
      <c r="D1781" s="339"/>
      <c r="E1781" s="339"/>
      <c r="F1781" s="108"/>
      <c r="G1781" s="337"/>
      <c r="H1781" s="1157"/>
      <c r="I1781" s="1157"/>
      <c r="J1781" s="1158"/>
    </row>
    <row r="1782" spans="1:10" x14ac:dyDescent="0.3">
      <c r="A1782" s="339"/>
      <c r="B1782" s="336"/>
      <c r="C1782" s="339"/>
      <c r="D1782" s="339"/>
      <c r="E1782" s="339"/>
      <c r="F1782" s="108"/>
      <c r="G1782" s="337"/>
      <c r="H1782" s="1157"/>
      <c r="I1782" s="1157"/>
      <c r="J1782" s="1158"/>
    </row>
    <row r="1783" spans="1:10" x14ac:dyDescent="0.3">
      <c r="A1783" s="339"/>
      <c r="B1783" s="336"/>
      <c r="C1783" s="339"/>
      <c r="D1783" s="339"/>
      <c r="E1783" s="339"/>
      <c r="F1783" s="108"/>
      <c r="G1783" s="337"/>
      <c r="H1783" s="1157"/>
      <c r="I1783" s="1157"/>
      <c r="J1783" s="1158"/>
    </row>
    <row r="1784" spans="1:10" x14ac:dyDescent="0.3">
      <c r="A1784" s="339"/>
      <c r="B1784" s="336"/>
      <c r="C1784" s="339"/>
      <c r="D1784" s="339"/>
      <c r="E1784" s="339"/>
      <c r="F1784" s="108"/>
      <c r="G1784" s="337"/>
      <c r="H1784" s="1157"/>
      <c r="I1784" s="1157"/>
      <c r="J1784" s="1158"/>
    </row>
    <row r="1785" spans="1:10" x14ac:dyDescent="0.3">
      <c r="A1785" s="339"/>
      <c r="B1785" s="336"/>
      <c r="C1785" s="339"/>
      <c r="D1785" s="339"/>
      <c r="E1785" s="339"/>
      <c r="F1785" s="108"/>
      <c r="G1785" s="337"/>
      <c r="H1785" s="1157"/>
      <c r="I1785" s="1157"/>
      <c r="J1785" s="1158"/>
    </row>
    <row r="1786" spans="1:10" x14ac:dyDescent="0.3">
      <c r="A1786" s="339"/>
      <c r="B1786" s="336"/>
      <c r="C1786" s="339"/>
      <c r="D1786" s="339"/>
      <c r="E1786" s="339"/>
      <c r="F1786" s="108"/>
      <c r="G1786" s="337"/>
      <c r="H1786" s="1157"/>
      <c r="I1786" s="1157"/>
      <c r="J1786" s="1158"/>
    </row>
    <row r="1787" spans="1:10" x14ac:dyDescent="0.3">
      <c r="A1787" s="339"/>
      <c r="B1787" s="336"/>
      <c r="C1787" s="339"/>
      <c r="D1787" s="339"/>
      <c r="E1787" s="339"/>
      <c r="F1787" s="108"/>
      <c r="G1787" s="337"/>
      <c r="H1787" s="1157"/>
      <c r="I1787" s="1157"/>
      <c r="J1787" s="1158"/>
    </row>
    <row r="1788" spans="1:10" x14ac:dyDescent="0.3">
      <c r="A1788" s="339"/>
      <c r="B1788" s="336"/>
      <c r="C1788" s="339"/>
      <c r="D1788" s="339"/>
      <c r="E1788" s="339"/>
      <c r="F1788" s="108"/>
      <c r="G1788" s="337"/>
      <c r="H1788" s="1157"/>
      <c r="I1788" s="1157"/>
      <c r="J1788" s="1158"/>
    </row>
    <row r="1789" spans="1:10" x14ac:dyDescent="0.3">
      <c r="A1789" s="339"/>
      <c r="B1789" s="336"/>
      <c r="C1789" s="339"/>
      <c r="D1789" s="339"/>
      <c r="E1789" s="339"/>
      <c r="F1789" s="108"/>
      <c r="G1789" s="337"/>
      <c r="H1789" s="1157"/>
      <c r="I1789" s="1157"/>
      <c r="J1789" s="1158"/>
    </row>
    <row r="1790" spans="1:10" x14ac:dyDescent="0.3">
      <c r="A1790" s="339"/>
      <c r="B1790" s="336"/>
      <c r="C1790" s="339"/>
      <c r="D1790" s="339"/>
      <c r="E1790" s="339"/>
      <c r="F1790" s="108"/>
      <c r="G1790" s="337"/>
      <c r="H1790" s="1157"/>
      <c r="I1790" s="1157"/>
      <c r="J1790" s="1158"/>
    </row>
    <row r="1791" spans="1:10" x14ac:dyDescent="0.3">
      <c r="A1791" s="339"/>
      <c r="B1791" s="336"/>
      <c r="C1791" s="339"/>
      <c r="D1791" s="339"/>
      <c r="E1791" s="339"/>
      <c r="F1791" s="108"/>
      <c r="G1791" s="337"/>
      <c r="H1791" s="1157"/>
      <c r="I1791" s="1157"/>
      <c r="J1791" s="1158"/>
    </row>
    <row r="1792" spans="1:10" x14ac:dyDescent="0.3">
      <c r="A1792" s="339"/>
      <c r="B1792" s="336"/>
      <c r="C1792" s="339"/>
      <c r="D1792" s="339"/>
      <c r="E1792" s="339"/>
      <c r="F1792" s="108"/>
      <c r="G1792" s="337"/>
      <c r="H1792" s="1157"/>
      <c r="I1792" s="1157"/>
      <c r="J1792" s="1158"/>
    </row>
    <row r="1793" spans="1:10" x14ac:dyDescent="0.3">
      <c r="A1793" s="339"/>
      <c r="B1793" s="336"/>
      <c r="C1793" s="339"/>
      <c r="D1793" s="339"/>
      <c r="E1793" s="339"/>
      <c r="F1793" s="108"/>
      <c r="G1793" s="337"/>
      <c r="H1793" s="1157"/>
      <c r="I1793" s="1157"/>
      <c r="J1793" s="1158"/>
    </row>
    <row r="1794" spans="1:10" x14ac:dyDescent="0.3">
      <c r="A1794" s="339"/>
      <c r="B1794" s="336"/>
      <c r="C1794" s="339"/>
      <c r="D1794" s="339"/>
      <c r="E1794" s="339"/>
      <c r="F1794" s="108"/>
      <c r="G1794" s="337"/>
      <c r="H1794" s="1157"/>
      <c r="I1794" s="1157"/>
      <c r="J1794" s="1158"/>
    </row>
    <row r="1795" spans="1:10" x14ac:dyDescent="0.3">
      <c r="A1795" s="339"/>
      <c r="B1795" s="336"/>
      <c r="C1795" s="339"/>
      <c r="D1795" s="339"/>
      <c r="E1795" s="339"/>
      <c r="F1795" s="108"/>
      <c r="G1795" s="337"/>
      <c r="H1795" s="1157"/>
      <c r="I1795" s="1157"/>
      <c r="J1795" s="1158"/>
    </row>
    <row r="1796" spans="1:10" x14ac:dyDescent="0.3">
      <c r="A1796" s="339"/>
      <c r="B1796" s="336"/>
      <c r="C1796" s="339"/>
      <c r="D1796" s="339"/>
      <c r="E1796" s="339"/>
      <c r="F1796" s="108"/>
      <c r="G1796" s="337"/>
      <c r="H1796" s="1157"/>
      <c r="I1796" s="1157"/>
      <c r="J1796" s="1158"/>
    </row>
    <row r="1797" spans="1:10" x14ac:dyDescent="0.3">
      <c r="A1797" s="339"/>
      <c r="B1797" s="336"/>
      <c r="C1797" s="339"/>
      <c r="D1797" s="339"/>
      <c r="E1797" s="339"/>
      <c r="F1797" s="108"/>
      <c r="G1797" s="337"/>
      <c r="H1797" s="1157"/>
      <c r="I1797" s="1157"/>
      <c r="J1797" s="1158"/>
    </row>
    <row r="1798" spans="1:10" x14ac:dyDescent="0.3">
      <c r="A1798" s="339"/>
      <c r="B1798" s="336"/>
      <c r="C1798" s="339"/>
      <c r="D1798" s="339"/>
      <c r="E1798" s="339"/>
      <c r="F1798" s="108"/>
      <c r="G1798" s="337"/>
      <c r="H1798" s="1157"/>
      <c r="I1798" s="1157"/>
      <c r="J1798" s="1158"/>
    </row>
    <row r="1799" spans="1:10" x14ac:dyDescent="0.3">
      <c r="A1799" s="339"/>
      <c r="B1799" s="336"/>
      <c r="C1799" s="339"/>
      <c r="D1799" s="339"/>
      <c r="E1799" s="339"/>
      <c r="F1799" s="108"/>
      <c r="G1799" s="337"/>
      <c r="H1799" s="1157"/>
      <c r="I1799" s="1157"/>
      <c r="J1799" s="1158"/>
    </row>
    <row r="1800" spans="1:10" x14ac:dyDescent="0.3">
      <c r="A1800" s="339"/>
      <c r="B1800" s="336"/>
      <c r="C1800" s="339"/>
      <c r="D1800" s="339"/>
      <c r="E1800" s="339"/>
      <c r="F1800" s="108"/>
      <c r="G1800" s="337"/>
      <c r="H1800" s="1157"/>
      <c r="I1800" s="1157"/>
      <c r="J1800" s="1158"/>
    </row>
    <row r="1801" spans="1:10" x14ac:dyDescent="0.3">
      <c r="A1801" s="339"/>
      <c r="B1801" s="336"/>
      <c r="C1801" s="339"/>
      <c r="D1801" s="339"/>
      <c r="E1801" s="339"/>
      <c r="F1801" s="108"/>
      <c r="G1801" s="337"/>
      <c r="H1801" s="1157"/>
      <c r="I1801" s="1157"/>
      <c r="J1801" s="1158"/>
    </row>
    <row r="1802" spans="1:10" x14ac:dyDescent="0.3">
      <c r="A1802" s="339"/>
      <c r="B1802" s="336"/>
      <c r="C1802" s="339"/>
      <c r="D1802" s="339"/>
      <c r="E1802" s="339"/>
      <c r="F1802" s="108"/>
      <c r="G1802" s="337"/>
      <c r="H1802" s="1157"/>
      <c r="I1802" s="1157"/>
      <c r="J1802" s="1158"/>
    </row>
    <row r="1803" spans="1:10" x14ac:dyDescent="0.3">
      <c r="A1803" s="339"/>
      <c r="B1803" s="336"/>
      <c r="C1803" s="339"/>
      <c r="D1803" s="339"/>
      <c r="E1803" s="339"/>
      <c r="F1803" s="108"/>
      <c r="G1803" s="337"/>
      <c r="H1803" s="1157"/>
      <c r="I1803" s="1157"/>
      <c r="J1803" s="1158"/>
    </row>
    <row r="1804" spans="1:10" x14ac:dyDescent="0.3">
      <c r="A1804" s="339"/>
      <c r="B1804" s="336"/>
      <c r="C1804" s="339"/>
      <c r="D1804" s="339"/>
      <c r="E1804" s="339"/>
      <c r="F1804" s="108"/>
      <c r="G1804" s="337"/>
      <c r="H1804" s="1157"/>
      <c r="I1804" s="1157"/>
      <c r="J1804" s="1158"/>
    </row>
    <row r="1805" spans="1:10" x14ac:dyDescent="0.3">
      <c r="A1805" s="339"/>
      <c r="B1805" s="336"/>
      <c r="C1805" s="339"/>
      <c r="D1805" s="339"/>
      <c r="E1805" s="339"/>
      <c r="F1805" s="108"/>
      <c r="G1805" s="337"/>
      <c r="H1805" s="1157"/>
      <c r="I1805" s="1157"/>
      <c r="J1805" s="1158"/>
    </row>
    <row r="1806" spans="1:10" x14ac:dyDescent="0.3">
      <c r="A1806" s="339"/>
      <c r="B1806" s="336"/>
      <c r="C1806" s="339"/>
      <c r="D1806" s="339"/>
      <c r="E1806" s="339"/>
      <c r="F1806" s="108"/>
      <c r="G1806" s="337"/>
      <c r="H1806" s="1157"/>
      <c r="I1806" s="1157"/>
      <c r="J1806" s="1158"/>
    </row>
    <row r="1807" spans="1:10" x14ac:dyDescent="0.3">
      <c r="A1807" s="339"/>
      <c r="B1807" s="336"/>
      <c r="C1807" s="339"/>
      <c r="D1807" s="339"/>
      <c r="E1807" s="339"/>
      <c r="F1807" s="108"/>
      <c r="G1807" s="337"/>
      <c r="H1807" s="1157"/>
      <c r="I1807" s="1157"/>
      <c r="J1807" s="1158"/>
    </row>
    <row r="1808" spans="1:10" x14ac:dyDescent="0.3">
      <c r="A1808" s="339"/>
      <c r="B1808" s="336"/>
      <c r="C1808" s="339"/>
      <c r="D1808" s="339"/>
      <c r="E1808" s="339"/>
      <c r="F1808" s="108"/>
      <c r="G1808" s="337"/>
      <c r="H1808" s="1157"/>
      <c r="I1808" s="1157"/>
      <c r="J1808" s="1158"/>
    </row>
    <row r="1809" spans="1:10" x14ac:dyDescent="0.3">
      <c r="A1809" s="339"/>
      <c r="B1809" s="336"/>
      <c r="C1809" s="339"/>
      <c r="D1809" s="339"/>
      <c r="E1809" s="339"/>
      <c r="F1809" s="108"/>
      <c r="G1809" s="337"/>
      <c r="H1809" s="1157"/>
      <c r="I1809" s="1157"/>
      <c r="J1809" s="1158"/>
    </row>
    <row r="1810" spans="1:10" x14ac:dyDescent="0.3">
      <c r="A1810" s="339"/>
      <c r="B1810" s="336"/>
      <c r="C1810" s="339"/>
      <c r="D1810" s="339"/>
      <c r="E1810" s="339"/>
      <c r="F1810" s="108"/>
      <c r="G1810" s="337"/>
      <c r="H1810" s="1157"/>
      <c r="I1810" s="1157"/>
      <c r="J1810" s="1158"/>
    </row>
    <row r="1811" spans="1:10" x14ac:dyDescent="0.3">
      <c r="A1811" s="339"/>
      <c r="B1811" s="336"/>
      <c r="C1811" s="339"/>
      <c r="D1811" s="339"/>
      <c r="E1811" s="339"/>
      <c r="F1811" s="108"/>
      <c r="G1811" s="337"/>
      <c r="H1811" s="1157"/>
      <c r="I1811" s="1157"/>
      <c r="J1811" s="1158"/>
    </row>
    <row r="1812" spans="1:10" x14ac:dyDescent="0.3">
      <c r="A1812" s="339"/>
      <c r="B1812" s="336"/>
      <c r="C1812" s="339"/>
      <c r="D1812" s="339"/>
      <c r="E1812" s="339"/>
      <c r="F1812" s="108"/>
      <c r="G1812" s="337"/>
      <c r="H1812" s="1157"/>
      <c r="I1812" s="1157"/>
      <c r="J1812" s="1158"/>
    </row>
    <row r="1813" spans="1:10" x14ac:dyDescent="0.3">
      <c r="A1813" s="339"/>
      <c r="B1813" s="336"/>
      <c r="C1813" s="339"/>
      <c r="D1813" s="339"/>
      <c r="E1813" s="339"/>
      <c r="F1813" s="108"/>
      <c r="G1813" s="337"/>
      <c r="H1813" s="1157"/>
      <c r="I1813" s="1157"/>
      <c r="J1813" s="1158"/>
    </row>
    <row r="1814" spans="1:10" x14ac:dyDescent="0.3">
      <c r="A1814" s="339"/>
      <c r="B1814" s="336"/>
      <c r="C1814" s="339"/>
      <c r="D1814" s="339"/>
      <c r="E1814" s="339"/>
      <c r="F1814" s="108"/>
      <c r="G1814" s="337"/>
      <c r="H1814" s="1157"/>
      <c r="I1814" s="1157"/>
      <c r="J1814" s="1158"/>
    </row>
    <row r="1815" spans="1:10" x14ac:dyDescent="0.3">
      <c r="A1815" s="339"/>
      <c r="B1815" s="336"/>
      <c r="C1815" s="339"/>
      <c r="D1815" s="339"/>
      <c r="E1815" s="339"/>
      <c r="F1815" s="108"/>
      <c r="G1815" s="337"/>
      <c r="H1815" s="1157"/>
      <c r="I1815" s="1157"/>
      <c r="J1815" s="1158"/>
    </row>
    <row r="1816" spans="1:10" x14ac:dyDescent="0.3">
      <c r="A1816" s="339"/>
      <c r="B1816" s="336"/>
      <c r="C1816" s="339"/>
      <c r="D1816" s="339"/>
      <c r="E1816" s="339"/>
      <c r="F1816" s="108"/>
      <c r="G1816" s="337"/>
      <c r="H1816" s="1157"/>
      <c r="I1816" s="1157"/>
      <c r="J1816" s="1158"/>
    </row>
    <row r="1817" spans="1:10" x14ac:dyDescent="0.3">
      <c r="A1817" s="339"/>
      <c r="B1817" s="336"/>
      <c r="C1817" s="339"/>
      <c r="D1817" s="339"/>
      <c r="E1817" s="339"/>
      <c r="F1817" s="108"/>
      <c r="G1817" s="337"/>
      <c r="H1817" s="1157"/>
      <c r="I1817" s="1157"/>
      <c r="J1817" s="1158"/>
    </row>
    <row r="1818" spans="1:10" x14ac:dyDescent="0.3">
      <c r="A1818" s="339"/>
      <c r="B1818" s="336"/>
      <c r="C1818" s="339"/>
      <c r="D1818" s="339"/>
      <c r="E1818" s="339"/>
      <c r="F1818" s="108"/>
      <c r="G1818" s="337"/>
      <c r="H1818" s="1157"/>
      <c r="I1818" s="1157"/>
      <c r="J1818" s="1158"/>
    </row>
    <row r="1819" spans="1:10" x14ac:dyDescent="0.3">
      <c r="A1819" s="339"/>
      <c r="B1819" s="336"/>
      <c r="C1819" s="339"/>
      <c r="D1819" s="339"/>
      <c r="E1819" s="339"/>
      <c r="F1819" s="108"/>
      <c r="G1819" s="337"/>
      <c r="H1819" s="1157"/>
      <c r="I1819" s="1157"/>
      <c r="J1819" s="1158"/>
    </row>
    <row r="1820" spans="1:10" x14ac:dyDescent="0.3">
      <c r="A1820" s="339"/>
      <c r="B1820" s="336"/>
      <c r="C1820" s="339"/>
      <c r="D1820" s="339"/>
      <c r="E1820" s="339"/>
      <c r="F1820" s="108"/>
      <c r="G1820" s="337"/>
      <c r="H1820" s="1157"/>
      <c r="I1820" s="1157"/>
      <c r="J1820" s="1158"/>
    </row>
    <row r="1821" spans="1:10" x14ac:dyDescent="0.3">
      <c r="A1821" s="339"/>
      <c r="B1821" s="336"/>
      <c r="C1821" s="339"/>
      <c r="D1821" s="339"/>
      <c r="E1821" s="339"/>
      <c r="F1821" s="108"/>
      <c r="G1821" s="337"/>
      <c r="H1821" s="1157"/>
      <c r="I1821" s="1157"/>
      <c r="J1821" s="1158"/>
    </row>
    <row r="1822" spans="1:10" x14ac:dyDescent="0.3">
      <c r="A1822" s="339"/>
      <c r="B1822" s="336"/>
      <c r="C1822" s="339"/>
      <c r="D1822" s="339"/>
      <c r="E1822" s="339"/>
      <c r="F1822" s="108"/>
      <c r="G1822" s="337"/>
      <c r="H1822" s="1157"/>
      <c r="I1822" s="1157"/>
      <c r="J1822" s="1158"/>
    </row>
    <row r="1823" spans="1:10" x14ac:dyDescent="0.3">
      <c r="A1823" s="339"/>
      <c r="B1823" s="336"/>
      <c r="C1823" s="339"/>
      <c r="D1823" s="339"/>
      <c r="E1823" s="339"/>
      <c r="F1823" s="108"/>
      <c r="G1823" s="337"/>
      <c r="H1823" s="1157"/>
      <c r="I1823" s="1157"/>
      <c r="J1823" s="1158"/>
    </row>
    <row r="1824" spans="1:10" x14ac:dyDescent="0.3">
      <c r="A1824" s="339"/>
      <c r="B1824" s="336"/>
      <c r="C1824" s="339"/>
      <c r="D1824" s="339"/>
      <c r="E1824" s="339"/>
      <c r="F1824" s="108"/>
      <c r="G1824" s="337"/>
      <c r="H1824" s="1157"/>
      <c r="I1824" s="1157"/>
      <c r="J1824" s="1158"/>
    </row>
    <row r="1825" spans="1:10" x14ac:dyDescent="0.3">
      <c r="A1825" s="339"/>
      <c r="B1825" s="336"/>
      <c r="C1825" s="339"/>
      <c r="D1825" s="339"/>
      <c r="E1825" s="339"/>
      <c r="F1825" s="108"/>
      <c r="G1825" s="337"/>
      <c r="H1825" s="1157"/>
      <c r="I1825" s="1157"/>
      <c r="J1825" s="1158"/>
    </row>
    <row r="1826" spans="1:10" x14ac:dyDescent="0.3">
      <c r="A1826" s="339"/>
      <c r="B1826" s="336"/>
      <c r="C1826" s="339"/>
      <c r="D1826" s="339"/>
      <c r="E1826" s="339"/>
      <c r="F1826" s="108"/>
      <c r="G1826" s="337"/>
      <c r="H1826" s="1157"/>
      <c r="I1826" s="1157"/>
      <c r="J1826" s="1158"/>
    </row>
    <row r="1827" spans="1:10" x14ac:dyDescent="0.3">
      <c r="A1827" s="339"/>
      <c r="B1827" s="336"/>
      <c r="C1827" s="339"/>
      <c r="D1827" s="339"/>
      <c r="E1827" s="339"/>
      <c r="F1827" s="108"/>
      <c r="G1827" s="337"/>
      <c r="H1827" s="1157"/>
      <c r="I1827" s="1157"/>
      <c r="J1827" s="1158"/>
    </row>
    <row r="1828" spans="1:10" x14ac:dyDescent="0.3">
      <c r="A1828" s="339"/>
      <c r="B1828" s="336"/>
      <c r="C1828" s="339"/>
      <c r="D1828" s="339"/>
      <c r="E1828" s="339"/>
      <c r="F1828" s="108"/>
      <c r="G1828" s="337"/>
      <c r="H1828" s="1157"/>
      <c r="I1828" s="1157"/>
      <c r="J1828" s="1158"/>
    </row>
    <row r="1829" spans="1:10" x14ac:dyDescent="0.3">
      <c r="A1829" s="339"/>
      <c r="B1829" s="336"/>
      <c r="C1829" s="339"/>
      <c r="D1829" s="339"/>
      <c r="E1829" s="339"/>
      <c r="F1829" s="108"/>
      <c r="G1829" s="337"/>
      <c r="H1829" s="1157"/>
      <c r="I1829" s="1157"/>
      <c r="J1829" s="1158"/>
    </row>
    <row r="1830" spans="1:10" x14ac:dyDescent="0.3">
      <c r="A1830" s="339"/>
      <c r="B1830" s="336"/>
      <c r="C1830" s="339"/>
      <c r="D1830" s="339"/>
      <c r="E1830" s="339"/>
      <c r="F1830" s="108"/>
      <c r="G1830" s="337"/>
      <c r="H1830" s="1157"/>
      <c r="I1830" s="1157"/>
      <c r="J1830" s="1158"/>
    </row>
    <row r="1831" spans="1:10" x14ac:dyDescent="0.3">
      <c r="A1831" s="339"/>
      <c r="B1831" s="336"/>
      <c r="C1831" s="339"/>
      <c r="D1831" s="339"/>
      <c r="E1831" s="339"/>
      <c r="F1831" s="108"/>
      <c r="G1831" s="337"/>
      <c r="H1831" s="1157"/>
      <c r="I1831" s="1157"/>
      <c r="J1831" s="1158"/>
    </row>
    <row r="1832" spans="1:10" x14ac:dyDescent="0.3">
      <c r="A1832" s="339"/>
      <c r="B1832" s="336"/>
      <c r="C1832" s="339"/>
      <c r="D1832" s="339"/>
      <c r="E1832" s="339"/>
      <c r="F1832" s="108"/>
      <c r="G1832" s="337"/>
      <c r="H1832" s="1157"/>
      <c r="I1832" s="1157"/>
      <c r="J1832" s="1158"/>
    </row>
    <row r="1833" spans="1:10" x14ac:dyDescent="0.3">
      <c r="A1833" s="339"/>
      <c r="B1833" s="336"/>
      <c r="C1833" s="339"/>
      <c r="D1833" s="339"/>
      <c r="E1833" s="339"/>
      <c r="F1833" s="108"/>
      <c r="G1833" s="337"/>
      <c r="H1833" s="1157"/>
      <c r="I1833" s="1157"/>
      <c r="J1833" s="1158"/>
    </row>
    <row r="1834" spans="1:10" x14ac:dyDescent="0.3">
      <c r="A1834" s="339"/>
      <c r="B1834" s="336"/>
      <c r="C1834" s="339"/>
      <c r="D1834" s="339"/>
      <c r="E1834" s="339"/>
      <c r="F1834" s="108"/>
      <c r="G1834" s="337"/>
      <c r="H1834" s="1157"/>
      <c r="I1834" s="1157"/>
      <c r="J1834" s="1158"/>
    </row>
    <row r="1835" spans="1:10" x14ac:dyDescent="0.3">
      <c r="A1835" s="339"/>
      <c r="B1835" s="336"/>
      <c r="C1835" s="339"/>
      <c r="D1835" s="339"/>
      <c r="E1835" s="339"/>
      <c r="F1835" s="108"/>
      <c r="G1835" s="337"/>
      <c r="H1835" s="1157"/>
      <c r="I1835" s="1157"/>
      <c r="J1835" s="1158"/>
    </row>
    <row r="1836" spans="1:10" x14ac:dyDescent="0.3">
      <c r="A1836" s="339"/>
      <c r="B1836" s="336"/>
      <c r="C1836" s="339"/>
      <c r="D1836" s="339"/>
      <c r="E1836" s="339"/>
      <c r="F1836" s="108"/>
      <c r="G1836" s="337"/>
      <c r="H1836" s="1157"/>
      <c r="I1836" s="1157"/>
      <c r="J1836" s="1158"/>
    </row>
    <row r="1837" spans="1:10" x14ac:dyDescent="0.3">
      <c r="A1837" s="339"/>
      <c r="B1837" s="336"/>
      <c r="C1837" s="339"/>
      <c r="D1837" s="339"/>
      <c r="E1837" s="339"/>
      <c r="F1837" s="108"/>
      <c r="G1837" s="337"/>
      <c r="H1837" s="1157"/>
      <c r="I1837" s="1157"/>
      <c r="J1837" s="1158"/>
    </row>
    <row r="1838" spans="1:10" x14ac:dyDescent="0.3">
      <c r="A1838" s="339"/>
      <c r="B1838" s="336"/>
      <c r="C1838" s="339"/>
      <c r="D1838" s="339"/>
      <c r="E1838" s="339"/>
      <c r="F1838" s="108"/>
      <c r="G1838" s="337"/>
      <c r="H1838" s="1157"/>
      <c r="I1838" s="1157"/>
      <c r="J1838" s="1158"/>
    </row>
    <row r="1839" spans="1:10" x14ac:dyDescent="0.3">
      <c r="A1839" s="339"/>
      <c r="B1839" s="336"/>
      <c r="C1839" s="339"/>
      <c r="D1839" s="339"/>
      <c r="E1839" s="339"/>
      <c r="F1839" s="108"/>
      <c r="G1839" s="337"/>
      <c r="H1839" s="1157"/>
      <c r="I1839" s="1157"/>
      <c r="J1839" s="1158"/>
    </row>
    <row r="1840" spans="1:10" x14ac:dyDescent="0.3">
      <c r="A1840" s="339"/>
      <c r="B1840" s="336"/>
      <c r="C1840" s="339"/>
      <c r="D1840" s="339"/>
      <c r="E1840" s="339"/>
      <c r="F1840" s="108"/>
      <c r="G1840" s="337"/>
      <c r="H1840" s="1157"/>
      <c r="I1840" s="1157"/>
      <c r="J1840" s="1158"/>
    </row>
    <row r="1841" spans="1:10" x14ac:dyDescent="0.3">
      <c r="A1841" s="339"/>
      <c r="B1841" s="336"/>
      <c r="C1841" s="339"/>
      <c r="D1841" s="339"/>
      <c r="E1841" s="339"/>
      <c r="F1841" s="108"/>
      <c r="G1841" s="337"/>
      <c r="H1841" s="1157"/>
      <c r="I1841" s="1157"/>
      <c r="J1841" s="1158"/>
    </row>
    <row r="1842" spans="1:10" x14ac:dyDescent="0.3">
      <c r="A1842" s="339"/>
      <c r="B1842" s="336"/>
      <c r="C1842" s="339"/>
      <c r="D1842" s="339"/>
      <c r="E1842" s="339"/>
      <c r="F1842" s="108"/>
      <c r="G1842" s="337"/>
      <c r="H1842" s="1157"/>
      <c r="I1842" s="1157"/>
      <c r="J1842" s="1158"/>
    </row>
    <row r="1843" spans="1:10" x14ac:dyDescent="0.3">
      <c r="A1843" s="339"/>
      <c r="B1843" s="336"/>
      <c r="C1843" s="339"/>
      <c r="D1843" s="339"/>
      <c r="E1843" s="339"/>
      <c r="F1843" s="108"/>
      <c r="G1843" s="337"/>
      <c r="H1843" s="1157"/>
      <c r="I1843" s="1157"/>
      <c r="J1843" s="1158"/>
    </row>
    <row r="1844" spans="1:10" x14ac:dyDescent="0.3">
      <c r="A1844" s="339"/>
      <c r="B1844" s="336"/>
      <c r="C1844" s="339"/>
      <c r="D1844" s="339"/>
      <c r="E1844" s="339"/>
      <c r="F1844" s="108"/>
      <c r="G1844" s="337"/>
      <c r="H1844" s="1157"/>
      <c r="I1844" s="1157"/>
      <c r="J1844" s="1158"/>
    </row>
    <row r="1845" spans="1:10" x14ac:dyDescent="0.3">
      <c r="A1845" s="339"/>
      <c r="B1845" s="336"/>
      <c r="C1845" s="339"/>
      <c r="D1845" s="339"/>
      <c r="E1845" s="339"/>
      <c r="F1845" s="108"/>
      <c r="G1845" s="337"/>
      <c r="H1845" s="1157"/>
      <c r="I1845" s="1157"/>
      <c r="J1845" s="1158"/>
    </row>
    <row r="1846" spans="1:10" x14ac:dyDescent="0.3">
      <c r="A1846" s="339"/>
      <c r="B1846" s="336"/>
      <c r="C1846" s="339"/>
      <c r="D1846" s="339"/>
      <c r="E1846" s="339"/>
      <c r="F1846" s="108"/>
      <c r="G1846" s="337"/>
      <c r="H1846" s="1157"/>
      <c r="I1846" s="1157"/>
      <c r="J1846" s="1158"/>
    </row>
    <row r="1847" spans="1:10" x14ac:dyDescent="0.3">
      <c r="A1847" s="339"/>
      <c r="B1847" s="336"/>
      <c r="C1847" s="339"/>
      <c r="D1847" s="339"/>
      <c r="E1847" s="339"/>
      <c r="F1847" s="108"/>
      <c r="G1847" s="337"/>
      <c r="H1847" s="1157"/>
      <c r="I1847" s="1157"/>
      <c r="J1847" s="1158"/>
    </row>
    <row r="1848" spans="1:10" x14ac:dyDescent="0.3">
      <c r="A1848" s="339"/>
      <c r="B1848" s="336"/>
      <c r="C1848" s="339"/>
      <c r="D1848" s="339"/>
      <c r="E1848" s="339"/>
      <c r="F1848" s="108"/>
      <c r="G1848" s="337"/>
      <c r="H1848" s="1157"/>
      <c r="I1848" s="1157"/>
      <c r="J1848" s="1158"/>
    </row>
    <row r="1849" spans="1:10" x14ac:dyDescent="0.3">
      <c r="A1849" s="339"/>
      <c r="B1849" s="336"/>
      <c r="C1849" s="339"/>
      <c r="D1849" s="339"/>
      <c r="E1849" s="339"/>
      <c r="F1849" s="108"/>
      <c r="G1849" s="337"/>
      <c r="H1849" s="1157"/>
      <c r="I1849" s="1157"/>
      <c r="J1849" s="1158"/>
    </row>
    <row r="1850" spans="1:10" x14ac:dyDescent="0.3">
      <c r="A1850" s="339"/>
      <c r="B1850" s="336"/>
      <c r="C1850" s="339"/>
      <c r="D1850" s="339"/>
      <c r="E1850" s="339"/>
      <c r="F1850" s="108"/>
      <c r="G1850" s="337"/>
      <c r="H1850" s="1157"/>
      <c r="I1850" s="1157"/>
      <c r="J1850" s="1158"/>
    </row>
    <row r="1851" spans="1:10" x14ac:dyDescent="0.3">
      <c r="A1851" s="339"/>
      <c r="B1851" s="336"/>
      <c r="C1851" s="339"/>
      <c r="D1851" s="339"/>
      <c r="E1851" s="339"/>
      <c r="F1851" s="108"/>
      <c r="G1851" s="337"/>
      <c r="H1851" s="1157"/>
      <c r="I1851" s="1157"/>
      <c r="J1851" s="1158"/>
    </row>
    <row r="1852" spans="1:10" x14ac:dyDescent="0.3">
      <c r="A1852" s="339"/>
      <c r="B1852" s="336"/>
      <c r="C1852" s="339"/>
      <c r="D1852" s="339"/>
      <c r="E1852" s="339"/>
      <c r="F1852" s="108"/>
      <c r="G1852" s="337"/>
      <c r="H1852" s="1157"/>
      <c r="I1852" s="1157"/>
      <c r="J1852" s="1158"/>
    </row>
    <row r="1853" spans="1:10" x14ac:dyDescent="0.3">
      <c r="A1853" s="339"/>
      <c r="B1853" s="336"/>
      <c r="C1853" s="339"/>
      <c r="D1853" s="339"/>
      <c r="E1853" s="339"/>
      <c r="F1853" s="108"/>
      <c r="G1853" s="337"/>
      <c r="H1853" s="1157"/>
      <c r="I1853" s="1157"/>
      <c r="J1853" s="1158"/>
    </row>
    <row r="1854" spans="1:10" x14ac:dyDescent="0.3">
      <c r="A1854" s="339"/>
      <c r="B1854" s="336"/>
      <c r="C1854" s="339"/>
      <c r="D1854" s="339"/>
      <c r="E1854" s="339"/>
      <c r="F1854" s="108"/>
      <c r="G1854" s="337"/>
      <c r="H1854" s="1157"/>
      <c r="I1854" s="1157"/>
      <c r="J1854" s="1158"/>
    </row>
    <row r="1855" spans="1:10" x14ac:dyDescent="0.3">
      <c r="A1855" s="339"/>
      <c r="B1855" s="336"/>
      <c r="C1855" s="339"/>
      <c r="D1855" s="339"/>
      <c r="E1855" s="339"/>
      <c r="F1855" s="108"/>
      <c r="G1855" s="337"/>
      <c r="H1855" s="1157"/>
      <c r="I1855" s="1157"/>
      <c r="J1855" s="1158"/>
    </row>
    <row r="1856" spans="1:10" x14ac:dyDescent="0.3">
      <c r="A1856" s="339"/>
      <c r="B1856" s="336"/>
      <c r="C1856" s="339"/>
      <c r="D1856" s="339"/>
      <c r="E1856" s="339"/>
      <c r="F1856" s="108"/>
      <c r="G1856" s="337"/>
      <c r="H1856" s="1157"/>
      <c r="I1856" s="1157"/>
      <c r="J1856" s="1158"/>
    </row>
    <row r="1857" spans="1:10" x14ac:dyDescent="0.3">
      <c r="A1857" s="339"/>
      <c r="B1857" s="336"/>
      <c r="C1857" s="339"/>
      <c r="D1857" s="339"/>
      <c r="E1857" s="339"/>
      <c r="F1857" s="108"/>
      <c r="G1857" s="337"/>
      <c r="H1857" s="1157"/>
      <c r="I1857" s="1157"/>
      <c r="J1857" s="1158"/>
    </row>
    <row r="1858" spans="1:10" x14ac:dyDescent="0.3">
      <c r="A1858" s="339"/>
      <c r="B1858" s="336"/>
      <c r="C1858" s="339"/>
      <c r="D1858" s="339"/>
      <c r="E1858" s="339"/>
      <c r="F1858" s="108"/>
      <c r="G1858" s="337"/>
      <c r="H1858" s="1157"/>
      <c r="I1858" s="1157"/>
      <c r="J1858" s="1158"/>
    </row>
    <row r="1859" spans="1:10" x14ac:dyDescent="0.3">
      <c r="A1859" s="339"/>
      <c r="B1859" s="336"/>
      <c r="C1859" s="339"/>
      <c r="D1859" s="339"/>
      <c r="E1859" s="339"/>
      <c r="F1859" s="108"/>
      <c r="G1859" s="337"/>
      <c r="H1859" s="1157"/>
      <c r="I1859" s="1157"/>
      <c r="J1859" s="1158"/>
    </row>
    <row r="1860" spans="1:10" x14ac:dyDescent="0.3">
      <c r="A1860" s="339"/>
      <c r="B1860" s="336"/>
      <c r="C1860" s="339"/>
      <c r="D1860" s="339"/>
      <c r="E1860" s="339"/>
      <c r="F1860" s="108"/>
      <c r="G1860" s="337"/>
      <c r="H1860" s="1157"/>
      <c r="I1860" s="1157"/>
      <c r="J1860" s="1158"/>
    </row>
    <row r="1861" spans="1:10" x14ac:dyDescent="0.3">
      <c r="A1861" s="339"/>
      <c r="B1861" s="336"/>
      <c r="C1861" s="339"/>
      <c r="D1861" s="339"/>
      <c r="E1861" s="339"/>
      <c r="F1861" s="108"/>
      <c r="G1861" s="337"/>
      <c r="H1861" s="1157"/>
      <c r="I1861" s="1157"/>
      <c r="J1861" s="1158"/>
    </row>
    <row r="1862" spans="1:10" x14ac:dyDescent="0.3">
      <c r="A1862" s="339"/>
      <c r="B1862" s="336"/>
      <c r="C1862" s="339"/>
      <c r="D1862" s="339"/>
      <c r="E1862" s="339"/>
      <c r="F1862" s="108"/>
      <c r="G1862" s="337"/>
      <c r="H1862" s="1157"/>
      <c r="I1862" s="1157"/>
      <c r="J1862" s="1158"/>
    </row>
    <row r="1863" spans="1:10" x14ac:dyDescent="0.3">
      <c r="A1863" s="339"/>
      <c r="B1863" s="336"/>
      <c r="C1863" s="339"/>
      <c r="D1863" s="339"/>
      <c r="E1863" s="339"/>
      <c r="F1863" s="108"/>
      <c r="G1863" s="337"/>
      <c r="H1863" s="1157"/>
      <c r="I1863" s="1157"/>
      <c r="J1863" s="1158"/>
    </row>
    <row r="1864" spans="1:10" x14ac:dyDescent="0.3">
      <c r="A1864" s="339"/>
      <c r="B1864" s="336"/>
      <c r="C1864" s="339"/>
      <c r="D1864" s="339"/>
      <c r="E1864" s="339"/>
      <c r="F1864" s="108"/>
      <c r="G1864" s="337"/>
      <c r="H1864" s="1157"/>
      <c r="I1864" s="1157"/>
      <c r="J1864" s="1158"/>
    </row>
    <row r="1865" spans="1:10" x14ac:dyDescent="0.3">
      <c r="A1865" s="339"/>
      <c r="B1865" s="336"/>
      <c r="C1865" s="339"/>
      <c r="D1865" s="339"/>
      <c r="E1865" s="339"/>
      <c r="F1865" s="108"/>
      <c r="G1865" s="337"/>
      <c r="H1865" s="1157"/>
      <c r="I1865" s="1157"/>
      <c r="J1865" s="1158"/>
    </row>
    <row r="1866" spans="1:10" x14ac:dyDescent="0.3">
      <c r="A1866" s="339"/>
      <c r="B1866" s="336"/>
      <c r="C1866" s="339"/>
      <c r="D1866" s="339"/>
      <c r="E1866" s="339"/>
      <c r="F1866" s="108"/>
      <c r="G1866" s="337"/>
      <c r="H1866" s="1157"/>
      <c r="I1866" s="1157"/>
      <c r="J1866" s="1158"/>
    </row>
    <row r="1867" spans="1:10" x14ac:dyDescent="0.3">
      <c r="A1867" s="339"/>
      <c r="B1867" s="336"/>
      <c r="C1867" s="339"/>
      <c r="D1867" s="339"/>
      <c r="E1867" s="339"/>
      <c r="F1867" s="108"/>
      <c r="G1867" s="337"/>
      <c r="H1867" s="1157"/>
      <c r="I1867" s="1157"/>
      <c r="J1867" s="1158"/>
    </row>
    <row r="1868" spans="1:10" x14ac:dyDescent="0.3">
      <c r="A1868" s="339"/>
      <c r="B1868" s="336"/>
      <c r="C1868" s="339"/>
      <c r="D1868" s="339"/>
      <c r="E1868" s="339"/>
      <c r="F1868" s="108"/>
      <c r="G1868" s="337"/>
      <c r="H1868" s="1157"/>
      <c r="I1868" s="1157"/>
      <c r="J1868" s="1158"/>
    </row>
    <row r="1869" spans="1:10" x14ac:dyDescent="0.3">
      <c r="A1869" s="339"/>
      <c r="B1869" s="336"/>
      <c r="C1869" s="339"/>
      <c r="D1869" s="339"/>
      <c r="E1869" s="339"/>
      <c r="F1869" s="108"/>
      <c r="G1869" s="337"/>
      <c r="H1869" s="1157"/>
      <c r="I1869" s="1157"/>
      <c r="J1869" s="1158"/>
    </row>
    <row r="1870" spans="1:10" x14ac:dyDescent="0.3">
      <c r="A1870" s="339"/>
      <c r="B1870" s="336"/>
      <c r="C1870" s="339"/>
      <c r="D1870" s="339"/>
      <c r="E1870" s="339"/>
      <c r="F1870" s="108"/>
      <c r="G1870" s="337"/>
      <c r="H1870" s="1157"/>
      <c r="I1870" s="1157"/>
      <c r="J1870" s="1158"/>
    </row>
    <row r="1871" spans="1:10" x14ac:dyDescent="0.3">
      <c r="A1871" s="339"/>
      <c r="B1871" s="336"/>
      <c r="C1871" s="339"/>
      <c r="D1871" s="339"/>
      <c r="E1871" s="339"/>
      <c r="F1871" s="108"/>
      <c r="G1871" s="337"/>
      <c r="H1871" s="1157"/>
      <c r="I1871" s="1157"/>
      <c r="J1871" s="1158"/>
    </row>
    <row r="1872" spans="1:10" x14ac:dyDescent="0.3">
      <c r="A1872" s="339"/>
      <c r="B1872" s="336"/>
      <c r="C1872" s="339"/>
      <c r="D1872" s="339"/>
      <c r="E1872" s="339"/>
      <c r="F1872" s="108"/>
      <c r="G1872" s="337"/>
      <c r="H1872" s="1157"/>
      <c r="I1872" s="1157"/>
      <c r="J1872" s="1158"/>
    </row>
    <row r="1873" spans="1:10" x14ac:dyDescent="0.3">
      <c r="A1873" s="339"/>
      <c r="B1873" s="336"/>
      <c r="C1873" s="339"/>
      <c r="D1873" s="339"/>
      <c r="E1873" s="339"/>
      <c r="F1873" s="108"/>
      <c r="G1873" s="337"/>
      <c r="H1873" s="1157"/>
      <c r="I1873" s="1157"/>
      <c r="J1873" s="1158"/>
    </row>
    <row r="1874" spans="1:10" x14ac:dyDescent="0.3">
      <c r="A1874" s="339"/>
      <c r="B1874" s="336"/>
      <c r="C1874" s="339"/>
      <c r="D1874" s="339"/>
      <c r="E1874" s="339"/>
      <c r="F1874" s="108"/>
      <c r="G1874" s="337"/>
      <c r="H1874" s="1157"/>
      <c r="I1874" s="1157"/>
      <c r="J1874" s="1158"/>
    </row>
    <row r="1875" spans="1:10" x14ac:dyDescent="0.3">
      <c r="A1875" s="339"/>
      <c r="B1875" s="336"/>
      <c r="C1875" s="339"/>
      <c r="D1875" s="339"/>
      <c r="E1875" s="339"/>
      <c r="F1875" s="108"/>
      <c r="G1875" s="337"/>
      <c r="H1875" s="1157"/>
      <c r="I1875" s="1157"/>
      <c r="J1875" s="1158"/>
    </row>
    <row r="1876" spans="1:10" x14ac:dyDescent="0.3">
      <c r="A1876" s="339"/>
      <c r="B1876" s="336"/>
      <c r="C1876" s="339"/>
      <c r="D1876" s="339"/>
      <c r="E1876" s="339"/>
      <c r="F1876" s="108"/>
      <c r="G1876" s="337"/>
      <c r="H1876" s="1157"/>
      <c r="I1876" s="1157"/>
      <c r="J1876" s="1158"/>
    </row>
    <row r="1877" spans="1:10" x14ac:dyDescent="0.3">
      <c r="A1877" s="339"/>
      <c r="B1877" s="336"/>
      <c r="C1877" s="339"/>
      <c r="D1877" s="339"/>
      <c r="E1877" s="339"/>
      <c r="F1877" s="108"/>
      <c r="G1877" s="337"/>
      <c r="H1877" s="1157"/>
      <c r="I1877" s="1157"/>
      <c r="J1877" s="1158"/>
    </row>
    <row r="1878" spans="1:10" x14ac:dyDescent="0.3">
      <c r="A1878" s="339"/>
      <c r="B1878" s="336"/>
      <c r="C1878" s="339"/>
      <c r="D1878" s="339"/>
      <c r="E1878" s="339"/>
      <c r="F1878" s="108"/>
      <c r="G1878" s="337"/>
      <c r="H1878" s="1157"/>
      <c r="I1878" s="1157"/>
      <c r="J1878" s="1158"/>
    </row>
    <row r="1879" spans="1:10" x14ac:dyDescent="0.3">
      <c r="A1879" s="339"/>
      <c r="B1879" s="336"/>
      <c r="C1879" s="339"/>
      <c r="D1879" s="339"/>
      <c r="E1879" s="339"/>
      <c r="F1879" s="108"/>
      <c r="G1879" s="337"/>
      <c r="H1879" s="1157"/>
      <c r="I1879" s="1157"/>
      <c r="J1879" s="1158"/>
    </row>
    <row r="1880" spans="1:10" x14ac:dyDescent="0.3">
      <c r="A1880" s="339"/>
      <c r="B1880" s="336"/>
      <c r="C1880" s="339"/>
      <c r="D1880" s="339"/>
      <c r="E1880" s="339"/>
      <c r="F1880" s="108"/>
      <c r="G1880" s="337"/>
      <c r="H1880" s="1157"/>
      <c r="I1880" s="1157"/>
      <c r="J1880" s="1158"/>
    </row>
    <row r="1881" spans="1:10" x14ac:dyDescent="0.3">
      <c r="A1881" s="339"/>
      <c r="B1881" s="336"/>
      <c r="C1881" s="339"/>
      <c r="D1881" s="339"/>
      <c r="E1881" s="339"/>
      <c r="F1881" s="108"/>
      <c r="G1881" s="337"/>
      <c r="H1881" s="1157"/>
      <c r="I1881" s="1157"/>
      <c r="J1881" s="1158"/>
    </row>
    <row r="1882" spans="1:10" x14ac:dyDescent="0.3">
      <c r="A1882" s="339"/>
      <c r="B1882" s="336"/>
      <c r="C1882" s="339"/>
      <c r="D1882" s="339"/>
      <c r="E1882" s="339"/>
      <c r="F1882" s="108"/>
      <c r="G1882" s="337"/>
      <c r="H1882" s="1157"/>
      <c r="I1882" s="1157"/>
      <c r="J1882" s="1158"/>
    </row>
    <row r="1883" spans="1:10" x14ac:dyDescent="0.3">
      <c r="A1883" s="339"/>
      <c r="B1883" s="336"/>
      <c r="C1883" s="339"/>
      <c r="D1883" s="339"/>
      <c r="E1883" s="339"/>
      <c r="F1883" s="108"/>
      <c r="G1883" s="337"/>
      <c r="H1883" s="1157"/>
      <c r="I1883" s="1157"/>
      <c r="J1883" s="1158"/>
    </row>
    <row r="1884" spans="1:10" x14ac:dyDescent="0.3">
      <c r="A1884" s="339"/>
      <c r="B1884" s="336"/>
      <c r="C1884" s="339"/>
      <c r="D1884" s="339"/>
      <c r="E1884" s="339"/>
      <c r="F1884" s="108"/>
      <c r="G1884" s="337"/>
      <c r="H1884" s="1157"/>
      <c r="I1884" s="1157"/>
      <c r="J1884" s="1158"/>
    </row>
    <row r="1885" spans="1:10" x14ac:dyDescent="0.3">
      <c r="A1885" s="339"/>
      <c r="B1885" s="336"/>
      <c r="C1885" s="339"/>
      <c r="D1885" s="339"/>
      <c r="E1885" s="339"/>
      <c r="F1885" s="108"/>
      <c r="G1885" s="337"/>
      <c r="H1885" s="1157"/>
      <c r="I1885" s="1157"/>
      <c r="J1885" s="1158"/>
    </row>
    <row r="1886" spans="1:10" x14ac:dyDescent="0.3">
      <c r="A1886" s="339"/>
      <c r="B1886" s="336"/>
      <c r="C1886" s="339"/>
      <c r="D1886" s="339"/>
      <c r="E1886" s="339"/>
      <c r="F1886" s="108"/>
      <c r="G1886" s="337"/>
      <c r="H1886" s="1157"/>
      <c r="I1886" s="1157"/>
      <c r="J1886" s="1158"/>
    </row>
    <row r="1887" spans="1:10" x14ac:dyDescent="0.3">
      <c r="A1887" s="339"/>
      <c r="B1887" s="336"/>
      <c r="C1887" s="339"/>
      <c r="D1887" s="339"/>
      <c r="E1887" s="339"/>
      <c r="F1887" s="108"/>
      <c r="G1887" s="337"/>
      <c r="H1887" s="1157"/>
      <c r="I1887" s="1157"/>
      <c r="J1887" s="1158"/>
    </row>
    <row r="1888" spans="1:10" x14ac:dyDescent="0.3">
      <c r="A1888" s="339"/>
      <c r="B1888" s="336"/>
      <c r="C1888" s="339"/>
      <c r="D1888" s="339"/>
      <c r="E1888" s="339"/>
      <c r="F1888" s="108"/>
      <c r="G1888" s="337"/>
      <c r="H1888" s="1157"/>
      <c r="I1888" s="1157"/>
      <c r="J1888" s="1158"/>
    </row>
    <row r="1889" spans="1:10" x14ac:dyDescent="0.3">
      <c r="A1889" s="339"/>
      <c r="B1889" s="336"/>
      <c r="C1889" s="339"/>
      <c r="D1889" s="339"/>
      <c r="E1889" s="339"/>
      <c r="F1889" s="108"/>
      <c r="G1889" s="337"/>
      <c r="H1889" s="1157"/>
      <c r="I1889" s="1157"/>
      <c r="J1889" s="1158"/>
    </row>
    <row r="1890" spans="1:10" x14ac:dyDescent="0.3">
      <c r="A1890" s="339"/>
      <c r="B1890" s="336"/>
      <c r="C1890" s="339"/>
      <c r="D1890" s="339"/>
      <c r="E1890" s="339"/>
      <c r="F1890" s="108"/>
      <c r="G1890" s="337"/>
      <c r="H1890" s="1157"/>
      <c r="I1890" s="1157"/>
      <c r="J1890" s="1158"/>
    </row>
    <row r="1891" spans="1:10" x14ac:dyDescent="0.3">
      <c r="A1891" s="339"/>
      <c r="B1891" s="336"/>
      <c r="C1891" s="339"/>
      <c r="D1891" s="339"/>
      <c r="E1891" s="339"/>
      <c r="F1891" s="108"/>
      <c r="G1891" s="337"/>
      <c r="H1891" s="1157"/>
      <c r="I1891" s="1157"/>
      <c r="J1891" s="1158"/>
    </row>
    <row r="1892" spans="1:10" x14ac:dyDescent="0.3">
      <c r="A1892" s="339"/>
      <c r="B1892" s="336"/>
      <c r="C1892" s="339"/>
      <c r="D1892" s="339"/>
      <c r="E1892" s="339"/>
      <c r="F1892" s="108"/>
      <c r="G1892" s="337"/>
      <c r="H1892" s="1157"/>
      <c r="I1892" s="1157"/>
      <c r="J1892" s="1158"/>
    </row>
    <row r="1893" spans="1:10" x14ac:dyDescent="0.3">
      <c r="A1893" s="339"/>
      <c r="B1893" s="336"/>
      <c r="C1893" s="339"/>
      <c r="D1893" s="339"/>
      <c r="E1893" s="339"/>
      <c r="F1893" s="108"/>
      <c r="G1893" s="337"/>
      <c r="H1893" s="1157"/>
      <c r="I1893" s="1157"/>
      <c r="J1893" s="1158"/>
    </row>
    <row r="1894" spans="1:10" x14ac:dyDescent="0.3">
      <c r="A1894" s="339"/>
      <c r="B1894" s="336"/>
      <c r="C1894" s="339"/>
      <c r="D1894" s="339"/>
      <c r="E1894" s="339"/>
      <c r="F1894" s="108"/>
      <c r="G1894" s="337"/>
      <c r="H1894" s="1157"/>
      <c r="I1894" s="1157"/>
      <c r="J1894" s="1158"/>
    </row>
    <row r="1895" spans="1:10" x14ac:dyDescent="0.3">
      <c r="A1895" s="339"/>
      <c r="B1895" s="336"/>
      <c r="C1895" s="339"/>
      <c r="D1895" s="339"/>
      <c r="E1895" s="339"/>
      <c r="F1895" s="108"/>
      <c r="G1895" s="337"/>
      <c r="H1895" s="1157"/>
      <c r="I1895" s="1157"/>
      <c r="J1895" s="1158"/>
    </row>
    <row r="1896" spans="1:10" x14ac:dyDescent="0.3">
      <c r="A1896" s="339"/>
      <c r="B1896" s="336"/>
      <c r="C1896" s="339"/>
      <c r="D1896" s="339"/>
      <c r="E1896" s="339"/>
      <c r="F1896" s="108"/>
      <c r="G1896" s="337"/>
      <c r="H1896" s="1157"/>
      <c r="I1896" s="1157"/>
      <c r="J1896" s="1158"/>
    </row>
    <row r="1897" spans="1:10" x14ac:dyDescent="0.3">
      <c r="A1897" s="339"/>
      <c r="B1897" s="336"/>
      <c r="C1897" s="339"/>
      <c r="D1897" s="339"/>
      <c r="E1897" s="339"/>
      <c r="F1897" s="108"/>
      <c r="G1897" s="337"/>
      <c r="H1897" s="1157"/>
      <c r="I1897" s="1157"/>
      <c r="J1897" s="1158"/>
    </row>
    <row r="1898" spans="1:10" x14ac:dyDescent="0.3">
      <c r="A1898" s="339"/>
      <c r="B1898" s="336"/>
      <c r="C1898" s="339"/>
      <c r="D1898" s="339"/>
      <c r="E1898" s="339"/>
      <c r="F1898" s="108"/>
      <c r="G1898" s="337"/>
      <c r="H1898" s="1157"/>
      <c r="I1898" s="1157"/>
      <c r="J1898" s="1158"/>
    </row>
    <row r="1899" spans="1:10" x14ac:dyDescent="0.3">
      <c r="A1899" s="339"/>
      <c r="B1899" s="336"/>
      <c r="C1899" s="339"/>
      <c r="D1899" s="339"/>
      <c r="E1899" s="339"/>
      <c r="F1899" s="108"/>
      <c r="G1899" s="337"/>
      <c r="H1899" s="1157"/>
      <c r="I1899" s="1157"/>
      <c r="J1899" s="1158"/>
    </row>
    <row r="1900" spans="1:10" x14ac:dyDescent="0.3">
      <c r="A1900" s="339"/>
      <c r="B1900" s="336"/>
      <c r="C1900" s="339"/>
      <c r="D1900" s="339"/>
      <c r="E1900" s="339"/>
      <c r="F1900" s="108"/>
      <c r="G1900" s="337"/>
      <c r="H1900" s="1157"/>
      <c r="I1900" s="1157"/>
      <c r="J1900" s="1158"/>
    </row>
    <row r="1901" spans="1:10" x14ac:dyDescent="0.3">
      <c r="A1901" s="339"/>
      <c r="B1901" s="336"/>
      <c r="C1901" s="339"/>
      <c r="D1901" s="339"/>
      <c r="E1901" s="339"/>
      <c r="F1901" s="108"/>
      <c r="G1901" s="337"/>
      <c r="H1901" s="1157"/>
      <c r="I1901" s="1157"/>
      <c r="J1901" s="1158"/>
    </row>
    <row r="1902" spans="1:10" x14ac:dyDescent="0.3">
      <c r="A1902" s="339"/>
      <c r="B1902" s="336"/>
      <c r="C1902" s="339"/>
      <c r="D1902" s="339"/>
      <c r="E1902" s="339"/>
      <c r="F1902" s="108"/>
      <c r="G1902" s="337"/>
      <c r="H1902" s="1157"/>
      <c r="I1902" s="1157"/>
      <c r="J1902" s="1158"/>
    </row>
    <row r="1903" spans="1:10" x14ac:dyDescent="0.3">
      <c r="A1903" s="339"/>
      <c r="B1903" s="336"/>
      <c r="C1903" s="339"/>
      <c r="D1903" s="339"/>
      <c r="E1903" s="339"/>
      <c r="F1903" s="108"/>
      <c r="G1903" s="337"/>
      <c r="H1903" s="1157"/>
      <c r="I1903" s="1157"/>
      <c r="J1903" s="1158"/>
    </row>
    <row r="1904" spans="1:10" x14ac:dyDescent="0.3">
      <c r="A1904" s="339"/>
      <c r="B1904" s="336"/>
      <c r="C1904" s="339"/>
      <c r="D1904" s="339"/>
      <c r="E1904" s="339"/>
      <c r="F1904" s="108"/>
      <c r="G1904" s="337"/>
      <c r="H1904" s="1157"/>
      <c r="I1904" s="1157"/>
      <c r="J1904" s="1158"/>
    </row>
    <row r="1905" spans="1:10" x14ac:dyDescent="0.3">
      <c r="A1905" s="339"/>
      <c r="B1905" s="336"/>
      <c r="C1905" s="339"/>
      <c r="D1905" s="339"/>
      <c r="E1905" s="339"/>
      <c r="F1905" s="108"/>
      <c r="G1905" s="337"/>
      <c r="H1905" s="1157"/>
      <c r="I1905" s="1157"/>
      <c r="J1905" s="1158"/>
    </row>
    <row r="1906" spans="1:10" x14ac:dyDescent="0.3">
      <c r="A1906" s="339"/>
      <c r="B1906" s="336"/>
      <c r="C1906" s="339"/>
      <c r="D1906" s="339"/>
      <c r="E1906" s="339"/>
      <c r="F1906" s="108"/>
      <c r="G1906" s="337"/>
      <c r="H1906" s="1157"/>
      <c r="I1906" s="1157"/>
      <c r="J1906" s="1158"/>
    </row>
    <row r="1907" spans="1:10" x14ac:dyDescent="0.3">
      <c r="A1907" s="339"/>
      <c r="B1907" s="336"/>
      <c r="C1907" s="339"/>
      <c r="D1907" s="339"/>
      <c r="E1907" s="339"/>
      <c r="F1907" s="108"/>
      <c r="G1907" s="337"/>
      <c r="H1907" s="1157"/>
      <c r="I1907" s="1157"/>
      <c r="J1907" s="1158"/>
    </row>
    <row r="1908" spans="1:10" x14ac:dyDescent="0.3">
      <c r="A1908" s="339"/>
      <c r="B1908" s="336"/>
      <c r="C1908" s="339"/>
      <c r="D1908" s="339"/>
      <c r="E1908" s="339"/>
      <c r="F1908" s="108"/>
      <c r="G1908" s="337"/>
      <c r="H1908" s="1157"/>
      <c r="I1908" s="1157"/>
      <c r="J1908" s="1158"/>
    </row>
    <row r="1909" spans="1:10" x14ac:dyDescent="0.3">
      <c r="A1909" s="339"/>
      <c r="B1909" s="336"/>
      <c r="C1909" s="339"/>
      <c r="D1909" s="339"/>
      <c r="E1909" s="339"/>
      <c r="F1909" s="108"/>
      <c r="G1909" s="337"/>
      <c r="H1909" s="1157"/>
      <c r="I1909" s="1157"/>
      <c r="J1909" s="1158"/>
    </row>
    <row r="1910" spans="1:10" x14ac:dyDescent="0.3">
      <c r="A1910" s="339"/>
      <c r="B1910" s="336"/>
      <c r="C1910" s="339"/>
      <c r="D1910" s="339"/>
      <c r="E1910" s="339"/>
      <c r="F1910" s="108"/>
      <c r="G1910" s="337"/>
      <c r="H1910" s="1157"/>
      <c r="I1910" s="1157"/>
      <c r="J1910" s="1158"/>
    </row>
    <row r="1911" spans="1:10" x14ac:dyDescent="0.3">
      <c r="A1911" s="339"/>
      <c r="B1911" s="336"/>
      <c r="C1911" s="339"/>
      <c r="D1911" s="339"/>
      <c r="E1911" s="339"/>
      <c r="F1911" s="108"/>
      <c r="G1911" s="337"/>
      <c r="H1911" s="1157"/>
      <c r="I1911" s="1157"/>
      <c r="J1911" s="1158"/>
    </row>
    <row r="1912" spans="1:10" x14ac:dyDescent="0.3">
      <c r="A1912" s="339"/>
      <c r="B1912" s="336"/>
      <c r="C1912" s="339"/>
      <c r="D1912" s="339"/>
      <c r="E1912" s="339"/>
      <c r="F1912" s="108"/>
      <c r="G1912" s="337"/>
      <c r="H1912" s="1157"/>
      <c r="I1912" s="1157"/>
      <c r="J1912" s="1158"/>
    </row>
    <row r="1913" spans="1:10" x14ac:dyDescent="0.3">
      <c r="A1913" s="339"/>
      <c r="B1913" s="336"/>
      <c r="C1913" s="339"/>
      <c r="D1913" s="339"/>
      <c r="E1913" s="339"/>
      <c r="F1913" s="108"/>
      <c r="G1913" s="337"/>
      <c r="H1913" s="1157"/>
      <c r="I1913" s="1157"/>
      <c r="J1913" s="1158"/>
    </row>
    <row r="1914" spans="1:10" x14ac:dyDescent="0.3">
      <c r="A1914" s="339"/>
      <c r="B1914" s="336"/>
      <c r="C1914" s="339"/>
      <c r="D1914" s="339"/>
      <c r="E1914" s="339"/>
      <c r="F1914" s="108"/>
      <c r="G1914" s="337"/>
      <c r="H1914" s="1157"/>
      <c r="I1914" s="1157"/>
      <c r="J1914" s="1158"/>
    </row>
    <row r="1915" spans="1:10" x14ac:dyDescent="0.3">
      <c r="A1915" s="339"/>
      <c r="B1915" s="336"/>
      <c r="C1915" s="339"/>
      <c r="D1915" s="339"/>
      <c r="E1915" s="339"/>
      <c r="F1915" s="108"/>
      <c r="G1915" s="337"/>
      <c r="H1915" s="1157"/>
      <c r="I1915" s="1157"/>
      <c r="J1915" s="1158"/>
    </row>
    <row r="1916" spans="1:10" x14ac:dyDescent="0.3">
      <c r="A1916" s="339"/>
      <c r="B1916" s="336"/>
      <c r="C1916" s="339"/>
      <c r="D1916" s="339"/>
      <c r="E1916" s="339"/>
      <c r="F1916" s="108"/>
      <c r="G1916" s="337"/>
      <c r="H1916" s="1157"/>
      <c r="I1916" s="1157"/>
      <c r="J1916" s="1158"/>
    </row>
    <row r="1917" spans="1:10" x14ac:dyDescent="0.3">
      <c r="A1917" s="339"/>
      <c r="B1917" s="336"/>
      <c r="C1917" s="339"/>
      <c r="D1917" s="339"/>
      <c r="E1917" s="339"/>
      <c r="F1917" s="108"/>
      <c r="G1917" s="337"/>
      <c r="H1917" s="1157"/>
      <c r="I1917" s="1157"/>
      <c r="J1917" s="1158"/>
    </row>
    <row r="1918" spans="1:10" x14ac:dyDescent="0.3">
      <c r="A1918" s="339"/>
      <c r="B1918" s="336"/>
      <c r="C1918" s="339"/>
      <c r="D1918" s="339"/>
      <c r="E1918" s="339"/>
      <c r="F1918" s="108"/>
      <c r="G1918" s="337"/>
      <c r="H1918" s="1157"/>
      <c r="I1918" s="1157"/>
      <c r="J1918" s="1158"/>
    </row>
    <row r="1919" spans="1:10" x14ac:dyDescent="0.3">
      <c r="A1919" s="339"/>
      <c r="B1919" s="336"/>
      <c r="C1919" s="339"/>
      <c r="D1919" s="339"/>
      <c r="E1919" s="339"/>
      <c r="F1919" s="108"/>
      <c r="G1919" s="337"/>
      <c r="H1919" s="1157"/>
      <c r="I1919" s="1157"/>
      <c r="J1919" s="1158"/>
    </row>
    <row r="1920" spans="1:10" x14ac:dyDescent="0.3">
      <c r="A1920" s="339"/>
      <c r="B1920" s="336"/>
      <c r="C1920" s="339"/>
      <c r="D1920" s="339"/>
      <c r="E1920" s="339"/>
      <c r="F1920" s="108"/>
      <c r="G1920" s="337"/>
      <c r="H1920" s="1157"/>
      <c r="I1920" s="1157"/>
      <c r="J1920" s="1158"/>
    </row>
    <row r="1921" spans="1:10" x14ac:dyDescent="0.3">
      <c r="A1921" s="339"/>
      <c r="B1921" s="336"/>
      <c r="C1921" s="339"/>
      <c r="D1921" s="339"/>
      <c r="E1921" s="339"/>
      <c r="F1921" s="108"/>
      <c r="G1921" s="337"/>
      <c r="H1921" s="1157"/>
      <c r="I1921" s="1157"/>
      <c r="J1921" s="1158"/>
    </row>
    <row r="1922" spans="1:10" x14ac:dyDescent="0.3">
      <c r="A1922" s="339"/>
      <c r="B1922" s="336"/>
      <c r="C1922" s="339"/>
      <c r="D1922" s="339"/>
      <c r="E1922" s="339"/>
      <c r="F1922" s="108"/>
      <c r="G1922" s="337"/>
      <c r="H1922" s="1157"/>
      <c r="I1922" s="1157"/>
      <c r="J1922" s="1158"/>
    </row>
    <row r="1923" spans="1:10" x14ac:dyDescent="0.3">
      <c r="A1923" s="339"/>
      <c r="B1923" s="336"/>
      <c r="C1923" s="339"/>
      <c r="D1923" s="339"/>
      <c r="E1923" s="339"/>
      <c r="F1923" s="108"/>
      <c r="G1923" s="337"/>
      <c r="H1923" s="1157"/>
      <c r="I1923" s="1157"/>
      <c r="J1923" s="1158"/>
    </row>
    <row r="1924" spans="1:10" x14ac:dyDescent="0.3">
      <c r="A1924" s="339"/>
      <c r="B1924" s="336"/>
      <c r="C1924" s="339"/>
      <c r="D1924" s="339"/>
      <c r="E1924" s="339"/>
      <c r="F1924" s="108"/>
      <c r="G1924" s="337"/>
      <c r="H1924" s="1157"/>
      <c r="I1924" s="1157"/>
      <c r="J1924" s="1158"/>
    </row>
    <row r="1925" spans="1:10" x14ac:dyDescent="0.3">
      <c r="A1925" s="339"/>
      <c r="B1925" s="336"/>
      <c r="C1925" s="339"/>
      <c r="D1925" s="339"/>
      <c r="E1925" s="339"/>
      <c r="F1925" s="108"/>
      <c r="G1925" s="337"/>
      <c r="H1925" s="1157"/>
      <c r="I1925" s="1157"/>
      <c r="J1925" s="1158"/>
    </row>
    <row r="1926" spans="1:10" x14ac:dyDescent="0.3">
      <c r="A1926" s="339"/>
      <c r="B1926" s="336"/>
      <c r="C1926" s="339"/>
      <c r="D1926" s="339"/>
      <c r="E1926" s="339"/>
      <c r="F1926" s="108"/>
      <c r="G1926" s="337"/>
      <c r="H1926" s="1157"/>
      <c r="I1926" s="1157"/>
      <c r="J1926" s="1158"/>
    </row>
    <row r="1927" spans="1:10" x14ac:dyDescent="0.3">
      <c r="A1927" s="339"/>
      <c r="B1927" s="336"/>
      <c r="C1927" s="339"/>
      <c r="D1927" s="339"/>
      <c r="E1927" s="339"/>
      <c r="F1927" s="108"/>
      <c r="G1927" s="337"/>
      <c r="H1927" s="1157"/>
      <c r="I1927" s="1157"/>
      <c r="J1927" s="1158"/>
    </row>
    <row r="1928" spans="1:10" x14ac:dyDescent="0.3">
      <c r="A1928" s="339"/>
      <c r="B1928" s="336"/>
      <c r="C1928" s="339"/>
      <c r="D1928" s="339"/>
      <c r="E1928" s="339"/>
      <c r="F1928" s="108"/>
      <c r="G1928" s="337"/>
      <c r="H1928" s="1157"/>
      <c r="I1928" s="1157"/>
      <c r="J1928" s="1158"/>
    </row>
    <row r="1929" spans="1:10" x14ac:dyDescent="0.3">
      <c r="A1929" s="339"/>
      <c r="B1929" s="336"/>
      <c r="C1929" s="339"/>
      <c r="D1929" s="339"/>
      <c r="E1929" s="339"/>
      <c r="F1929" s="108"/>
      <c r="G1929" s="337"/>
      <c r="H1929" s="1157"/>
      <c r="I1929" s="1157"/>
      <c r="J1929" s="1158"/>
    </row>
    <row r="1930" spans="1:10" x14ac:dyDescent="0.3">
      <c r="A1930" s="339"/>
      <c r="B1930" s="336"/>
      <c r="C1930" s="339"/>
      <c r="D1930" s="339"/>
      <c r="E1930" s="339"/>
      <c r="F1930" s="108"/>
      <c r="G1930" s="337"/>
      <c r="H1930" s="1157"/>
      <c r="I1930" s="1157"/>
      <c r="J1930" s="1158"/>
    </row>
    <row r="1931" spans="1:10" x14ac:dyDescent="0.3">
      <c r="A1931" s="339"/>
      <c r="B1931" s="336"/>
      <c r="C1931" s="339"/>
      <c r="D1931" s="339"/>
      <c r="E1931" s="339"/>
      <c r="F1931" s="108"/>
      <c r="G1931" s="337"/>
      <c r="H1931" s="1157"/>
      <c r="I1931" s="1157"/>
      <c r="J1931" s="1158"/>
    </row>
    <row r="1932" spans="1:10" x14ac:dyDescent="0.3">
      <c r="A1932" s="339"/>
      <c r="B1932" s="336"/>
      <c r="C1932" s="339"/>
      <c r="D1932" s="339"/>
      <c r="E1932" s="339"/>
      <c r="F1932" s="108"/>
      <c r="G1932" s="337"/>
      <c r="H1932" s="1157"/>
      <c r="I1932" s="1157"/>
      <c r="J1932" s="1158"/>
    </row>
    <row r="1933" spans="1:10" x14ac:dyDescent="0.3">
      <c r="A1933" s="339"/>
      <c r="B1933" s="336"/>
      <c r="C1933" s="339"/>
      <c r="D1933" s="339"/>
      <c r="E1933" s="339"/>
      <c r="F1933" s="108"/>
      <c r="G1933" s="337"/>
      <c r="H1933" s="1157"/>
      <c r="I1933" s="1157"/>
      <c r="J1933" s="1158"/>
    </row>
    <row r="1934" spans="1:10" x14ac:dyDescent="0.3">
      <c r="A1934" s="339"/>
      <c r="B1934" s="336"/>
      <c r="C1934" s="339"/>
      <c r="D1934" s="339"/>
      <c r="E1934" s="339"/>
      <c r="F1934" s="108"/>
      <c r="G1934" s="337"/>
      <c r="H1934" s="1157"/>
      <c r="I1934" s="1157"/>
      <c r="J1934" s="1158"/>
    </row>
    <row r="1935" spans="1:10" x14ac:dyDescent="0.3">
      <c r="A1935" s="339"/>
      <c r="B1935" s="336"/>
      <c r="C1935" s="339"/>
      <c r="D1935" s="339"/>
      <c r="E1935" s="339"/>
      <c r="F1935" s="108"/>
      <c r="G1935" s="337"/>
      <c r="H1935" s="1157"/>
      <c r="I1935" s="1157"/>
      <c r="J1935" s="1158"/>
    </row>
    <row r="1936" spans="1:10" x14ac:dyDescent="0.3">
      <c r="A1936" s="339"/>
      <c r="B1936" s="336"/>
      <c r="C1936" s="339"/>
      <c r="D1936" s="339"/>
      <c r="E1936" s="339"/>
      <c r="F1936" s="108"/>
      <c r="G1936" s="337"/>
      <c r="H1936" s="1157"/>
      <c r="I1936" s="1157"/>
      <c r="J1936" s="1158"/>
    </row>
    <row r="1937" spans="1:10" x14ac:dyDescent="0.3">
      <c r="A1937" s="339"/>
      <c r="B1937" s="336"/>
      <c r="C1937" s="339"/>
      <c r="D1937" s="339"/>
      <c r="E1937" s="339"/>
      <c r="F1937" s="108"/>
      <c r="G1937" s="337"/>
      <c r="H1937" s="1157"/>
      <c r="I1937" s="1157"/>
      <c r="J1937" s="1158"/>
    </row>
    <row r="1938" spans="1:10" x14ac:dyDescent="0.3">
      <c r="A1938" s="339"/>
      <c r="B1938" s="336"/>
      <c r="C1938" s="339"/>
      <c r="D1938" s="339"/>
      <c r="E1938" s="339"/>
      <c r="F1938" s="108"/>
      <c r="G1938" s="337"/>
      <c r="H1938" s="1157"/>
      <c r="I1938" s="1157"/>
      <c r="J1938" s="1158"/>
    </row>
    <row r="1939" spans="1:10" x14ac:dyDescent="0.3">
      <c r="A1939" s="339"/>
      <c r="B1939" s="336"/>
      <c r="C1939" s="339"/>
      <c r="D1939" s="339"/>
      <c r="E1939" s="339"/>
      <c r="F1939" s="108"/>
      <c r="G1939" s="337"/>
      <c r="H1939" s="1157"/>
      <c r="I1939" s="1157"/>
      <c r="J1939" s="1158"/>
    </row>
    <row r="1940" spans="1:10" x14ac:dyDescent="0.3">
      <c r="A1940" s="339"/>
      <c r="B1940" s="336"/>
      <c r="C1940" s="339"/>
      <c r="D1940" s="339"/>
      <c r="E1940" s="339"/>
      <c r="F1940" s="108"/>
      <c r="G1940" s="337"/>
      <c r="H1940" s="1157"/>
      <c r="I1940" s="1157"/>
      <c r="J1940" s="1158"/>
    </row>
    <row r="1941" spans="1:10" x14ac:dyDescent="0.3">
      <c r="A1941" s="339"/>
      <c r="B1941" s="336"/>
      <c r="C1941" s="339"/>
      <c r="D1941" s="339"/>
      <c r="E1941" s="339"/>
      <c r="F1941" s="108"/>
      <c r="G1941" s="337"/>
      <c r="H1941" s="1157"/>
      <c r="I1941" s="1157"/>
      <c r="J1941" s="1158"/>
    </row>
    <row r="1942" spans="1:10" x14ac:dyDescent="0.3">
      <c r="A1942" s="339"/>
      <c r="B1942" s="336"/>
      <c r="C1942" s="339"/>
      <c r="D1942" s="339"/>
      <c r="E1942" s="339"/>
      <c r="F1942" s="108"/>
      <c r="G1942" s="337"/>
      <c r="H1942" s="1157"/>
      <c r="I1942" s="1157"/>
      <c r="J1942" s="1158"/>
    </row>
    <row r="1943" spans="1:10" x14ac:dyDescent="0.3">
      <c r="A1943" s="339"/>
      <c r="B1943" s="336"/>
      <c r="C1943" s="339"/>
      <c r="D1943" s="339"/>
      <c r="E1943" s="339"/>
      <c r="F1943" s="108"/>
      <c r="G1943" s="337"/>
      <c r="H1943" s="1157"/>
      <c r="I1943" s="1157"/>
      <c r="J1943" s="1158"/>
    </row>
    <row r="1944" spans="1:10" x14ac:dyDescent="0.3">
      <c r="A1944" s="339"/>
      <c r="B1944" s="336"/>
      <c r="C1944" s="339"/>
      <c r="D1944" s="339"/>
      <c r="E1944" s="339"/>
      <c r="F1944" s="108"/>
      <c r="G1944" s="337"/>
      <c r="H1944" s="1157"/>
      <c r="I1944" s="1157"/>
      <c r="J1944" s="1158"/>
    </row>
    <row r="1945" spans="1:10" x14ac:dyDescent="0.3">
      <c r="A1945" s="339"/>
      <c r="B1945" s="336"/>
      <c r="C1945" s="339"/>
      <c r="D1945" s="339"/>
      <c r="E1945" s="339"/>
      <c r="F1945" s="108"/>
      <c r="G1945" s="337"/>
      <c r="H1945" s="1157"/>
      <c r="I1945" s="1157"/>
      <c r="J1945" s="1158"/>
    </row>
    <row r="1946" spans="1:10" x14ac:dyDescent="0.3">
      <c r="A1946" s="339"/>
      <c r="B1946" s="336"/>
      <c r="C1946" s="339"/>
      <c r="D1946" s="339"/>
      <c r="E1946" s="339"/>
      <c r="F1946" s="108"/>
      <c r="G1946" s="337"/>
      <c r="H1946" s="1157"/>
      <c r="I1946" s="1157"/>
      <c r="J1946" s="1158"/>
    </row>
    <row r="1947" spans="1:10" x14ac:dyDescent="0.3">
      <c r="A1947" s="339"/>
      <c r="B1947" s="336"/>
      <c r="C1947" s="339"/>
      <c r="D1947" s="339"/>
      <c r="E1947" s="339"/>
      <c r="F1947" s="108"/>
      <c r="G1947" s="337"/>
      <c r="H1947" s="1157"/>
      <c r="I1947" s="1157"/>
      <c r="J1947" s="1158"/>
    </row>
    <row r="1948" spans="1:10" x14ac:dyDescent="0.3">
      <c r="A1948" s="339"/>
      <c r="B1948" s="336"/>
      <c r="C1948" s="339"/>
      <c r="D1948" s="339"/>
      <c r="E1948" s="339"/>
      <c r="F1948" s="108"/>
      <c r="G1948" s="337"/>
      <c r="H1948" s="1157"/>
      <c r="I1948" s="1157"/>
      <c r="J1948" s="1158"/>
    </row>
    <row r="1949" spans="1:10" x14ac:dyDescent="0.3">
      <c r="A1949" s="339"/>
      <c r="B1949" s="336"/>
      <c r="C1949" s="339"/>
      <c r="D1949" s="339"/>
      <c r="E1949" s="339"/>
      <c r="F1949" s="108"/>
      <c r="G1949" s="337"/>
      <c r="H1949" s="1157"/>
      <c r="I1949" s="1157"/>
      <c r="J1949" s="1158"/>
    </row>
    <row r="1950" spans="1:10" x14ac:dyDescent="0.3">
      <c r="A1950" s="339"/>
      <c r="B1950" s="336"/>
      <c r="C1950" s="339"/>
      <c r="D1950" s="339"/>
      <c r="E1950" s="339"/>
      <c r="F1950" s="108"/>
      <c r="G1950" s="337"/>
      <c r="H1950" s="1157"/>
      <c r="I1950" s="1157"/>
      <c r="J1950" s="1158"/>
    </row>
    <row r="1951" spans="1:10" x14ac:dyDescent="0.3">
      <c r="A1951" s="339"/>
      <c r="B1951" s="336"/>
      <c r="C1951" s="339"/>
      <c r="D1951" s="339"/>
      <c r="E1951" s="339"/>
      <c r="F1951" s="108"/>
      <c r="G1951" s="337"/>
      <c r="H1951" s="1157"/>
      <c r="I1951" s="1157"/>
      <c r="J1951" s="1158"/>
    </row>
    <row r="1952" spans="1:10" x14ac:dyDescent="0.3">
      <c r="A1952" s="339"/>
      <c r="B1952" s="336"/>
      <c r="C1952" s="339"/>
      <c r="D1952" s="339"/>
      <c r="E1952" s="339"/>
      <c r="F1952" s="108"/>
      <c r="G1952" s="337"/>
      <c r="H1952" s="1157"/>
      <c r="I1952" s="1157"/>
      <c r="J1952" s="1158"/>
    </row>
    <row r="1953" spans="1:10" x14ac:dyDescent="0.3">
      <c r="A1953" s="339"/>
      <c r="B1953" s="336"/>
      <c r="C1953" s="339"/>
      <c r="D1953" s="339"/>
      <c r="E1953" s="339"/>
      <c r="F1953" s="108"/>
      <c r="G1953" s="337"/>
      <c r="H1953" s="1157"/>
      <c r="I1953" s="1157"/>
      <c r="J1953" s="1158"/>
    </row>
    <row r="1954" spans="1:10" x14ac:dyDescent="0.3">
      <c r="A1954" s="339"/>
      <c r="B1954" s="336"/>
      <c r="C1954" s="339"/>
      <c r="D1954" s="339"/>
      <c r="E1954" s="339"/>
      <c r="F1954" s="108"/>
      <c r="G1954" s="337"/>
      <c r="H1954" s="1157"/>
      <c r="I1954" s="1157"/>
      <c r="J1954" s="1158"/>
    </row>
    <row r="1955" spans="1:10" x14ac:dyDescent="0.3">
      <c r="A1955" s="339"/>
      <c r="B1955" s="336"/>
      <c r="C1955" s="339"/>
      <c r="D1955" s="339"/>
      <c r="E1955" s="339"/>
      <c r="F1955" s="108"/>
      <c r="G1955" s="337"/>
      <c r="H1955" s="1157"/>
      <c r="I1955" s="1157"/>
      <c r="J1955" s="1158"/>
    </row>
    <row r="1956" spans="1:10" x14ac:dyDescent="0.3">
      <c r="A1956" s="339"/>
      <c r="B1956" s="336"/>
      <c r="C1956" s="339"/>
      <c r="D1956" s="339"/>
      <c r="E1956" s="339"/>
      <c r="F1956" s="108"/>
      <c r="G1956" s="337"/>
      <c r="H1956" s="1157"/>
      <c r="I1956" s="1157"/>
      <c r="J1956" s="1158"/>
    </row>
    <row r="1957" spans="1:10" x14ac:dyDescent="0.3">
      <c r="A1957" s="339"/>
      <c r="B1957" s="336"/>
      <c r="C1957" s="339"/>
      <c r="D1957" s="339"/>
      <c r="E1957" s="339"/>
      <c r="F1957" s="108"/>
      <c r="G1957" s="337"/>
      <c r="H1957" s="1157"/>
      <c r="I1957" s="1157"/>
      <c r="J1957" s="1158"/>
    </row>
    <row r="1958" spans="1:10" x14ac:dyDescent="0.3">
      <c r="A1958" s="339"/>
      <c r="B1958" s="336"/>
      <c r="C1958" s="339"/>
      <c r="D1958" s="339"/>
      <c r="E1958" s="339"/>
      <c r="F1958" s="108"/>
      <c r="G1958" s="337"/>
      <c r="H1958" s="1157"/>
      <c r="I1958" s="1157"/>
      <c r="J1958" s="1158"/>
    </row>
    <row r="1959" spans="1:10" x14ac:dyDescent="0.3">
      <c r="A1959" s="339"/>
      <c r="B1959" s="336"/>
      <c r="C1959" s="339"/>
      <c r="D1959" s="339"/>
      <c r="E1959" s="339"/>
      <c r="F1959" s="108"/>
      <c r="G1959" s="337"/>
      <c r="H1959" s="1157"/>
      <c r="I1959" s="1157"/>
      <c r="J1959" s="1158"/>
    </row>
    <row r="1960" spans="1:10" x14ac:dyDescent="0.3">
      <c r="A1960" s="339"/>
      <c r="B1960" s="336"/>
      <c r="C1960" s="339"/>
      <c r="D1960" s="339"/>
      <c r="E1960" s="339"/>
      <c r="F1960" s="108"/>
      <c r="G1960" s="337"/>
      <c r="H1960" s="1157"/>
      <c r="I1960" s="1157"/>
      <c r="J1960" s="1158"/>
    </row>
    <row r="1961" spans="1:10" x14ac:dyDescent="0.3">
      <c r="A1961" s="339"/>
      <c r="B1961" s="336"/>
      <c r="C1961" s="339"/>
      <c r="D1961" s="339"/>
      <c r="E1961" s="339"/>
      <c r="F1961" s="108"/>
      <c r="G1961" s="337"/>
      <c r="H1961" s="1157"/>
      <c r="I1961" s="1157"/>
      <c r="J1961" s="1158"/>
    </row>
    <row r="1962" spans="1:10" x14ac:dyDescent="0.3">
      <c r="A1962" s="339"/>
      <c r="B1962" s="336"/>
      <c r="C1962" s="339"/>
      <c r="D1962" s="339"/>
      <c r="E1962" s="339"/>
      <c r="F1962" s="108"/>
      <c r="G1962" s="337"/>
      <c r="H1962" s="1157"/>
      <c r="I1962" s="1157"/>
      <c r="J1962" s="1158"/>
    </row>
    <row r="1963" spans="1:10" x14ac:dyDescent="0.3">
      <c r="A1963" s="339"/>
      <c r="B1963" s="336"/>
      <c r="C1963" s="339"/>
      <c r="D1963" s="339"/>
      <c r="E1963" s="339"/>
      <c r="F1963" s="108"/>
      <c r="G1963" s="337"/>
      <c r="H1963" s="1157"/>
      <c r="I1963" s="1157"/>
      <c r="J1963" s="1158"/>
    </row>
    <row r="1964" spans="1:10" x14ac:dyDescent="0.3">
      <c r="A1964" s="339"/>
      <c r="B1964" s="336"/>
      <c r="C1964" s="339"/>
      <c r="D1964" s="339"/>
      <c r="E1964" s="339"/>
      <c r="F1964" s="108"/>
      <c r="G1964" s="337"/>
      <c r="H1964" s="1157"/>
      <c r="I1964" s="1157"/>
      <c r="J1964" s="1158"/>
    </row>
    <row r="1965" spans="1:10" x14ac:dyDescent="0.3">
      <c r="A1965" s="339"/>
      <c r="B1965" s="336"/>
      <c r="C1965" s="339"/>
      <c r="D1965" s="339"/>
      <c r="E1965" s="339"/>
      <c r="F1965" s="108"/>
      <c r="G1965" s="337"/>
      <c r="H1965" s="1157"/>
      <c r="I1965" s="1157"/>
      <c r="J1965" s="1158"/>
    </row>
    <row r="1966" spans="1:10" x14ac:dyDescent="0.3">
      <c r="A1966" s="339"/>
      <c r="B1966" s="336"/>
      <c r="C1966" s="339"/>
      <c r="D1966" s="339"/>
      <c r="E1966" s="339"/>
      <c r="F1966" s="108"/>
      <c r="G1966" s="337"/>
      <c r="H1966" s="1157"/>
      <c r="I1966" s="1157"/>
      <c r="J1966" s="1158"/>
    </row>
    <row r="1967" spans="1:10" x14ac:dyDescent="0.3">
      <c r="A1967" s="339"/>
      <c r="B1967" s="336"/>
      <c r="C1967" s="339"/>
      <c r="D1967" s="339"/>
      <c r="E1967" s="339"/>
      <c r="F1967" s="108"/>
      <c r="G1967" s="337"/>
      <c r="H1967" s="1157"/>
      <c r="I1967" s="1157"/>
      <c r="J1967" s="1158"/>
    </row>
    <row r="1968" spans="1:10" x14ac:dyDescent="0.3">
      <c r="A1968" s="339"/>
      <c r="B1968" s="336"/>
      <c r="C1968" s="339"/>
      <c r="D1968" s="339"/>
      <c r="E1968" s="339"/>
      <c r="F1968" s="108"/>
      <c r="G1968" s="337"/>
      <c r="H1968" s="1157"/>
      <c r="I1968" s="1157"/>
      <c r="J1968" s="1158"/>
    </row>
    <row r="1969" spans="1:10" x14ac:dyDescent="0.3">
      <c r="A1969" s="339"/>
      <c r="B1969" s="336"/>
      <c r="C1969" s="339"/>
      <c r="D1969" s="339"/>
      <c r="E1969" s="339"/>
      <c r="F1969" s="108"/>
      <c r="G1969" s="337"/>
      <c r="H1969" s="1157"/>
      <c r="I1969" s="1157"/>
      <c r="J1969" s="1158"/>
    </row>
    <row r="1970" spans="1:10" x14ac:dyDescent="0.3">
      <c r="A1970" s="339"/>
      <c r="B1970" s="336"/>
      <c r="C1970" s="339"/>
      <c r="D1970" s="339"/>
      <c r="E1970" s="339"/>
      <c r="F1970" s="108"/>
      <c r="G1970" s="337"/>
      <c r="H1970" s="1157"/>
      <c r="I1970" s="1157"/>
      <c r="J1970" s="1158"/>
    </row>
    <row r="1971" spans="1:10" x14ac:dyDescent="0.3">
      <c r="A1971" s="339"/>
      <c r="B1971" s="336"/>
      <c r="C1971" s="339"/>
      <c r="D1971" s="339"/>
      <c r="E1971" s="339"/>
      <c r="F1971" s="108"/>
      <c r="G1971" s="337"/>
      <c r="H1971" s="1157"/>
      <c r="I1971" s="1157"/>
      <c r="J1971" s="1158"/>
    </row>
    <row r="1972" spans="1:10" x14ac:dyDescent="0.3">
      <c r="A1972" s="339"/>
      <c r="B1972" s="336"/>
      <c r="C1972" s="339"/>
      <c r="D1972" s="339"/>
      <c r="E1972" s="339"/>
      <c r="F1972" s="108"/>
      <c r="G1972" s="337"/>
      <c r="H1972" s="1157"/>
      <c r="I1972" s="1157"/>
      <c r="J1972" s="1158"/>
    </row>
    <row r="1973" spans="1:10" x14ac:dyDescent="0.3">
      <c r="A1973" s="339"/>
      <c r="B1973" s="336"/>
      <c r="C1973" s="339"/>
      <c r="D1973" s="339"/>
      <c r="E1973" s="339"/>
      <c r="F1973" s="108"/>
      <c r="G1973" s="337"/>
      <c r="H1973" s="1157"/>
      <c r="I1973" s="1157"/>
      <c r="J1973" s="1158"/>
    </row>
    <row r="1974" spans="1:10" x14ac:dyDescent="0.3">
      <c r="A1974" s="339"/>
      <c r="B1974" s="336"/>
      <c r="C1974" s="339"/>
      <c r="D1974" s="339"/>
      <c r="E1974" s="339"/>
      <c r="F1974" s="108"/>
      <c r="G1974" s="337"/>
      <c r="H1974" s="1157"/>
      <c r="I1974" s="1157"/>
      <c r="J1974" s="1158"/>
    </row>
    <row r="1975" spans="1:10" x14ac:dyDescent="0.3">
      <c r="A1975" s="339"/>
      <c r="B1975" s="336"/>
      <c r="C1975" s="339"/>
      <c r="D1975" s="339"/>
      <c r="E1975" s="339"/>
      <c r="F1975" s="108"/>
      <c r="G1975" s="337"/>
      <c r="H1975" s="1157"/>
      <c r="I1975" s="1157"/>
      <c r="J1975" s="1158"/>
    </row>
    <row r="1976" spans="1:10" x14ac:dyDescent="0.3">
      <c r="A1976" s="339"/>
      <c r="B1976" s="336"/>
      <c r="C1976" s="339"/>
      <c r="D1976" s="339"/>
      <c r="E1976" s="339"/>
      <c r="F1976" s="108"/>
      <c r="G1976" s="337"/>
      <c r="H1976" s="1157"/>
      <c r="I1976" s="1157"/>
      <c r="J1976" s="1158"/>
    </row>
    <row r="1977" spans="1:10" x14ac:dyDescent="0.3">
      <c r="A1977" s="339"/>
      <c r="B1977" s="336"/>
      <c r="C1977" s="339"/>
      <c r="D1977" s="339"/>
      <c r="E1977" s="339"/>
      <c r="F1977" s="108"/>
      <c r="G1977" s="337"/>
      <c r="H1977" s="1157"/>
      <c r="I1977" s="1157"/>
      <c r="J1977" s="1158"/>
    </row>
    <row r="1978" spans="1:10" x14ac:dyDescent="0.3">
      <c r="A1978" s="339"/>
      <c r="B1978" s="336"/>
      <c r="C1978" s="339"/>
      <c r="D1978" s="339"/>
      <c r="E1978" s="339"/>
      <c r="F1978" s="108"/>
      <c r="G1978" s="337"/>
      <c r="H1978" s="1157"/>
      <c r="I1978" s="1157"/>
      <c r="J1978" s="1158"/>
    </row>
    <row r="1979" spans="1:10" x14ac:dyDescent="0.3">
      <c r="A1979" s="339"/>
      <c r="B1979" s="336"/>
      <c r="C1979" s="339"/>
      <c r="D1979" s="339"/>
      <c r="E1979" s="339"/>
      <c r="F1979" s="108"/>
      <c r="G1979" s="337"/>
      <c r="H1979" s="1157"/>
      <c r="I1979" s="1157"/>
      <c r="J1979" s="1158"/>
    </row>
    <row r="1980" spans="1:10" x14ac:dyDescent="0.3">
      <c r="A1980" s="339"/>
      <c r="B1980" s="336"/>
      <c r="C1980" s="339"/>
      <c r="D1980" s="339"/>
      <c r="E1980" s="339"/>
      <c r="F1980" s="108"/>
      <c r="G1980" s="337"/>
      <c r="H1980" s="1157"/>
      <c r="I1980" s="1157"/>
      <c r="J1980" s="1158"/>
    </row>
    <row r="1981" spans="1:10" x14ac:dyDescent="0.3">
      <c r="A1981" s="339"/>
      <c r="B1981" s="336"/>
      <c r="C1981" s="339"/>
      <c r="D1981" s="339"/>
      <c r="E1981" s="339"/>
      <c r="F1981" s="108"/>
      <c r="G1981" s="337"/>
      <c r="H1981" s="1157"/>
      <c r="I1981" s="1157"/>
      <c r="J1981" s="1158"/>
    </row>
    <row r="1982" spans="1:10" x14ac:dyDescent="0.3">
      <c r="A1982" s="339"/>
      <c r="B1982" s="336"/>
      <c r="C1982" s="339"/>
      <c r="D1982" s="339"/>
      <c r="E1982" s="339"/>
      <c r="F1982" s="108"/>
      <c r="G1982" s="337"/>
      <c r="H1982" s="1157"/>
      <c r="I1982" s="1157"/>
      <c r="J1982" s="1158"/>
    </row>
    <row r="1983" spans="1:10" x14ac:dyDescent="0.3">
      <c r="A1983" s="339"/>
      <c r="B1983" s="336"/>
      <c r="C1983" s="339"/>
      <c r="D1983" s="339"/>
      <c r="E1983" s="339"/>
      <c r="F1983" s="108"/>
      <c r="G1983" s="337"/>
      <c r="H1983" s="1157"/>
      <c r="I1983" s="1157"/>
      <c r="J1983" s="1158"/>
    </row>
    <row r="1984" spans="1:10" x14ac:dyDescent="0.3">
      <c r="A1984" s="339"/>
      <c r="B1984" s="336"/>
      <c r="C1984" s="339"/>
      <c r="D1984" s="339"/>
      <c r="E1984" s="339"/>
      <c r="F1984" s="108"/>
      <c r="G1984" s="337"/>
      <c r="H1984" s="1157"/>
      <c r="I1984" s="1157"/>
      <c r="J1984" s="1158"/>
    </row>
    <row r="1985" spans="1:10" x14ac:dyDescent="0.3">
      <c r="A1985" s="339"/>
      <c r="B1985" s="336"/>
      <c r="C1985" s="339"/>
      <c r="D1985" s="339"/>
      <c r="E1985" s="339"/>
      <c r="F1985" s="108"/>
      <c r="G1985" s="337"/>
      <c r="H1985" s="1157"/>
      <c r="I1985" s="1157"/>
      <c r="J1985" s="1158"/>
    </row>
    <row r="1986" spans="1:10" x14ac:dyDescent="0.3">
      <c r="A1986" s="339"/>
      <c r="B1986" s="336"/>
      <c r="C1986" s="339"/>
      <c r="D1986" s="339"/>
      <c r="E1986" s="339"/>
      <c r="F1986" s="108"/>
      <c r="G1986" s="337"/>
      <c r="H1986" s="1157"/>
      <c r="I1986" s="1157"/>
      <c r="J1986" s="1158"/>
    </row>
    <row r="1987" spans="1:10" x14ac:dyDescent="0.3">
      <c r="A1987" s="339"/>
      <c r="B1987" s="336"/>
      <c r="C1987" s="339"/>
      <c r="D1987" s="339"/>
      <c r="E1987" s="339"/>
      <c r="F1987" s="108"/>
      <c r="G1987" s="337"/>
      <c r="H1987" s="1157"/>
      <c r="I1987" s="1157"/>
      <c r="J1987" s="1158"/>
    </row>
    <row r="1988" spans="1:10" x14ac:dyDescent="0.3">
      <c r="A1988" s="339"/>
      <c r="B1988" s="336"/>
      <c r="C1988" s="339"/>
      <c r="D1988" s="339"/>
      <c r="E1988" s="339"/>
      <c r="F1988" s="108"/>
      <c r="G1988" s="337"/>
      <c r="H1988" s="1157"/>
      <c r="I1988" s="1157"/>
      <c r="J1988" s="1158"/>
    </row>
    <row r="1989" spans="1:10" x14ac:dyDescent="0.3">
      <c r="A1989" s="339"/>
      <c r="B1989" s="336"/>
      <c r="C1989" s="339"/>
      <c r="D1989" s="339"/>
      <c r="E1989" s="339"/>
      <c r="F1989" s="108"/>
      <c r="G1989" s="337"/>
      <c r="H1989" s="1157"/>
      <c r="I1989" s="1157"/>
      <c r="J1989" s="1158"/>
    </row>
    <row r="1990" spans="1:10" x14ac:dyDescent="0.3">
      <c r="A1990" s="339"/>
      <c r="B1990" s="336"/>
      <c r="C1990" s="339"/>
      <c r="D1990" s="339"/>
      <c r="E1990" s="339"/>
      <c r="F1990" s="108"/>
      <c r="G1990" s="337"/>
      <c r="H1990" s="1157"/>
      <c r="I1990" s="1157"/>
      <c r="J1990" s="1158"/>
    </row>
    <row r="1991" spans="1:10" x14ac:dyDescent="0.3">
      <c r="A1991" s="339"/>
      <c r="B1991" s="336"/>
      <c r="C1991" s="339"/>
      <c r="D1991" s="339"/>
      <c r="E1991" s="339"/>
      <c r="F1991" s="108"/>
      <c r="G1991" s="337"/>
      <c r="H1991" s="1157"/>
      <c r="I1991" s="1157"/>
      <c r="J1991" s="1158"/>
    </row>
    <row r="1992" spans="1:10" x14ac:dyDescent="0.3">
      <c r="A1992" s="339"/>
      <c r="B1992" s="336"/>
      <c r="C1992" s="339"/>
      <c r="D1992" s="339"/>
      <c r="E1992" s="339"/>
      <c r="F1992" s="108"/>
      <c r="G1992" s="337"/>
      <c r="H1992" s="1157"/>
      <c r="I1992" s="1157"/>
      <c r="J1992" s="1158"/>
    </row>
    <row r="1993" spans="1:10" x14ac:dyDescent="0.3">
      <c r="A1993" s="339"/>
      <c r="B1993" s="336"/>
      <c r="C1993" s="339"/>
      <c r="D1993" s="339"/>
      <c r="E1993" s="339"/>
      <c r="F1993" s="108"/>
      <c r="G1993" s="337"/>
      <c r="H1993" s="1157"/>
      <c r="I1993" s="1157"/>
      <c r="J1993" s="1158"/>
    </row>
    <row r="1994" spans="1:10" x14ac:dyDescent="0.3">
      <c r="A1994" s="339"/>
      <c r="B1994" s="336"/>
      <c r="C1994" s="339"/>
      <c r="D1994" s="339"/>
      <c r="E1994" s="339"/>
      <c r="F1994" s="108"/>
      <c r="G1994" s="337"/>
      <c r="H1994" s="1157"/>
      <c r="I1994" s="1157"/>
      <c r="J1994" s="1158"/>
    </row>
    <row r="1995" spans="1:10" x14ac:dyDescent="0.3">
      <c r="A1995" s="339"/>
      <c r="B1995" s="336"/>
      <c r="C1995" s="339"/>
      <c r="D1995" s="339"/>
      <c r="E1995" s="339"/>
      <c r="F1995" s="108"/>
      <c r="G1995" s="337"/>
      <c r="H1995" s="1157"/>
      <c r="I1995" s="1157"/>
      <c r="J1995" s="1158"/>
    </row>
    <row r="1996" spans="1:10" x14ac:dyDescent="0.3">
      <c r="A1996" s="339"/>
      <c r="B1996" s="336"/>
      <c r="C1996" s="339"/>
      <c r="D1996" s="339"/>
      <c r="E1996" s="339"/>
      <c r="F1996" s="108"/>
      <c r="G1996" s="337"/>
      <c r="H1996" s="1157"/>
      <c r="I1996" s="1157"/>
      <c r="J1996" s="1158"/>
    </row>
    <row r="1997" spans="1:10" x14ac:dyDescent="0.3">
      <c r="A1997" s="339"/>
      <c r="B1997" s="336"/>
      <c r="C1997" s="339"/>
      <c r="D1997" s="339"/>
      <c r="E1997" s="339"/>
      <c r="F1997" s="108"/>
      <c r="G1997" s="337"/>
      <c r="H1997" s="1157"/>
      <c r="I1997" s="1157"/>
      <c r="J1997" s="1158"/>
    </row>
    <row r="1998" spans="1:10" x14ac:dyDescent="0.3">
      <c r="A1998" s="339"/>
      <c r="B1998" s="336"/>
      <c r="C1998" s="339"/>
      <c r="D1998" s="339"/>
      <c r="E1998" s="339"/>
      <c r="F1998" s="108"/>
      <c r="G1998" s="337"/>
      <c r="H1998" s="1157"/>
      <c r="I1998" s="1157"/>
      <c r="J1998" s="1158"/>
    </row>
    <row r="1999" spans="1:10" x14ac:dyDescent="0.3">
      <c r="A1999" s="339"/>
      <c r="B1999" s="336"/>
      <c r="C1999" s="339"/>
      <c r="D1999" s="339"/>
      <c r="E1999" s="339"/>
      <c r="F1999" s="108"/>
      <c r="G1999" s="337"/>
      <c r="H1999" s="1157"/>
      <c r="I1999" s="1157"/>
      <c r="J1999" s="1158"/>
    </row>
    <row r="2000" spans="1:10" x14ac:dyDescent="0.3">
      <c r="A2000" s="339"/>
      <c r="B2000" s="336"/>
      <c r="C2000" s="339"/>
      <c r="D2000" s="339"/>
      <c r="E2000" s="339"/>
      <c r="F2000" s="108"/>
      <c r="G2000" s="337"/>
      <c r="H2000" s="1157"/>
      <c r="I2000" s="1157"/>
      <c r="J2000" s="1158"/>
    </row>
    <row r="2001" spans="1:10" x14ac:dyDescent="0.3">
      <c r="A2001" s="339"/>
      <c r="B2001" s="336"/>
      <c r="C2001" s="339"/>
      <c r="D2001" s="339"/>
      <c r="E2001" s="339"/>
      <c r="F2001" s="108"/>
      <c r="G2001" s="337"/>
      <c r="H2001" s="1157"/>
      <c r="I2001" s="1157"/>
      <c r="J2001" s="1158"/>
    </row>
    <row r="2002" spans="1:10" x14ac:dyDescent="0.3">
      <c r="A2002" s="339"/>
      <c r="B2002" s="336"/>
      <c r="C2002" s="339"/>
      <c r="D2002" s="339"/>
      <c r="E2002" s="339"/>
      <c r="F2002" s="108"/>
      <c r="G2002" s="337"/>
      <c r="H2002" s="1157"/>
      <c r="I2002" s="1157"/>
      <c r="J2002" s="1158"/>
    </row>
    <row r="2003" spans="1:10" x14ac:dyDescent="0.3">
      <c r="A2003" s="339"/>
      <c r="B2003" s="336"/>
      <c r="C2003" s="339"/>
      <c r="D2003" s="339"/>
      <c r="E2003" s="339"/>
      <c r="F2003" s="108"/>
      <c r="G2003" s="337"/>
      <c r="H2003" s="1157"/>
      <c r="I2003" s="1157"/>
      <c r="J2003" s="1158"/>
    </row>
    <row r="2004" spans="1:10" x14ac:dyDescent="0.3">
      <c r="A2004" s="339"/>
      <c r="B2004" s="336"/>
      <c r="C2004" s="339"/>
      <c r="D2004" s="339"/>
      <c r="E2004" s="339"/>
      <c r="F2004" s="108"/>
      <c r="G2004" s="337"/>
      <c r="H2004" s="1157"/>
      <c r="I2004" s="1157"/>
      <c r="J2004" s="1158"/>
    </row>
    <row r="2005" spans="1:10" x14ac:dyDescent="0.3">
      <c r="A2005" s="339"/>
      <c r="B2005" s="336"/>
      <c r="C2005" s="339"/>
      <c r="D2005" s="339"/>
      <c r="E2005" s="339"/>
      <c r="F2005" s="108"/>
      <c r="G2005" s="337"/>
      <c r="H2005" s="1157"/>
      <c r="I2005" s="1157"/>
      <c r="J2005" s="1158"/>
    </row>
    <row r="2006" spans="1:10" x14ac:dyDescent="0.3">
      <c r="A2006" s="339"/>
      <c r="B2006" s="336"/>
      <c r="C2006" s="339"/>
      <c r="D2006" s="339"/>
      <c r="E2006" s="339"/>
      <c r="F2006" s="108"/>
      <c r="G2006" s="337"/>
      <c r="H2006" s="1157"/>
      <c r="I2006" s="1157"/>
      <c r="J2006" s="1158"/>
    </row>
    <row r="2007" spans="1:10" x14ac:dyDescent="0.3">
      <c r="A2007" s="339"/>
      <c r="B2007" s="336"/>
      <c r="C2007" s="339"/>
      <c r="D2007" s="339"/>
      <c r="E2007" s="339"/>
      <c r="F2007" s="108"/>
      <c r="G2007" s="337"/>
      <c r="H2007" s="1157"/>
      <c r="I2007" s="1157"/>
      <c r="J2007" s="1158"/>
    </row>
    <row r="2008" spans="1:10" x14ac:dyDescent="0.3">
      <c r="A2008" s="339"/>
      <c r="B2008" s="336"/>
      <c r="C2008" s="339"/>
      <c r="D2008" s="339"/>
      <c r="E2008" s="339"/>
      <c r="F2008" s="108"/>
      <c r="G2008" s="337"/>
      <c r="H2008" s="1157"/>
      <c r="I2008" s="1157"/>
      <c r="J2008" s="1158"/>
    </row>
  </sheetData>
  <mergeCells count="6">
    <mergeCell ref="J2:J6"/>
    <mergeCell ref="A7:E7"/>
    <mergeCell ref="F2:F6"/>
    <mergeCell ref="G2:G6"/>
    <mergeCell ref="H2:H6"/>
    <mergeCell ref="I2:I6"/>
  </mergeCells>
  <conditionalFormatting sqref="A8:J8">
    <cfRule type="expression" dxfId="99" priority="1">
      <formula>IF(INDEX(VAD_nCalcNutrientEfficiency,COLUMN(A8),5)&gt;0,TRUE(),FALSE())</formula>
    </cfRule>
  </conditionalFormatting>
  <dataValidations count="10">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9:E2008 E7">
      <formula1>Crop</formula1>
    </dataValidation>
    <dataValidation type="list" allowBlank="1" showInputMessage="1" showErrorMessage="1" sqref="D9">
      <formula1>Growth_Stage</formula1>
    </dataValidation>
    <dataValidation type="list" allowBlank="1" showInputMessage="1" showErrorMessage="1" sqref="A1241:A2008 C1241:C2008 J1241:J2008 D10:D866">
      <formula1>#REF!</formula1>
    </dataValidation>
    <dataValidation type="list" allowBlank="1" showInputMessage="1" showErrorMessage="1" sqref="A9:A1240">
      <formula1>Exp_UnitID</formula1>
    </dataValidation>
    <dataValidation type="list" allowBlank="1" showInputMessage="1" showErrorMessage="1" sqref="J9:J1240 C9:C1240">
      <formula1>TreatmentID</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H25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3.6640625" style="337" customWidth="1"/>
    <col min="2" max="2" width="18.5546875" style="339" customWidth="1"/>
    <col min="3" max="3" width="13.88671875" style="336" customWidth="1"/>
    <col min="4" max="4" width="14.33203125" style="339" customWidth="1"/>
    <col min="5" max="5" width="12.44140625" style="339" customWidth="1"/>
    <col min="6" max="6" width="20.6640625" style="339" customWidth="1"/>
    <col min="7" max="7" width="20.6640625" style="337" customWidth="1"/>
    <col min="8" max="8" width="20.88671875" style="339" customWidth="1"/>
    <col min="9" max="9" width="20.88671875" style="337" customWidth="1"/>
    <col min="10" max="10" width="17.6640625" style="337" customWidth="1"/>
    <col min="11" max="21" width="16.6640625" style="337" customWidth="1"/>
    <col min="22" max="22" width="15.44140625" style="337" customWidth="1"/>
    <col min="23" max="23" width="17.6640625" style="339" customWidth="1"/>
    <col min="24" max="25" width="18.88671875" style="339" customWidth="1"/>
    <col min="26" max="26" width="20.77734375" style="337" customWidth="1"/>
    <col min="27" max="27" width="20.77734375" style="339" customWidth="1"/>
    <col min="28" max="34" width="20.77734375" style="337" customWidth="1"/>
    <col min="35" max="16384" width="9.109375" style="337"/>
  </cols>
  <sheetData>
    <row r="1" spans="1:34" s="347" customFormat="1" ht="17.399999999999999" x14ac:dyDescent="0.3">
      <c r="A1" s="411" t="s">
        <v>414</v>
      </c>
      <c r="B1" s="692"/>
      <c r="C1" s="271"/>
      <c r="D1" s="696"/>
      <c r="E1" s="696"/>
      <c r="F1" s="692"/>
      <c r="G1" s="412"/>
      <c r="H1" s="692"/>
      <c r="I1" s="412"/>
      <c r="J1" s="412"/>
      <c r="K1" s="412"/>
      <c r="L1" s="412"/>
      <c r="M1" s="412"/>
      <c r="N1" s="412"/>
      <c r="O1" s="412"/>
      <c r="P1" s="412"/>
      <c r="Q1" s="412"/>
      <c r="R1" s="412"/>
      <c r="S1" s="412"/>
      <c r="T1" s="412"/>
      <c r="U1" s="412"/>
      <c r="V1" s="412"/>
      <c r="W1" s="701"/>
      <c r="X1" s="701"/>
      <c r="Y1" s="702"/>
      <c r="Z1" s="413"/>
      <c r="AA1" s="701"/>
      <c r="AB1" s="1176"/>
      <c r="AC1" s="701"/>
      <c r="AD1" s="701"/>
      <c r="AE1" s="701"/>
      <c r="AF1" s="701"/>
      <c r="AG1" s="701"/>
      <c r="AH1" s="1183"/>
    </row>
    <row r="2" spans="1:34" s="347" customFormat="1" ht="34.5" customHeight="1" x14ac:dyDescent="0.3">
      <c r="A2" s="62"/>
      <c r="B2" s="72"/>
      <c r="C2" s="66"/>
      <c r="D2" s="670"/>
      <c r="E2" s="670"/>
      <c r="F2" s="72"/>
      <c r="G2" s="62"/>
      <c r="H2" s="72"/>
      <c r="I2" s="327" t="s">
        <v>1311</v>
      </c>
      <c r="J2" s="327" t="s">
        <v>415</v>
      </c>
      <c r="K2" s="327" t="s">
        <v>416</v>
      </c>
      <c r="L2" s="327" t="s">
        <v>417</v>
      </c>
      <c r="M2" s="327" t="s">
        <v>2244</v>
      </c>
      <c r="N2" s="327" t="s">
        <v>2245</v>
      </c>
      <c r="O2" s="327" t="s">
        <v>2246</v>
      </c>
      <c r="P2" s="327" t="s">
        <v>2247</v>
      </c>
      <c r="Q2" s="327" t="s">
        <v>2248</v>
      </c>
      <c r="R2" s="327" t="s">
        <v>2249</v>
      </c>
      <c r="S2" s="327" t="s">
        <v>2250</v>
      </c>
      <c r="T2" s="327" t="s">
        <v>2251</v>
      </c>
      <c r="U2" s="1197" t="s">
        <v>2252</v>
      </c>
      <c r="V2" s="327"/>
      <c r="W2" s="1465" t="s">
        <v>657</v>
      </c>
      <c r="X2" s="703" t="s">
        <v>656</v>
      </c>
      <c r="Y2" s="1200"/>
      <c r="Z2" s="415"/>
      <c r="AA2" s="707"/>
      <c r="AB2" s="1177"/>
      <c r="AC2" s="707"/>
      <c r="AD2" s="707"/>
      <c r="AE2" s="707"/>
      <c r="AF2" s="707"/>
      <c r="AG2" s="707"/>
      <c r="AH2" s="1184"/>
    </row>
    <row r="3" spans="1:34" s="347" customFormat="1" ht="13.5" customHeight="1" x14ac:dyDescent="0.3">
      <c r="A3" s="416"/>
      <c r="B3" s="72"/>
      <c r="C3" s="66"/>
      <c r="D3" s="670"/>
      <c r="E3" s="670"/>
      <c r="F3" s="72"/>
      <c r="G3" s="62"/>
      <c r="H3" s="72"/>
      <c r="I3" s="62"/>
      <c r="J3" s="62"/>
      <c r="K3" s="62"/>
      <c r="L3" s="62"/>
      <c r="M3" s="62"/>
      <c r="N3" s="62"/>
      <c r="O3" s="62"/>
      <c r="P3" s="62"/>
      <c r="Q3" s="62"/>
      <c r="R3" s="62"/>
      <c r="S3" s="62"/>
      <c r="T3" s="62"/>
      <c r="U3" s="483"/>
      <c r="V3" s="62"/>
      <c r="W3" s="1465"/>
      <c r="X3" s="1465"/>
      <c r="Y3" s="1200"/>
      <c r="Z3" s="415"/>
      <c r="AA3" s="707"/>
      <c r="AB3" s="1177"/>
      <c r="AC3" s="707"/>
      <c r="AD3" s="707"/>
      <c r="AE3" s="707"/>
      <c r="AF3" s="707"/>
      <c r="AG3" s="707"/>
      <c r="AH3" s="1184"/>
    </row>
    <row r="4" spans="1:34" s="347" customFormat="1" ht="14.4" x14ac:dyDescent="0.3">
      <c r="A4" s="62"/>
      <c r="B4" s="72"/>
      <c r="C4" s="66"/>
      <c r="D4" s="670"/>
      <c r="E4" s="670"/>
      <c r="F4" s="72"/>
      <c r="G4" s="62"/>
      <c r="H4" s="72"/>
      <c r="I4" s="62"/>
      <c r="J4" s="62"/>
      <c r="K4" s="62"/>
      <c r="L4" s="62"/>
      <c r="M4" s="62"/>
      <c r="N4" s="62"/>
      <c r="O4" s="62"/>
      <c r="P4" s="62"/>
      <c r="Q4" s="62"/>
      <c r="R4" s="62"/>
      <c r="S4" s="62"/>
      <c r="T4" s="62"/>
      <c r="U4" s="483"/>
      <c r="V4" s="62"/>
      <c r="W4" s="1466"/>
      <c r="X4" s="1466"/>
      <c r="Y4" s="1200"/>
      <c r="Z4" s="415"/>
      <c r="AA4" s="707"/>
      <c r="AB4" s="1178"/>
      <c r="AC4" s="1179"/>
      <c r="AD4" s="707"/>
      <c r="AE4" s="707"/>
      <c r="AF4" s="707"/>
      <c r="AG4" s="707"/>
      <c r="AH4" s="1184"/>
    </row>
    <row r="5" spans="1:34" s="347" customFormat="1" ht="13.5" customHeight="1" x14ac:dyDescent="0.3">
      <c r="A5" s="417" t="s">
        <v>299</v>
      </c>
      <c r="B5" s="693"/>
      <c r="C5" s="272"/>
      <c r="D5" s="693"/>
      <c r="E5" s="693"/>
      <c r="F5" s="697" t="s">
        <v>425</v>
      </c>
      <c r="G5" s="419"/>
      <c r="H5" s="697"/>
      <c r="I5" s="418"/>
      <c r="J5" s="418"/>
      <c r="K5" s="420" t="s">
        <v>547</v>
      </c>
      <c r="L5" s="421" t="s">
        <v>548</v>
      </c>
      <c r="M5" s="1164"/>
      <c r="N5" s="1165"/>
      <c r="O5" s="1165"/>
      <c r="P5" s="1165"/>
      <c r="Q5" s="1165"/>
      <c r="R5" s="1165"/>
      <c r="S5" s="1165"/>
      <c r="T5" s="1165"/>
      <c r="U5" s="1166"/>
      <c r="V5" s="1196" t="s">
        <v>654</v>
      </c>
      <c r="W5" s="704"/>
      <c r="X5" s="705"/>
      <c r="Y5" s="1201"/>
      <c r="Z5" s="1199" t="s">
        <v>98</v>
      </c>
      <c r="AA5" s="1188"/>
      <c r="AB5" s="1189"/>
      <c r="AC5" s="1189"/>
      <c r="AD5" s="1189"/>
      <c r="AE5" s="1189"/>
      <c r="AF5" s="1189"/>
      <c r="AG5" s="1189"/>
      <c r="AH5" s="1190"/>
    </row>
    <row r="6" spans="1:34" s="354" customFormat="1" ht="37.5" customHeight="1" x14ac:dyDescent="0.25">
      <c r="A6" s="1460" t="s">
        <v>1236</v>
      </c>
      <c r="B6" s="694"/>
      <c r="C6" s="269" t="s">
        <v>93</v>
      </c>
      <c r="D6" s="25"/>
      <c r="E6" s="698"/>
      <c r="F6" s="25"/>
      <c r="G6" s="423" t="s">
        <v>23</v>
      </c>
      <c r="H6" s="700"/>
      <c r="I6" s="424" t="s">
        <v>252</v>
      </c>
      <c r="J6" s="425" t="s">
        <v>68</v>
      </c>
      <c r="K6" s="64" t="s">
        <v>162</v>
      </c>
      <c r="L6" s="426" t="s">
        <v>163</v>
      </c>
      <c r="M6" s="1168" t="s">
        <v>2253</v>
      </c>
      <c r="N6" s="1169" t="s">
        <v>2254</v>
      </c>
      <c r="O6" s="1169" t="s">
        <v>2255</v>
      </c>
      <c r="P6" s="1169" t="s">
        <v>2256</v>
      </c>
      <c r="Q6" s="1169" t="s">
        <v>2257</v>
      </c>
      <c r="R6" s="1169" t="s">
        <v>2258</v>
      </c>
      <c r="S6" s="1169" t="s">
        <v>2259</v>
      </c>
      <c r="T6" s="1169" t="s">
        <v>2260</v>
      </c>
      <c r="U6" s="1170" t="s">
        <v>2261</v>
      </c>
      <c r="V6" s="1463" t="s">
        <v>655</v>
      </c>
      <c r="W6" s="908"/>
      <c r="X6" s="906" t="s">
        <v>817</v>
      </c>
      <c r="Y6" s="1202"/>
      <c r="Z6" s="64" t="s">
        <v>23</v>
      </c>
      <c r="AA6" s="827" t="s">
        <v>112</v>
      </c>
      <c r="AB6" s="1180" t="s">
        <v>2269</v>
      </c>
      <c r="AC6" s="1181" t="s">
        <v>2265</v>
      </c>
      <c r="AD6" s="1175" t="s">
        <v>2266</v>
      </c>
      <c r="AE6" s="1175" t="s">
        <v>2267</v>
      </c>
      <c r="AF6" s="1175" t="s">
        <v>2254</v>
      </c>
      <c r="AG6" s="1175" t="s">
        <v>2255</v>
      </c>
      <c r="AH6" s="1185" t="s">
        <v>2268</v>
      </c>
    </row>
    <row r="7" spans="1:34" s="347" customFormat="1" ht="21" customHeight="1" x14ac:dyDescent="0.35">
      <c r="A7" s="1461"/>
      <c r="B7" s="695"/>
      <c r="C7" s="66"/>
      <c r="D7" s="72"/>
      <c r="E7" s="860" t="str">
        <f>HYPERLINK("#DropDownLists!K6","Add to this list")</f>
        <v>Add to this list</v>
      </c>
      <c r="F7" s="869" t="str">
        <f>HYPERLINK("#DropDownLists!C6","Add to this list")</f>
        <v>Add to this list</v>
      </c>
      <c r="G7" s="384"/>
      <c r="H7" s="869" t="str">
        <f>HYPERLINK("#DropDownLists!D6","Add to this list")</f>
        <v>Add to this list</v>
      </c>
      <c r="I7" s="370"/>
      <c r="J7" s="370"/>
      <c r="K7" s="428" t="s">
        <v>545</v>
      </c>
      <c r="L7" s="428" t="s">
        <v>546</v>
      </c>
      <c r="M7" s="1171"/>
      <c r="N7" s="1172"/>
      <c r="O7" s="1172"/>
      <c r="P7" s="1172"/>
      <c r="Q7" s="1172"/>
      <c r="R7" s="1172"/>
      <c r="S7" s="1172"/>
      <c r="T7" s="1172"/>
      <c r="U7" s="1173"/>
      <c r="V7" s="1464"/>
      <c r="W7" s="907" t="str">
        <f>HYPERLINK("#DropDownLists!B8","Add to this list")</f>
        <v>Add to this list</v>
      </c>
      <c r="X7" s="887" t="s">
        <v>818</v>
      </c>
      <c r="Y7" s="706"/>
      <c r="Z7" s="861"/>
      <c r="AA7" s="875" t="str">
        <f>HYPERLINK("#DropDownLists!Q6","Add to this list")</f>
        <v>Add to this list</v>
      </c>
      <c r="AB7" s="1182"/>
      <c r="AC7" s="1174"/>
      <c r="AD7" s="1174"/>
      <c r="AE7" s="1174"/>
      <c r="AF7" s="1174"/>
      <c r="AG7" s="1174"/>
      <c r="AH7" s="1186"/>
    </row>
    <row r="8" spans="1:34" s="432" customFormat="1" ht="27" customHeight="1" thickBot="1" x14ac:dyDescent="0.35">
      <c r="A8" s="1462"/>
      <c r="B8" s="18" t="s">
        <v>1402</v>
      </c>
      <c r="C8" s="20" t="s">
        <v>12</v>
      </c>
      <c r="D8" s="7" t="s">
        <v>1385</v>
      </c>
      <c r="E8" s="7" t="s">
        <v>54</v>
      </c>
      <c r="F8" s="680" t="s">
        <v>1403</v>
      </c>
      <c r="G8" s="1191" t="s">
        <v>1952</v>
      </c>
      <c r="H8" s="680" t="s">
        <v>1404</v>
      </c>
      <c r="I8" s="431" t="s">
        <v>1953</v>
      </c>
      <c r="J8" s="115" t="s">
        <v>1954</v>
      </c>
      <c r="K8" s="115" t="s">
        <v>1955</v>
      </c>
      <c r="L8" s="115" t="s">
        <v>1956</v>
      </c>
      <c r="M8" s="1167" t="s">
        <v>2262</v>
      </c>
      <c r="N8" s="1167" t="s">
        <v>2263</v>
      </c>
      <c r="O8" s="1167" t="s">
        <v>2264</v>
      </c>
      <c r="P8" s="1167" t="s">
        <v>2273</v>
      </c>
      <c r="Q8" s="1167" t="s">
        <v>2274</v>
      </c>
      <c r="R8" s="1167" t="s">
        <v>2275</v>
      </c>
      <c r="S8" s="1167" t="s">
        <v>2276</v>
      </c>
      <c r="T8" s="1167" t="s">
        <v>2277</v>
      </c>
      <c r="U8" s="1198" t="s">
        <v>2278</v>
      </c>
      <c r="V8" s="1192" t="s">
        <v>1957</v>
      </c>
      <c r="W8" s="1193" t="s">
        <v>1405</v>
      </c>
      <c r="X8" s="1193" t="s">
        <v>1406</v>
      </c>
      <c r="Y8" s="1194" t="s">
        <v>1407</v>
      </c>
      <c r="Z8" s="115" t="s">
        <v>1958</v>
      </c>
      <c r="AA8" s="680" t="s">
        <v>1408</v>
      </c>
      <c r="AB8" s="115" t="s">
        <v>2177</v>
      </c>
      <c r="AC8" s="680" t="s">
        <v>2285</v>
      </c>
      <c r="AD8" s="680" t="s">
        <v>2286</v>
      </c>
      <c r="AE8" s="680" t="s">
        <v>2287</v>
      </c>
      <c r="AF8" s="680" t="s">
        <v>2288</v>
      </c>
      <c r="AG8" s="680" t="s">
        <v>2289</v>
      </c>
      <c r="AH8" s="1187" t="s">
        <v>2290</v>
      </c>
    </row>
    <row r="9" spans="1:34" ht="19.95" customHeight="1" x14ac:dyDescent="0.25"/>
    <row r="10" spans="1:34" ht="19.95" customHeight="1" x14ac:dyDescent="0.25"/>
    <row r="11" spans="1:34" ht="19.95" customHeight="1" x14ac:dyDescent="0.25"/>
    <row r="12" spans="1:34" ht="19.95" customHeight="1" x14ac:dyDescent="0.25"/>
    <row r="13" spans="1:34" ht="19.95" customHeight="1" x14ac:dyDescent="0.25"/>
    <row r="14" spans="1:34" ht="19.95" customHeight="1" x14ac:dyDescent="0.25"/>
    <row r="15" spans="1:34" ht="19.95" customHeight="1" x14ac:dyDescent="0.25"/>
    <row r="16" spans="1:34"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4">
    <mergeCell ref="A6:A8"/>
    <mergeCell ref="V6:V7"/>
    <mergeCell ref="W2:W4"/>
    <mergeCell ref="X3:X4"/>
  </mergeCells>
  <phoneticPr fontId="0" type="noConversion"/>
  <conditionalFormatting sqref="A8:L8 V8:AB8">
    <cfRule type="expression" dxfId="98" priority="3">
      <formula>IF(INDEX(Vad_MgtAmendments,COLUMN(A8),5)&gt;0,TRUE(),FALSE())</formula>
    </cfRule>
  </conditionalFormatting>
  <conditionalFormatting sqref="M8:U8">
    <cfRule type="expression" dxfId="97" priority="2">
      <formula>IF(INDEX(VAD_nMgtAmendments,COLUMN(M8),5)&gt;0,TRUE(),FALSE())</formula>
    </cfRule>
  </conditionalFormatting>
  <conditionalFormatting sqref="AC8:AH8">
    <cfRule type="expression" dxfId="96" priority="1">
      <formula>IF(INDEX(VAD_nMgtAmendments,COLUMN(AC8),5)&gt;0,TRUE(),FALSE())</formula>
    </cfRule>
  </conditionalFormatting>
  <dataValidations xWindow="609" yWindow="473" count="30">
    <dataValidation type="list" allowBlank="1" showInputMessage="1" showErrorMessage="1" sqref="AC47:AC72">
      <formula1>#REF!</formula1>
    </dataValidation>
    <dataValidation type="list" allowBlank="1" showInputMessage="1" showErrorMessage="1" sqref="W5 W9:W5008">
      <formula1>Active_Ingredient_Type</formula1>
    </dataValidation>
    <dataValidation type="list" allowBlank="1" showInputMessage="1" showErrorMessage="1" sqref="Y9:Y1048576">
      <formula1>Pest_Placement</formula1>
    </dataValidation>
    <dataValidation type="list" allowBlank="1" showInputMessage="1" showErrorMessage="1" sqref="G4999:G5008 F9:F5008">
      <formula1>Amend_Placement</formula1>
    </dataValidation>
    <dataValidation allowBlank="1" showInputMessage="1" showErrorMessage="1" prompt="Enter irrigation amount, in units specified above." sqref="Z8"/>
    <dataValidation allowBlank="1" showInputMessage="1" showErrorMessage="1" prompt="Select pesticide placement from drop down list, or add a descriptor with no spaces or slashes in the appropriate column located on the DropDownLists worksheet." sqref="Y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W8"/>
    <dataValidation allowBlank="1" showInputMessage="1" showErrorMessage="1" prompt="Enter the intended target species for the pesticide treatment." sqref="X8"/>
    <dataValidation type="list" allowBlank="1" showInputMessage="1" showErrorMessage="1" sqref="H9:H5008">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5008">
      <formula1>Exp_UnitID</formula1>
    </dataValidation>
    <dataValidation type="list" allowBlank="1" showInputMessage="1" showErrorMessage="1" sqref="D9:D5008">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5008">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V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AA9:AA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AA8"/>
    <dataValidation allowBlank="1" showInputMessage="1" showErrorMessage="1" prompt="Enter irrigation nitrogen content, in units specified above." sqref="AB8"/>
    <dataValidation allowBlank="1" showErrorMessage="1" sqref="U8"/>
    <dataValidation allowBlank="1" showErrorMessage="1" prompt="Select type of irrigation system from a drop down list." sqref="AC8:AH8"/>
  </dataValidations>
  <hyperlinks>
    <hyperlink ref="X7" r:id="rId1"/>
    <hyperlink ref="X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37" customWidth="1"/>
    <col min="2" max="2" width="14.33203125" style="339" customWidth="1"/>
    <col min="3" max="3" width="12.44140625" style="336" customWidth="1"/>
    <col min="4" max="4" width="14.6640625" style="339" customWidth="1"/>
    <col min="5" max="5" width="13.88671875" style="339" customWidth="1"/>
    <col min="6" max="6" width="13.33203125" style="339" customWidth="1"/>
    <col min="7" max="7" width="14.5546875" style="337" customWidth="1"/>
    <col min="8" max="8" width="16.6640625" style="337" customWidth="1"/>
    <col min="9" max="9" width="17" style="339" customWidth="1"/>
    <col min="10" max="10" width="13.44140625" style="337" customWidth="1"/>
    <col min="11" max="11" width="12.6640625" style="337" customWidth="1"/>
    <col min="12" max="12" width="7.5546875" style="337" customWidth="1"/>
    <col min="13" max="16384" width="9.109375" style="337"/>
  </cols>
  <sheetData>
    <row r="1" spans="1:12" s="362" customFormat="1" ht="17.399999999999999" x14ac:dyDescent="0.3">
      <c r="A1" s="411" t="s">
        <v>418</v>
      </c>
      <c r="B1" s="320"/>
      <c r="C1" s="708"/>
      <c r="D1" s="71"/>
      <c r="E1" s="71"/>
      <c r="F1" s="71"/>
      <c r="G1" s="433"/>
      <c r="H1" s="433"/>
      <c r="I1" s="71"/>
      <c r="J1" s="434"/>
      <c r="K1" s="435"/>
      <c r="L1" s="436"/>
    </row>
    <row r="2" spans="1:12" s="362" customFormat="1" ht="14.4" x14ac:dyDescent="0.3">
      <c r="A2" s="437"/>
      <c r="B2" s="321"/>
      <c r="C2" s="709"/>
      <c r="D2" s="16"/>
      <c r="E2" s="16"/>
      <c r="F2" s="16"/>
      <c r="G2" s="437"/>
      <c r="H2" s="437"/>
      <c r="I2" s="16"/>
      <c r="J2" s="384"/>
      <c r="K2" s="386"/>
      <c r="L2" s="436"/>
    </row>
    <row r="3" spans="1:12" s="362" customFormat="1" ht="14.4" x14ac:dyDescent="0.3">
      <c r="A3" s="437"/>
      <c r="B3" s="321"/>
      <c r="C3" s="709"/>
      <c r="D3" s="16"/>
      <c r="E3" s="16"/>
      <c r="F3" s="16"/>
      <c r="G3" s="437"/>
      <c r="H3" s="437"/>
      <c r="I3" s="16"/>
      <c r="J3" s="384"/>
      <c r="K3" s="386"/>
      <c r="L3" s="436"/>
    </row>
    <row r="4" spans="1:12" s="362" customFormat="1" ht="14.4" x14ac:dyDescent="0.3">
      <c r="A4" s="437"/>
      <c r="B4" s="321"/>
      <c r="C4" s="709"/>
      <c r="D4" s="16"/>
      <c r="E4" s="16"/>
      <c r="F4" s="16"/>
      <c r="G4" s="437"/>
      <c r="H4" s="437"/>
      <c r="I4" s="16"/>
      <c r="J4" s="384"/>
      <c r="K4" s="386"/>
      <c r="L4" s="436"/>
    </row>
    <row r="5" spans="1:12" s="362" customFormat="1" ht="15.6" x14ac:dyDescent="0.3">
      <c r="A5" s="417" t="s">
        <v>299</v>
      </c>
      <c r="B5" s="322"/>
      <c r="C5" s="710"/>
      <c r="D5" s="41"/>
      <c r="E5" s="41"/>
      <c r="F5" s="50"/>
      <c r="G5" s="438"/>
      <c r="H5" s="438"/>
      <c r="I5" s="50"/>
      <c r="J5" s="1467"/>
      <c r="K5" s="1468"/>
      <c r="L5" s="422"/>
    </row>
    <row r="6" spans="1:12" s="362" customFormat="1" ht="48" customHeight="1" x14ac:dyDescent="0.3">
      <c r="A6" s="1460" t="s">
        <v>1236</v>
      </c>
      <c r="B6" s="16"/>
      <c r="C6" s="269" t="s">
        <v>93</v>
      </c>
      <c r="D6" s="16"/>
      <c r="E6" s="16"/>
      <c r="F6" s="16"/>
      <c r="G6" s="439" t="s">
        <v>2215</v>
      </c>
      <c r="H6" s="439" t="s">
        <v>252</v>
      </c>
      <c r="I6" s="711"/>
      <c r="J6" s="423" t="s">
        <v>23</v>
      </c>
      <c r="K6" s="440" t="s">
        <v>23</v>
      </c>
      <c r="L6" s="441"/>
    </row>
    <row r="7" spans="1:12" s="362" customFormat="1" ht="14.4" x14ac:dyDescent="0.3">
      <c r="A7" s="1461"/>
      <c r="B7" s="16"/>
      <c r="C7" s="66"/>
      <c r="D7" s="16"/>
      <c r="E7" s="876" t="str">
        <f>HYPERLINK("#DropDownLists!K6","Add to this list")</f>
        <v>Add to this list</v>
      </c>
      <c r="F7" s="16"/>
      <c r="G7" s="437"/>
      <c r="H7" s="437"/>
      <c r="I7" s="876" t="str">
        <f>HYPERLINK("#DropDownLists!U6","Add to this list")</f>
        <v>Add to this list</v>
      </c>
      <c r="J7" s="384"/>
      <c r="K7" s="386"/>
      <c r="L7" s="436"/>
    </row>
    <row r="8" spans="1:12" s="362" customFormat="1" ht="27.6" thickBot="1" x14ac:dyDescent="0.35">
      <c r="A8" s="1462"/>
      <c r="B8" s="18" t="s">
        <v>1402</v>
      </c>
      <c r="C8" s="20" t="s">
        <v>12</v>
      </c>
      <c r="D8" s="7" t="s">
        <v>1385</v>
      </c>
      <c r="E8" s="18" t="s">
        <v>54</v>
      </c>
      <c r="F8" s="19" t="s">
        <v>128</v>
      </c>
      <c r="G8" s="442" t="s">
        <v>1959</v>
      </c>
      <c r="H8" s="442" t="s">
        <v>1960</v>
      </c>
      <c r="I8" s="19" t="s">
        <v>1409</v>
      </c>
      <c r="J8" s="442" t="s">
        <v>1961</v>
      </c>
      <c r="K8" s="443" t="s">
        <v>1962</v>
      </c>
      <c r="L8" s="444"/>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95"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37" customWidth="1"/>
    <col min="2" max="2" width="19.5546875" style="339" customWidth="1"/>
    <col min="3" max="3" width="11" style="336" customWidth="1"/>
    <col min="4" max="4" width="20.33203125" style="339" customWidth="1"/>
    <col min="5" max="5" width="11.5546875" style="339" customWidth="1"/>
    <col min="6" max="6" width="25.5546875" style="339" customWidth="1"/>
    <col min="7" max="7" width="22" style="337" customWidth="1"/>
    <col min="8" max="8" width="31.5546875" style="339" customWidth="1"/>
    <col min="9" max="9" width="7.44140625" style="337" customWidth="1"/>
    <col min="10" max="10" width="26" style="337" customWidth="1"/>
    <col min="11" max="16384" width="9.109375" style="337"/>
  </cols>
  <sheetData>
    <row r="1" spans="1:10" s="362" customFormat="1" ht="17.399999999999999" x14ac:dyDescent="0.3">
      <c r="A1" s="411" t="s">
        <v>419</v>
      </c>
      <c r="B1" s="712"/>
      <c r="C1" s="273"/>
      <c r="D1" s="712"/>
      <c r="E1" s="71"/>
      <c r="F1" s="715"/>
      <c r="G1" s="445"/>
      <c r="H1" s="720"/>
      <c r="I1" s="446"/>
    </row>
    <row r="2" spans="1:10" s="362" customFormat="1" ht="29.25" customHeight="1" x14ac:dyDescent="0.3">
      <c r="A2" s="447"/>
      <c r="B2" s="713"/>
      <c r="C2" s="274"/>
      <c r="D2" s="713"/>
      <c r="E2" s="16"/>
      <c r="F2" s="716" t="s">
        <v>421</v>
      </c>
      <c r="G2" s="448"/>
      <c r="H2" s="721"/>
      <c r="I2" s="446"/>
    </row>
    <row r="3" spans="1:10" s="362" customFormat="1" ht="14.4" x14ac:dyDescent="0.3">
      <c r="B3" s="713"/>
      <c r="C3" s="274"/>
      <c r="D3" s="713"/>
      <c r="E3" s="16"/>
      <c r="F3" s="717"/>
      <c r="G3" s="448"/>
      <c r="H3" s="721"/>
      <c r="I3" s="446"/>
    </row>
    <row r="4" spans="1:10" s="362" customFormat="1" ht="14.4" x14ac:dyDescent="0.3">
      <c r="A4" s="447"/>
      <c r="B4" s="713"/>
      <c r="C4" s="274"/>
      <c r="D4" s="713"/>
      <c r="E4" s="16"/>
      <c r="F4" s="717"/>
      <c r="G4" s="448"/>
      <c r="H4" s="721"/>
      <c r="I4" s="446"/>
    </row>
    <row r="5" spans="1:10" s="362" customFormat="1" ht="15.6" x14ac:dyDescent="0.3">
      <c r="A5" s="450" t="s">
        <v>109</v>
      </c>
      <c r="B5" s="714"/>
      <c r="C5" s="275"/>
      <c r="D5" s="714"/>
      <c r="E5" s="718"/>
      <c r="F5" s="719"/>
      <c r="G5" s="387"/>
      <c r="H5" s="722"/>
      <c r="I5" s="446"/>
    </row>
    <row r="6" spans="1:10" s="362" customFormat="1" ht="47.25" customHeight="1" x14ac:dyDescent="0.3">
      <c r="A6" s="1460" t="s">
        <v>1236</v>
      </c>
      <c r="B6" s="713"/>
      <c r="C6" s="269" t="s">
        <v>93</v>
      </c>
      <c r="D6" s="713"/>
      <c r="E6" s="713"/>
      <c r="F6" s="677"/>
      <c r="G6" s="423" t="s">
        <v>23</v>
      </c>
      <c r="H6" s="723"/>
      <c r="I6" s="446"/>
    </row>
    <row r="7" spans="1:10" s="868" customFormat="1" ht="21" customHeight="1" x14ac:dyDescent="0.2">
      <c r="A7" s="1461"/>
      <c r="B7" s="865"/>
      <c r="C7" s="862"/>
      <c r="D7" s="865"/>
      <c r="E7" s="864" t="str">
        <f>HYPERLINK("#DropDownLists!K6","Add to this list")</f>
        <v>Add to this list</v>
      </c>
      <c r="F7" s="860" t="str">
        <f>HYPERLINK("#DropDownLists!AD6","Add to this list")</f>
        <v>Add to this list</v>
      </c>
      <c r="G7" s="863"/>
      <c r="H7" s="866"/>
      <c r="I7" s="867"/>
    </row>
    <row r="8" spans="1:10" s="429" customFormat="1" ht="15" thickBot="1" x14ac:dyDescent="0.35">
      <c r="A8" s="1462"/>
      <c r="B8" s="18" t="s">
        <v>1402</v>
      </c>
      <c r="C8" s="20" t="s">
        <v>12</v>
      </c>
      <c r="D8" s="7" t="s">
        <v>1385</v>
      </c>
      <c r="E8" s="18" t="s">
        <v>54</v>
      </c>
      <c r="F8" s="18" t="s">
        <v>1410</v>
      </c>
      <c r="G8" s="442" t="s">
        <v>1963</v>
      </c>
      <c r="H8" s="19" t="s">
        <v>1411</v>
      </c>
      <c r="I8" s="451"/>
      <c r="J8" s="452"/>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94"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37" customWidth="1"/>
    <col min="2" max="2" width="19.88671875" style="339" customWidth="1"/>
    <col min="3" max="3" width="12.6640625" style="336" customWidth="1"/>
    <col min="4" max="4" width="18.6640625" style="339" customWidth="1"/>
    <col min="5" max="5" width="20.88671875" style="339" customWidth="1"/>
    <col min="6" max="6" width="17" style="339" customWidth="1"/>
    <col min="7" max="7" width="14.6640625" style="337" customWidth="1"/>
    <col min="8" max="16384" width="9.109375" style="337"/>
  </cols>
  <sheetData>
    <row r="1" spans="1:7" s="362" customFormat="1" ht="17.399999999999999" x14ac:dyDescent="0.3">
      <c r="A1" s="411" t="s">
        <v>498</v>
      </c>
      <c r="B1" s="712"/>
      <c r="C1" s="273"/>
      <c r="D1" s="712"/>
      <c r="E1" s="712"/>
      <c r="F1" s="712"/>
      <c r="G1" s="375"/>
    </row>
    <row r="2" spans="1:7" s="362" customFormat="1" ht="14.4" x14ac:dyDescent="0.3">
      <c r="A2" s="62"/>
      <c r="B2" s="72"/>
      <c r="C2" s="66"/>
      <c r="D2" s="72"/>
      <c r="E2" s="72"/>
      <c r="F2" s="72"/>
      <c r="G2" s="375"/>
    </row>
    <row r="3" spans="1:7" s="362" customFormat="1" ht="14.4" x14ac:dyDescent="0.3">
      <c r="A3" s="63"/>
      <c r="B3" s="615"/>
      <c r="C3" s="65"/>
      <c r="D3" s="615"/>
      <c r="E3" s="615"/>
      <c r="F3" s="615"/>
      <c r="G3" s="453"/>
    </row>
    <row r="4" spans="1:7" s="362" customFormat="1" ht="14.4" x14ac:dyDescent="0.3">
      <c r="A4" s="62"/>
      <c r="B4" s="72"/>
      <c r="C4" s="66"/>
      <c r="D4" s="72"/>
      <c r="E4" s="72"/>
      <c r="F4" s="72"/>
      <c r="G4" s="375"/>
    </row>
    <row r="5" spans="1:7" s="362" customFormat="1" ht="15.6" x14ac:dyDescent="0.3">
      <c r="A5" s="454" t="s">
        <v>299</v>
      </c>
      <c r="B5" s="724"/>
      <c r="C5" s="726"/>
      <c r="D5" s="727"/>
      <c r="E5" s="727"/>
      <c r="F5" s="728"/>
      <c r="G5" s="455"/>
    </row>
    <row r="6" spans="1:7" s="362" customFormat="1" ht="48.75" customHeight="1" x14ac:dyDescent="0.35">
      <c r="A6" s="1460" t="s">
        <v>1236</v>
      </c>
      <c r="B6" s="725"/>
      <c r="C6" s="269" t="s">
        <v>93</v>
      </c>
      <c r="D6" s="25"/>
      <c r="E6" s="725"/>
      <c r="F6" s="725"/>
      <c r="G6" s="456"/>
    </row>
    <row r="7" spans="1:7" s="362" customFormat="1" ht="14.4" x14ac:dyDescent="0.3">
      <c r="A7" s="1461"/>
      <c r="B7" s="26"/>
      <c r="C7" s="66"/>
      <c r="D7" s="26"/>
      <c r="E7" s="869" t="str">
        <f>HYPERLINK("#DropDownLists!K6","Add to this list")</f>
        <v>Add to this list</v>
      </c>
      <c r="F7" s="869" t="str">
        <f>HYPERLINK("#DropDownLists!O6","Add to this list")</f>
        <v>Add to this list</v>
      </c>
      <c r="G7" s="457"/>
    </row>
    <row r="8" spans="1:7" s="362" customFormat="1" ht="15" thickBot="1" x14ac:dyDescent="0.35">
      <c r="A8" s="1462"/>
      <c r="B8" s="18" t="s">
        <v>1402</v>
      </c>
      <c r="C8" s="20" t="s">
        <v>12</v>
      </c>
      <c r="D8" s="7" t="s">
        <v>1385</v>
      </c>
      <c r="E8" s="12" t="s">
        <v>54</v>
      </c>
      <c r="F8" s="7" t="s">
        <v>1412</v>
      </c>
      <c r="G8" s="458"/>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93"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37" customWidth="1"/>
    <col min="2" max="2" width="29" style="339" customWidth="1"/>
    <col min="3" max="3" width="12.44140625" style="336" customWidth="1"/>
    <col min="4" max="4" width="14.5546875" style="339" customWidth="1"/>
    <col min="5" max="5" width="13.44140625" style="339" customWidth="1"/>
    <col min="6" max="7" width="20.6640625" style="339" customWidth="1"/>
    <col min="8" max="9" width="20.6640625" style="337" customWidth="1"/>
    <col min="10" max="10" width="20.6640625" style="339" customWidth="1"/>
    <col min="11" max="16384" width="9.109375" style="337"/>
  </cols>
  <sheetData>
    <row r="1" spans="1:10" s="362" customFormat="1" ht="17.399999999999999" x14ac:dyDescent="0.3">
      <c r="A1" s="411" t="s">
        <v>335</v>
      </c>
      <c r="B1" s="729"/>
      <c r="C1" s="276"/>
      <c r="D1" s="731"/>
      <c r="E1" s="731"/>
      <c r="F1" s="732"/>
      <c r="G1" s="733"/>
      <c r="H1" s="460"/>
      <c r="I1" s="460"/>
      <c r="J1" s="743"/>
    </row>
    <row r="2" spans="1:10" s="362" customFormat="1" ht="15" customHeight="1" x14ac:dyDescent="0.3">
      <c r="A2" s="461"/>
      <c r="B2" s="730"/>
      <c r="C2" s="277"/>
      <c r="D2" s="734"/>
      <c r="E2" s="734"/>
      <c r="F2" s="735"/>
      <c r="G2" s="1469" t="s">
        <v>426</v>
      </c>
      <c r="H2" s="462"/>
      <c r="I2" s="462"/>
      <c r="J2" s="744"/>
    </row>
    <row r="3" spans="1:10" s="362" customFormat="1" ht="14.4" x14ac:dyDescent="0.3">
      <c r="B3" s="713"/>
      <c r="C3" s="274"/>
      <c r="D3" s="16"/>
      <c r="E3" s="16"/>
      <c r="F3" s="717"/>
      <c r="G3" s="1469"/>
      <c r="H3" s="449"/>
      <c r="I3" s="449"/>
      <c r="J3" s="745"/>
    </row>
    <row r="4" spans="1:10" s="362" customFormat="1" ht="15" customHeight="1" x14ac:dyDescent="0.3">
      <c r="A4" s="447"/>
      <c r="B4" s="713"/>
      <c r="C4" s="274"/>
      <c r="D4" s="16"/>
      <c r="E4" s="16"/>
      <c r="F4" s="717"/>
      <c r="G4" s="1470"/>
      <c r="H4" s="449"/>
      <c r="I4" s="449"/>
      <c r="J4" s="745"/>
    </row>
    <row r="5" spans="1:10" s="362" customFormat="1" ht="15.6" x14ac:dyDescent="0.3">
      <c r="A5" s="454" t="s">
        <v>299</v>
      </c>
      <c r="B5" s="724"/>
      <c r="C5" s="726"/>
      <c r="D5" s="736"/>
      <c r="E5" s="736"/>
      <c r="F5" s="737" t="s">
        <v>336</v>
      </c>
      <c r="G5" s="738"/>
      <c r="H5" s="463"/>
      <c r="I5" s="463"/>
      <c r="J5" s="746"/>
    </row>
    <row r="6" spans="1:10" s="362" customFormat="1" ht="36.75" customHeight="1" x14ac:dyDescent="0.3">
      <c r="A6" s="1460" t="s">
        <v>1236</v>
      </c>
      <c r="B6" s="713"/>
      <c r="C6" s="269" t="s">
        <v>93</v>
      </c>
      <c r="D6" s="713"/>
      <c r="E6" s="739"/>
      <c r="F6" s="677"/>
      <c r="G6" s="740"/>
      <c r="H6" s="423" t="s">
        <v>17</v>
      </c>
      <c r="I6" s="423" t="s">
        <v>337</v>
      </c>
      <c r="J6" s="747"/>
    </row>
    <row r="7" spans="1:10" s="362" customFormat="1" ht="14.4" x14ac:dyDescent="0.3">
      <c r="A7" s="1461"/>
      <c r="B7" s="713"/>
      <c r="C7" s="66"/>
      <c r="D7" s="713"/>
      <c r="E7" s="877" t="str">
        <f>HYPERLINK("#DropDownLists!K6","Add to this list")</f>
        <v>Add to this list</v>
      </c>
      <c r="F7" s="677"/>
      <c r="G7" s="741"/>
      <c r="H7" s="357"/>
      <c r="I7" s="357"/>
      <c r="J7" s="877" t="str">
        <f>HYPERLINK("#DropDownLists!O6","Add to this list")</f>
        <v>Add to this list</v>
      </c>
    </row>
    <row r="8" spans="1:10" s="362" customFormat="1" ht="40.799999999999997" thickBot="1" x14ac:dyDescent="0.35">
      <c r="A8" s="1462"/>
      <c r="B8" s="18" t="s">
        <v>1402</v>
      </c>
      <c r="C8" s="20" t="s">
        <v>12</v>
      </c>
      <c r="D8" s="7" t="s">
        <v>1385</v>
      </c>
      <c r="E8" s="742" t="s">
        <v>54</v>
      </c>
      <c r="F8" s="19" t="s">
        <v>1414</v>
      </c>
      <c r="G8" s="19" t="s">
        <v>1415</v>
      </c>
      <c r="H8" s="442" t="s">
        <v>1964</v>
      </c>
      <c r="I8" s="442" t="s">
        <v>1965</v>
      </c>
      <c r="J8" s="748" t="s">
        <v>1413</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92"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C17" sqref="C17"/>
    </sheetView>
  </sheetViews>
  <sheetFormatPr defaultColWidth="8.88671875" defaultRowHeight="13.2" x14ac:dyDescent="0.25"/>
  <cols>
    <col min="1" max="1" width="13.6640625" style="337" customWidth="1"/>
    <col min="2" max="2" width="21.6640625" style="339" customWidth="1"/>
    <col min="3" max="3" width="21.6640625" style="336" customWidth="1"/>
    <col min="4" max="4" width="12.33203125" style="336" customWidth="1"/>
    <col min="5" max="5" width="19" style="339" customWidth="1"/>
    <col min="6" max="6" width="16.5546875" style="337" customWidth="1"/>
    <col min="7" max="7" width="15.44140625" style="339" customWidth="1"/>
    <col min="8" max="8" width="16.44140625" style="339" customWidth="1"/>
    <col min="9" max="9" width="15.44140625" style="339" customWidth="1"/>
    <col min="10" max="10" width="16.6640625" style="337" customWidth="1"/>
    <col min="11" max="11" width="15.6640625" style="339" customWidth="1"/>
    <col min="12" max="12" width="8.33203125" style="337" customWidth="1"/>
    <col min="13" max="13" width="17.5546875" style="337" customWidth="1"/>
    <col min="14" max="19" width="8.88671875" style="337" customWidth="1"/>
    <col min="20" max="16384" width="8.88671875" style="337"/>
  </cols>
  <sheetData>
    <row r="1" spans="1:19" s="465" customFormat="1" ht="17.399999999999999" x14ac:dyDescent="0.3">
      <c r="A1" s="411" t="s">
        <v>499</v>
      </c>
      <c r="B1" s="729"/>
      <c r="C1" s="276"/>
      <c r="D1" s="276"/>
      <c r="E1" s="731"/>
      <c r="F1" s="459"/>
      <c r="G1" s="732"/>
      <c r="H1" s="732"/>
      <c r="I1" s="732"/>
      <c r="J1" s="459"/>
      <c r="K1" s="732"/>
      <c r="L1" s="464"/>
      <c r="M1" s="464"/>
      <c r="N1" s="427"/>
      <c r="O1" s="427"/>
      <c r="P1" s="427"/>
      <c r="Q1" s="427"/>
      <c r="R1" s="427"/>
      <c r="S1" s="427"/>
    </row>
    <row r="2" spans="1:19" s="465" customFormat="1" ht="14.4" x14ac:dyDescent="0.3">
      <c r="A2" s="62"/>
      <c r="B2" s="72"/>
      <c r="C2" s="66"/>
      <c r="D2" s="66"/>
      <c r="E2" s="72"/>
      <c r="F2" s="62"/>
      <c r="G2" s="72"/>
      <c r="H2" s="72"/>
      <c r="I2" s="72"/>
      <c r="J2" s="62"/>
      <c r="K2" s="187"/>
      <c r="L2" s="464"/>
      <c r="M2" s="464"/>
      <c r="N2" s="427"/>
      <c r="O2" s="427"/>
      <c r="P2" s="427"/>
      <c r="Q2" s="427"/>
      <c r="R2" s="427"/>
      <c r="S2" s="427"/>
    </row>
    <row r="3" spans="1:19" s="465" customFormat="1" ht="15.6" x14ac:dyDescent="0.3">
      <c r="A3" s="63"/>
      <c r="B3" s="615"/>
      <c r="C3" s="65"/>
      <c r="D3" s="751"/>
      <c r="E3" s="754"/>
      <c r="F3" s="62"/>
      <c r="G3" s="756"/>
      <c r="H3" s="756"/>
      <c r="I3" s="72"/>
      <c r="J3" s="62"/>
      <c r="K3" s="187"/>
      <c r="L3" s="464"/>
      <c r="M3" s="464"/>
      <c r="N3" s="427"/>
      <c r="O3" s="427"/>
      <c r="P3" s="427"/>
      <c r="Q3" s="427"/>
      <c r="R3" s="427"/>
      <c r="S3" s="427"/>
    </row>
    <row r="4" spans="1:19" s="465" customFormat="1" ht="14.4" x14ac:dyDescent="0.3">
      <c r="A4" s="62"/>
      <c r="B4" s="72"/>
      <c r="C4" s="66"/>
      <c r="D4" s="66"/>
      <c r="E4" s="72"/>
      <c r="F4" s="62"/>
      <c r="G4" s="72"/>
      <c r="H4" s="72"/>
      <c r="I4" s="72"/>
      <c r="J4" s="62"/>
      <c r="K4" s="187"/>
      <c r="L4" s="464"/>
      <c r="M4" s="464"/>
      <c r="N4" s="427"/>
      <c r="O4" s="427"/>
      <c r="P4" s="427"/>
      <c r="Q4" s="427"/>
      <c r="R4" s="427"/>
      <c r="S4" s="427"/>
    </row>
    <row r="5" spans="1:19" s="465" customFormat="1" ht="16.2" thickBot="1" x14ac:dyDescent="0.35">
      <c r="A5" s="417" t="s">
        <v>299</v>
      </c>
      <c r="B5" s="749"/>
      <c r="C5" s="278"/>
      <c r="D5" s="752"/>
      <c r="E5" s="755"/>
      <c r="F5" s="1471" t="s">
        <v>59</v>
      </c>
      <c r="G5" s="1472"/>
      <c r="H5" s="1472"/>
      <c r="I5" s="1472"/>
      <c r="J5" s="468"/>
      <c r="K5" s="760"/>
      <c r="L5" s="93"/>
      <c r="M5" s="464"/>
      <c r="N5" s="427"/>
      <c r="O5" s="427"/>
      <c r="P5" s="427"/>
      <c r="Q5" s="427"/>
      <c r="R5" s="427"/>
    </row>
    <row r="6" spans="1:19" s="469" customFormat="1" ht="37.5" customHeight="1" x14ac:dyDescent="0.3">
      <c r="A6" s="1460" t="s">
        <v>1237</v>
      </c>
      <c r="B6" s="750"/>
      <c r="C6" s="1473" t="s">
        <v>93</v>
      </c>
      <c r="D6" s="1473"/>
      <c r="E6" s="25"/>
      <c r="F6" s="64" t="s">
        <v>2217</v>
      </c>
      <c r="G6" s="757"/>
      <c r="H6" s="758"/>
      <c r="I6" s="699"/>
      <c r="J6" s="64" t="s">
        <v>154</v>
      </c>
      <c r="K6" s="761"/>
      <c r="L6" s="470"/>
      <c r="M6" s="363"/>
      <c r="N6" s="471"/>
      <c r="O6" s="471"/>
      <c r="P6" s="471"/>
      <c r="Q6" s="471"/>
      <c r="R6" s="471"/>
      <c r="S6" s="471"/>
    </row>
    <row r="7" spans="1:19" s="465" customFormat="1" ht="15" customHeight="1" x14ac:dyDescent="0.3">
      <c r="A7" s="1461"/>
      <c r="B7" s="26"/>
      <c r="C7" s="263"/>
      <c r="D7" s="263"/>
      <c r="E7" s="26"/>
      <c r="F7" s="11"/>
      <c r="G7" s="878" t="str">
        <f>HYPERLINK("#DropDownLists!F6","Add to this list")</f>
        <v>Add to this list</v>
      </c>
      <c r="H7" s="878" t="str">
        <f>HYPERLINK("#DropDownLists!E6","Add to this list")</f>
        <v>Add to this list</v>
      </c>
      <c r="I7" s="759"/>
      <c r="J7" s="406"/>
      <c r="K7" s="879" t="str">
        <f>HYPERLINK("#DropDownLists!H6","Add to this list")</f>
        <v>Add to this list</v>
      </c>
      <c r="L7" s="430"/>
      <c r="M7" s="430"/>
      <c r="N7" s="427"/>
      <c r="O7" s="427"/>
      <c r="P7" s="427"/>
      <c r="Q7" s="427"/>
      <c r="R7" s="427"/>
      <c r="S7" s="427"/>
    </row>
    <row r="8" spans="1:19" s="465" customFormat="1" ht="40.799999999999997" thickBot="1" x14ac:dyDescent="0.35">
      <c r="A8" s="1462"/>
      <c r="B8" s="18" t="s">
        <v>1402</v>
      </c>
      <c r="C8" s="17" t="s">
        <v>1368</v>
      </c>
      <c r="D8" s="753" t="s">
        <v>1369</v>
      </c>
      <c r="E8" s="7" t="s">
        <v>1385</v>
      </c>
      <c r="F8" s="6" t="s">
        <v>2216</v>
      </c>
      <c r="G8" s="12" t="s">
        <v>1419</v>
      </c>
      <c r="H8" s="12" t="s">
        <v>1416</v>
      </c>
      <c r="I8" s="12" t="s">
        <v>1417</v>
      </c>
      <c r="J8" s="6" t="s">
        <v>1966</v>
      </c>
      <c r="K8" s="762" t="s">
        <v>1418</v>
      </c>
      <c r="L8" s="430"/>
      <c r="M8" s="427"/>
      <c r="N8" s="427"/>
      <c r="O8" s="427"/>
      <c r="P8" s="427"/>
      <c r="Q8" s="427"/>
      <c r="R8" s="427"/>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91"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20" sqref="A20"/>
    </sheetView>
  </sheetViews>
  <sheetFormatPr defaultColWidth="9.109375" defaultRowHeight="13.2" x14ac:dyDescent="0.25"/>
  <cols>
    <col min="1" max="1" width="20.5546875" style="339" customWidth="1"/>
    <col min="2" max="2" width="12.33203125" style="336" customWidth="1"/>
    <col min="3" max="3" width="20.6640625" style="339" customWidth="1"/>
    <col min="4" max="4" width="9.6640625" style="337" customWidth="1"/>
    <col min="5" max="5" width="13.44140625" style="337" customWidth="1"/>
    <col min="6" max="6" width="12.6640625" style="337" customWidth="1"/>
    <col min="7" max="9" width="8.44140625" style="337" customWidth="1"/>
    <col min="10" max="10" width="8.6640625" style="337" customWidth="1"/>
    <col min="11" max="11" width="9" style="337" customWidth="1"/>
    <col min="12" max="12" width="11.5546875" style="337" customWidth="1"/>
    <col min="13" max="13" width="12" style="339" customWidth="1"/>
    <col min="14" max="14" width="9.109375" style="337"/>
    <col min="15" max="15" width="11.6640625" style="337" customWidth="1"/>
    <col min="16" max="16" width="12.33203125" style="337" customWidth="1"/>
    <col min="17" max="17" width="11.33203125" style="337" customWidth="1"/>
    <col min="18" max="19" width="10.6640625" style="337" customWidth="1"/>
    <col min="20" max="20" width="9" style="337" customWidth="1"/>
    <col min="21" max="21" width="11.5546875" style="337" customWidth="1"/>
    <col min="22" max="22" width="10.88671875" style="337" customWidth="1"/>
    <col min="23" max="23" width="16.6640625" style="337" customWidth="1"/>
    <col min="24" max="24" width="13.33203125" style="337" customWidth="1"/>
    <col min="25" max="25" width="13.88671875" style="337" customWidth="1"/>
    <col min="26" max="16384" width="9.109375" style="337"/>
  </cols>
  <sheetData>
    <row r="1" spans="1:25" s="347" customFormat="1" ht="17.399999999999999" x14ac:dyDescent="0.3">
      <c r="A1" s="763" t="s">
        <v>500</v>
      </c>
      <c r="B1" s="82"/>
      <c r="C1" s="766"/>
      <c r="D1" s="83"/>
      <c r="E1" s="83"/>
      <c r="F1" s="84"/>
      <c r="G1" s="83"/>
      <c r="H1" s="83"/>
      <c r="I1" s="83"/>
      <c r="J1" s="83"/>
      <c r="K1" s="83"/>
      <c r="L1" s="83"/>
      <c r="M1" s="766"/>
      <c r="N1" s="473"/>
      <c r="O1" s="472"/>
      <c r="P1" s="473"/>
      <c r="Q1" s="474"/>
      <c r="R1" s="83"/>
      <c r="S1" s="83"/>
      <c r="T1" s="83"/>
      <c r="U1" s="83"/>
      <c r="V1" s="472"/>
      <c r="W1" s="472"/>
      <c r="X1" s="473"/>
      <c r="Y1" s="475"/>
    </row>
    <row r="2" spans="1:25" s="347" customFormat="1" ht="14.4" x14ac:dyDescent="0.3">
      <c r="A2" s="962" t="s">
        <v>570</v>
      </c>
      <c r="B2" s="66"/>
      <c r="C2" s="72"/>
      <c r="D2" s="62"/>
      <c r="E2" s="62"/>
      <c r="F2" s="114"/>
      <c r="G2" s="62"/>
      <c r="H2" s="62"/>
      <c r="I2" s="62"/>
      <c r="J2" s="62"/>
      <c r="K2" s="62"/>
      <c r="L2" s="62"/>
      <c r="M2" s="1474"/>
      <c r="N2" s="476"/>
      <c r="O2" s="476"/>
      <c r="P2" s="61"/>
      <c r="Q2" s="207"/>
      <c r="R2" s="963" t="s">
        <v>489</v>
      </c>
      <c r="S2" s="963" t="s">
        <v>489</v>
      </c>
      <c r="T2" s="963" t="s">
        <v>489</v>
      </c>
      <c r="U2" s="963" t="s">
        <v>489</v>
      </c>
      <c r="V2" s="963" t="s">
        <v>489</v>
      </c>
      <c r="W2" s="963" t="s">
        <v>489</v>
      </c>
      <c r="X2" s="963" t="s">
        <v>489</v>
      </c>
      <c r="Y2" s="963" t="s">
        <v>489</v>
      </c>
    </row>
    <row r="3" spans="1:25" s="482" customFormat="1" ht="12.75" customHeight="1" x14ac:dyDescent="0.25">
      <c r="A3" s="302"/>
      <c r="B3" s="66"/>
      <c r="C3" s="72"/>
      <c r="D3" s="62"/>
      <c r="E3" s="63"/>
      <c r="F3" s="477"/>
      <c r="G3" s="478"/>
      <c r="H3" s="478"/>
      <c r="I3" s="478"/>
      <c r="J3" s="63"/>
      <c r="K3" s="478"/>
      <c r="L3" s="478"/>
      <c r="M3" s="1474"/>
      <c r="N3" s="476"/>
      <c r="O3" s="476"/>
      <c r="P3" s="69"/>
      <c r="Q3" s="479"/>
      <c r="R3" s="63"/>
      <c r="S3" s="63"/>
      <c r="T3" s="478"/>
      <c r="U3" s="478"/>
      <c r="V3" s="476"/>
      <c r="W3" s="480"/>
      <c r="X3" s="69"/>
      <c r="Y3" s="481"/>
    </row>
    <row r="4" spans="1:25" s="347" customFormat="1" ht="14.4" x14ac:dyDescent="0.3">
      <c r="A4" s="302"/>
      <c r="B4" s="66"/>
      <c r="C4" s="72"/>
      <c r="D4" s="62"/>
      <c r="E4" s="30"/>
      <c r="F4" s="40"/>
      <c r="G4" s="62"/>
      <c r="H4" s="62"/>
      <c r="I4" s="62"/>
      <c r="J4" s="62"/>
      <c r="K4" s="416"/>
      <c r="L4" s="416"/>
      <c r="M4" s="1474"/>
      <c r="N4" s="69"/>
      <c r="O4" s="69"/>
      <c r="P4" s="81"/>
      <c r="Q4" s="208"/>
      <c r="R4" s="62"/>
      <c r="S4" s="62"/>
      <c r="T4" s="416"/>
      <c r="U4" s="416"/>
      <c r="V4" s="69"/>
      <c r="W4" s="85"/>
      <c r="X4" s="81"/>
      <c r="Y4" s="86"/>
    </row>
    <row r="5" spans="1:25" s="347" customFormat="1" ht="15.6" x14ac:dyDescent="0.3">
      <c r="A5" s="764" t="s">
        <v>299</v>
      </c>
      <c r="B5" s="765"/>
      <c r="C5" s="767"/>
      <c r="D5" s="62"/>
      <c r="E5" s="30"/>
      <c r="F5" s="40"/>
      <c r="G5" s="62"/>
      <c r="H5" s="62"/>
      <c r="I5" s="325"/>
      <c r="J5" s="62"/>
      <c r="K5" s="416"/>
      <c r="L5" s="416"/>
      <c r="M5" s="1475"/>
      <c r="N5" s="62"/>
      <c r="O5" s="325"/>
      <c r="P5" s="62"/>
      <c r="Q5" s="483"/>
      <c r="R5" s="62"/>
      <c r="S5" s="62"/>
      <c r="T5" s="416"/>
      <c r="U5" s="416"/>
      <c r="V5" s="62"/>
      <c r="W5" s="62"/>
      <c r="X5" s="62"/>
      <c r="Y5" s="484"/>
    </row>
    <row r="6" spans="1:25" s="354" customFormat="1" ht="16.2" x14ac:dyDescent="0.3">
      <c r="A6" s="304"/>
      <c r="B6" s="269" t="s">
        <v>93</v>
      </c>
      <c r="C6" s="25"/>
      <c r="D6" s="1479" t="s">
        <v>23</v>
      </c>
      <c r="E6" s="1479"/>
      <c r="F6" s="1476" t="s">
        <v>17</v>
      </c>
      <c r="G6" s="1476"/>
      <c r="H6" s="1476"/>
      <c r="I6" s="485" t="s">
        <v>94</v>
      </c>
      <c r="J6" s="1476" t="s">
        <v>1330</v>
      </c>
      <c r="K6" s="1477"/>
      <c r="L6" s="486" t="s">
        <v>21</v>
      </c>
      <c r="M6" s="959" t="s">
        <v>434</v>
      </c>
      <c r="N6" s="487" t="s">
        <v>83</v>
      </c>
      <c r="O6" s="100" t="s">
        <v>17</v>
      </c>
      <c r="P6" s="910" t="s">
        <v>17</v>
      </c>
      <c r="Q6" s="909" t="s">
        <v>971</v>
      </c>
      <c r="R6" s="485" t="s">
        <v>94</v>
      </c>
      <c r="S6" s="1476" t="s">
        <v>20</v>
      </c>
      <c r="T6" s="1477"/>
      <c r="U6" s="486" t="s">
        <v>21</v>
      </c>
      <c r="V6" s="487" t="s">
        <v>83</v>
      </c>
      <c r="W6" s="177" t="s">
        <v>17</v>
      </c>
      <c r="X6" s="910" t="s">
        <v>17</v>
      </c>
      <c r="Y6" s="909" t="s">
        <v>971</v>
      </c>
    </row>
    <row r="7" spans="1:25" s="347" customFormat="1" ht="12.75" customHeight="1" x14ac:dyDescent="0.3">
      <c r="A7" s="305"/>
      <c r="B7" s="66"/>
      <c r="C7" s="26"/>
      <c r="D7" s="1480" t="s">
        <v>48</v>
      </c>
      <c r="E7" s="1480"/>
      <c r="F7" s="1442" t="s">
        <v>78</v>
      </c>
      <c r="G7" s="1442"/>
      <c r="H7" s="1442"/>
      <c r="I7" s="11"/>
      <c r="J7" s="1478"/>
      <c r="K7" s="1478"/>
      <c r="L7" s="1478"/>
      <c r="M7" s="768"/>
      <c r="N7" s="488"/>
      <c r="O7" s="170"/>
      <c r="P7" s="489"/>
      <c r="Q7" s="490"/>
      <c r="R7" s="62"/>
      <c r="S7" s="1478"/>
      <c r="T7" s="1478"/>
      <c r="U7" s="1478"/>
      <c r="V7" s="488"/>
      <c r="W7" s="170"/>
      <c r="X7" s="489"/>
      <c r="Y7" s="491"/>
    </row>
    <row r="8" spans="1:25" s="347" customFormat="1" ht="57.6" customHeight="1" thickBot="1" x14ac:dyDescent="0.35">
      <c r="A8" s="18" t="s">
        <v>1402</v>
      </c>
      <c r="B8" s="20" t="s">
        <v>12</v>
      </c>
      <c r="C8" s="7" t="s">
        <v>1385</v>
      </c>
      <c r="D8" s="6" t="s">
        <v>1967</v>
      </c>
      <c r="E8" s="6" t="s">
        <v>1968</v>
      </c>
      <c r="F8" s="39" t="s">
        <v>1969</v>
      </c>
      <c r="G8" s="39" t="s">
        <v>1970</v>
      </c>
      <c r="H8" s="39" t="s">
        <v>1971</v>
      </c>
      <c r="I8" s="6" t="s">
        <v>1972</v>
      </c>
      <c r="J8" s="222" t="s">
        <v>1973</v>
      </c>
      <c r="K8" s="222" t="s">
        <v>1974</v>
      </c>
      <c r="L8" s="222" t="s">
        <v>1975</v>
      </c>
      <c r="M8" s="1030" t="s">
        <v>1420</v>
      </c>
      <c r="N8" s="6" t="s">
        <v>1976</v>
      </c>
      <c r="O8" s="171" t="s">
        <v>1977</v>
      </c>
      <c r="P8" s="115" t="s">
        <v>1978</v>
      </c>
      <c r="Q8" s="492" t="s">
        <v>1979</v>
      </c>
      <c r="R8" s="6" t="s">
        <v>1980</v>
      </c>
      <c r="S8" s="222" t="s">
        <v>1981</v>
      </c>
      <c r="T8" s="222" t="s">
        <v>1982</v>
      </c>
      <c r="U8" s="222" t="s">
        <v>1983</v>
      </c>
      <c r="V8" s="6" t="s">
        <v>1984</v>
      </c>
      <c r="W8" s="171" t="s">
        <v>1985</v>
      </c>
      <c r="X8" s="6" t="s">
        <v>1986</v>
      </c>
      <c r="Y8" s="493" t="s">
        <v>1987</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90"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XDR12"/>
  <sheetViews>
    <sheetView zoomScaleNormal="100" workbookViewId="0">
      <pane xSplit="5" ySplit="8" topLeftCell="F475" activePane="bottomRight" state="frozen"/>
      <selection activeCell="D8" sqref="D8"/>
      <selection pane="topRight" activeCell="D8" sqref="D8"/>
      <selection pane="bottomLeft" activeCell="D8" sqref="D8"/>
      <selection pane="bottomRight" activeCell="A488" sqref="A488"/>
    </sheetView>
  </sheetViews>
  <sheetFormatPr defaultColWidth="9.109375" defaultRowHeight="13.2" x14ac:dyDescent="0.25"/>
  <cols>
    <col min="1" max="1" width="20" style="339" customWidth="1"/>
    <col min="2" max="2" width="17.44140625" style="336" customWidth="1"/>
    <col min="3" max="3" width="19.6640625" style="339" customWidth="1"/>
    <col min="4" max="6" width="10.6640625" style="337" customWidth="1"/>
    <col min="7" max="7" width="12.33203125" style="337" customWidth="1"/>
    <col min="8" max="8" width="11.33203125" style="337" customWidth="1"/>
    <col min="9" max="10" width="13.5546875" style="337" customWidth="1"/>
    <col min="11" max="12" width="11.44140625" style="337" customWidth="1"/>
    <col min="13" max="13" width="13.33203125" style="337" customWidth="1"/>
    <col min="14" max="14" width="11.44140625" style="337" customWidth="1"/>
    <col min="15" max="15" width="16.5546875" style="337" customWidth="1"/>
    <col min="16" max="16" width="13.33203125" style="337" customWidth="1"/>
    <col min="17" max="17" width="15.6640625" style="337" customWidth="1"/>
    <col min="18" max="25" width="14.6640625" style="337" customWidth="1"/>
    <col min="26" max="26" width="14.88671875" style="337" customWidth="1"/>
    <col min="27" max="27" width="10.6640625" style="337" customWidth="1"/>
    <col min="28" max="28" width="15" style="337" customWidth="1"/>
    <col min="29" max="29" width="15.88671875" style="337" customWidth="1"/>
    <col min="30" max="31" width="13.5546875" style="337" customWidth="1"/>
    <col min="32" max="35" width="11.44140625" style="337" customWidth="1"/>
    <col min="36" max="36" width="16.5546875" style="337" customWidth="1"/>
    <col min="37" max="37" width="13.33203125" style="337" customWidth="1"/>
    <col min="38" max="38" width="15.6640625" style="337" customWidth="1"/>
    <col min="39" max="44" width="14.6640625" style="337" customWidth="1"/>
    <col min="45" max="45" width="13.44140625" style="337" customWidth="1"/>
    <col min="46" max="47" width="14.6640625" style="337" customWidth="1"/>
    <col min="48" max="59" width="12.77734375" style="337" customWidth="1"/>
    <col min="60" max="16384" width="9.109375" style="337"/>
  </cols>
  <sheetData>
    <row r="1" spans="1:1006 1063:2009 2066:3071 3128:4074 4131:5077 5134:6139 6196:7142 7199:8145 8202:9207 9264:10210 10267:11213 11270:12275 12332:13278 13335:14281 14338:15343 15400:16346" s="495" customFormat="1" ht="18" x14ac:dyDescent="0.35">
      <c r="A1" s="769" t="s">
        <v>501</v>
      </c>
      <c r="B1" s="279"/>
      <c r="C1" s="772"/>
      <c r="D1" s="105"/>
      <c r="E1" s="105"/>
      <c r="F1" s="104"/>
      <c r="G1" s="105"/>
      <c r="H1" s="105"/>
      <c r="I1" s="105"/>
      <c r="J1" s="105"/>
      <c r="K1" s="105"/>
      <c r="L1" s="109"/>
      <c r="M1" s="109"/>
      <c r="N1" s="109"/>
      <c r="O1" s="105"/>
      <c r="P1" s="105"/>
      <c r="Q1" s="105"/>
      <c r="R1" s="105"/>
      <c r="S1" s="223"/>
      <c r="T1" s="224"/>
      <c r="U1" s="224"/>
      <c r="V1" s="224"/>
      <c r="W1" s="224"/>
      <c r="X1" s="224"/>
      <c r="Y1" s="224"/>
      <c r="Z1" s="224"/>
      <c r="AA1" s="224"/>
      <c r="AB1" s="224"/>
      <c r="AC1" s="225"/>
      <c r="AD1" s="226"/>
      <c r="AE1" s="226"/>
      <c r="AF1" s="227"/>
      <c r="AG1" s="91"/>
      <c r="AH1" s="91"/>
      <c r="AI1" s="105"/>
      <c r="AJ1" s="105"/>
      <c r="AK1" s="105"/>
      <c r="AL1" s="105"/>
      <c r="AM1" s="105"/>
      <c r="AN1" s="105"/>
      <c r="AO1" s="105"/>
      <c r="AP1" s="105"/>
      <c r="AQ1" s="105"/>
      <c r="AR1" s="105"/>
      <c r="AS1" s="105"/>
      <c r="AT1" s="228"/>
      <c r="AU1" s="229"/>
      <c r="AV1" s="1221"/>
      <c r="AW1" s="1221"/>
      <c r="AX1" s="1221"/>
      <c r="AY1" s="1221"/>
      <c r="AZ1" s="1221"/>
      <c r="BA1" s="1221"/>
      <c r="BB1" s="229"/>
      <c r="BC1" s="229"/>
      <c r="BD1" s="230"/>
      <c r="BE1" s="231"/>
      <c r="BF1" s="231"/>
      <c r="BG1" s="232"/>
      <c r="BH1" s="494"/>
      <c r="BI1" s="494"/>
      <c r="BJ1" s="494"/>
      <c r="BK1" s="494"/>
      <c r="BL1" s="494"/>
      <c r="BM1" s="494"/>
      <c r="BN1" s="494"/>
      <c r="BO1" s="494"/>
      <c r="BP1" s="494"/>
      <c r="BQ1" s="494"/>
      <c r="BR1" s="494"/>
      <c r="BS1" s="494"/>
      <c r="BT1" s="494"/>
      <c r="BU1" s="494"/>
    </row>
    <row r="2" spans="1:1006 1063:2009 2066:3071 3128:4074 4131:5077 5134:6139 6196:7142 7199:8145 8202:9207 9264:10210 10267:11213 11270:12275 12332:13278 13335:14281 14338:15343 15400:16346" s="347" customFormat="1" ht="14.4" x14ac:dyDescent="0.3">
      <c r="A2" s="962" t="s">
        <v>570</v>
      </c>
      <c r="B2" s="280"/>
      <c r="C2" s="770"/>
      <c r="E2" s="110"/>
      <c r="F2" s="110"/>
      <c r="G2" s="111"/>
      <c r="H2" s="110"/>
      <c r="I2" s="110"/>
      <c r="J2" s="110"/>
      <c r="K2" s="110"/>
      <c r="L2" s="110"/>
      <c r="M2" s="110"/>
      <c r="N2" s="110"/>
      <c r="O2" s="79"/>
      <c r="P2" s="79"/>
      <c r="Q2" s="79"/>
      <c r="R2" s="79"/>
      <c r="S2" s="233"/>
      <c r="T2" s="234"/>
      <c r="U2" s="234"/>
      <c r="V2" s="234"/>
      <c r="W2" s="234"/>
      <c r="X2" s="234"/>
      <c r="Y2" s="234"/>
      <c r="Z2" s="234"/>
      <c r="AA2" s="234"/>
      <c r="AB2" s="234"/>
      <c r="AC2" s="234"/>
      <c r="AD2" s="234"/>
      <c r="AE2" s="235"/>
      <c r="AF2" s="236"/>
      <c r="AG2" s="964" t="s">
        <v>489</v>
      </c>
      <c r="AH2" s="964" t="s">
        <v>489</v>
      </c>
      <c r="AI2" s="964" t="s">
        <v>489</v>
      </c>
      <c r="AJ2" s="964" t="s">
        <v>489</v>
      </c>
      <c r="AK2" s="964" t="s">
        <v>489</v>
      </c>
      <c r="AL2" s="964" t="s">
        <v>489</v>
      </c>
      <c r="AM2" s="964" t="s">
        <v>489</v>
      </c>
      <c r="AN2" s="964" t="s">
        <v>489</v>
      </c>
      <c r="AO2" s="964" t="s">
        <v>489</v>
      </c>
      <c r="AP2" s="964" t="s">
        <v>489</v>
      </c>
      <c r="AQ2" s="964" t="s">
        <v>489</v>
      </c>
      <c r="AR2" s="964" t="s">
        <v>489</v>
      </c>
      <c r="AS2" s="964" t="s">
        <v>489</v>
      </c>
      <c r="AT2" s="964" t="s">
        <v>489</v>
      </c>
      <c r="AU2" s="964" t="s">
        <v>489</v>
      </c>
      <c r="AV2" s="964" t="s">
        <v>489</v>
      </c>
      <c r="AW2" s="964" t="s">
        <v>489</v>
      </c>
      <c r="AX2" s="964" t="s">
        <v>489</v>
      </c>
      <c r="AY2" s="964" t="s">
        <v>489</v>
      </c>
      <c r="AZ2" s="964" t="s">
        <v>489</v>
      </c>
      <c r="BA2" s="964" t="s">
        <v>489</v>
      </c>
      <c r="BB2" s="964" t="s">
        <v>489</v>
      </c>
      <c r="BC2" s="964" t="s">
        <v>489</v>
      </c>
      <c r="BD2" s="964" t="s">
        <v>489</v>
      </c>
      <c r="BE2" s="964" t="s">
        <v>489</v>
      </c>
      <c r="BF2" s="964" t="s">
        <v>489</v>
      </c>
      <c r="BG2" s="964" t="s">
        <v>489</v>
      </c>
      <c r="BH2" s="414"/>
      <c r="BI2" s="414"/>
      <c r="BJ2" s="414"/>
      <c r="BK2" s="414"/>
      <c r="BL2" s="414"/>
      <c r="BM2" s="414"/>
      <c r="BN2" s="414"/>
      <c r="BO2" s="414"/>
      <c r="BP2" s="414"/>
      <c r="BQ2" s="414"/>
      <c r="BR2" s="414"/>
      <c r="BS2" s="414"/>
      <c r="BT2" s="414"/>
      <c r="BU2" s="414"/>
    </row>
    <row r="3" spans="1:1006 1063:2009 2066:3071 3128:4074 4131:5077 5134:6139 6196:7142 7199:8145 8202:9207 9264:10210 10267:11213 11270:12275 12332:13278 13335:14281 14338:15343 15400:16346" s="347" customFormat="1" ht="14.4" x14ac:dyDescent="0.3">
      <c r="A3" s="770"/>
      <c r="B3" s="281"/>
      <c r="C3" s="770"/>
      <c r="D3" s="110"/>
      <c r="E3" s="110"/>
      <c r="F3" s="110"/>
      <c r="G3" s="110"/>
      <c r="H3" s="110"/>
      <c r="I3" s="110"/>
      <c r="J3" s="110"/>
      <c r="K3" s="110"/>
      <c r="L3" s="110"/>
      <c r="M3" s="110"/>
      <c r="N3" s="110"/>
      <c r="O3" s="79"/>
      <c r="P3" s="79"/>
      <c r="Q3" s="79"/>
      <c r="R3" s="79"/>
      <c r="S3" s="233"/>
      <c r="T3" s="234"/>
      <c r="U3" s="234"/>
      <c r="V3" s="234"/>
      <c r="W3" s="234"/>
      <c r="X3" s="234"/>
      <c r="Y3" s="234"/>
      <c r="Z3" s="234"/>
      <c r="AA3" s="234"/>
      <c r="AB3" s="234"/>
      <c r="AC3" s="234"/>
      <c r="AD3" s="234"/>
      <c r="AE3" s="235"/>
      <c r="AF3" s="236"/>
      <c r="AG3" s="110"/>
      <c r="AH3" s="110"/>
      <c r="AI3" s="110"/>
      <c r="AJ3" s="110"/>
      <c r="AK3" s="110"/>
      <c r="AL3" s="110"/>
      <c r="AM3" s="110"/>
      <c r="AN3" s="110"/>
      <c r="AO3" s="110"/>
      <c r="AP3" s="79"/>
      <c r="AQ3" s="79"/>
      <c r="AR3" s="79"/>
      <c r="AS3" s="79"/>
      <c r="AT3" s="237"/>
      <c r="AU3" s="238"/>
      <c r="AV3" s="238"/>
      <c r="AW3" s="238"/>
      <c r="AX3" s="238"/>
      <c r="AY3" s="238"/>
      <c r="AZ3" s="238"/>
      <c r="BA3" s="238"/>
      <c r="BB3" s="238"/>
      <c r="BC3" s="238"/>
      <c r="BD3" s="238"/>
      <c r="BE3" s="238"/>
      <c r="BF3" s="239"/>
      <c r="BG3" s="240"/>
      <c r="BH3" s="414"/>
      <c r="BI3" s="414"/>
      <c r="BJ3" s="414"/>
      <c r="BK3" s="414"/>
      <c r="BL3" s="414"/>
      <c r="BM3" s="414"/>
      <c r="BN3" s="414"/>
      <c r="BO3" s="414"/>
      <c r="BP3" s="414"/>
      <c r="BQ3" s="414"/>
      <c r="BR3" s="414"/>
      <c r="BS3" s="414"/>
      <c r="BT3" s="414"/>
      <c r="BU3" s="414"/>
    </row>
    <row r="4" spans="1:1006 1063:2009 2066:3071 3128:4074 4131:5077 5134:6139 6196:7142 7199:8145 8202:9207 9264:10210 10267:11213 11270:12275 12332:13278 13335:14281 14338:15343 15400:16346" s="482" customFormat="1" ht="15.6" x14ac:dyDescent="0.3">
      <c r="A4" s="770"/>
      <c r="B4" s="282"/>
      <c r="C4" s="770"/>
      <c r="D4" s="112"/>
      <c r="E4" s="112"/>
      <c r="F4" s="1218" t="s">
        <v>1348</v>
      </c>
      <c r="G4" s="1218"/>
      <c r="H4" s="1218"/>
      <c r="I4" s="1218"/>
      <c r="J4" s="1218"/>
      <c r="K4" s="1218"/>
      <c r="L4" s="1218"/>
      <c r="M4" s="1218"/>
      <c r="N4" s="1218"/>
      <c r="O4" s="1218"/>
      <c r="P4" s="1218"/>
      <c r="Q4" s="1218"/>
      <c r="R4" s="1218"/>
      <c r="S4" s="1218"/>
      <c r="T4" s="1218"/>
      <c r="U4" s="1218"/>
      <c r="V4" s="1218"/>
      <c r="W4" s="1218"/>
      <c r="X4" s="1218"/>
      <c r="Y4" s="1218"/>
      <c r="Z4" s="1218"/>
      <c r="AA4" s="1218"/>
      <c r="AB4" s="1218"/>
      <c r="AC4" s="1218"/>
      <c r="AD4" s="1218"/>
      <c r="AE4" s="1218"/>
      <c r="AF4" s="1219"/>
      <c r="AG4" s="112"/>
      <c r="AH4" s="112"/>
      <c r="AI4" s="112"/>
      <c r="AJ4" s="113"/>
      <c r="AK4" s="113"/>
      <c r="AL4" s="113"/>
      <c r="AM4" s="113"/>
      <c r="AN4" s="113"/>
      <c r="AO4" s="113"/>
      <c r="AP4" s="113"/>
      <c r="AQ4" s="113"/>
      <c r="AR4" s="113"/>
      <c r="AS4" s="113"/>
      <c r="AT4" s="241"/>
      <c r="AU4" s="242"/>
      <c r="AV4" s="242"/>
      <c r="AW4" s="242"/>
      <c r="AX4" s="242"/>
      <c r="AY4" s="242"/>
      <c r="AZ4" s="242"/>
      <c r="BA4" s="242"/>
      <c r="BB4" s="242"/>
      <c r="BC4" s="242"/>
      <c r="BD4" s="242"/>
      <c r="BE4" s="242"/>
      <c r="BF4" s="243"/>
      <c r="BG4" s="244"/>
      <c r="BH4" s="496"/>
      <c r="BI4" s="496"/>
      <c r="BJ4" s="496"/>
      <c r="BK4" s="496"/>
      <c r="BL4" s="496"/>
      <c r="BM4" s="496"/>
      <c r="BN4" s="496"/>
      <c r="BO4" s="496"/>
      <c r="BP4" s="496"/>
      <c r="BQ4" s="496"/>
      <c r="BR4" s="496"/>
      <c r="BS4" s="496"/>
      <c r="BT4" s="496"/>
      <c r="BU4" s="496"/>
    </row>
    <row r="5" spans="1:1006 1063:2009 2066:3071 3128:4074 4131:5077 5134:6139 6196:7142 7199:8145 8202:9207 9264:10210 10267:11213 11270:12275 12332:13278 13335:14281 14338:15343 15400:16346" s="347" customFormat="1" ht="15" customHeight="1" x14ac:dyDescent="0.3">
      <c r="A5" s="1485" t="s">
        <v>299</v>
      </c>
      <c r="B5" s="1486"/>
      <c r="C5" s="1487"/>
      <c r="D5" s="220"/>
      <c r="E5" s="221"/>
      <c r="F5" s="239"/>
      <c r="G5" s="221"/>
      <c r="H5" s="221"/>
      <c r="I5" s="245"/>
      <c r="J5" s="245"/>
      <c r="K5" s="245"/>
      <c r="L5" s="245"/>
      <c r="M5" s="245"/>
      <c r="N5" s="245"/>
      <c r="O5" s="245"/>
      <c r="P5" s="245"/>
      <c r="Q5" s="245"/>
      <c r="R5" s="245"/>
      <c r="S5" s="246"/>
      <c r="T5" s="247"/>
      <c r="U5" s="247"/>
      <c r="V5" s="247"/>
      <c r="W5" s="247"/>
      <c r="X5" s="247"/>
      <c r="Y5" s="247"/>
      <c r="Z5" s="247"/>
      <c r="AA5" s="248"/>
      <c r="AB5" s="248"/>
      <c r="AC5" s="248"/>
      <c r="AD5" s="248"/>
      <c r="AE5" s="247"/>
      <c r="AF5" s="249"/>
      <c r="AG5" s="250"/>
      <c r="AH5" s="1490"/>
      <c r="AI5" s="1490"/>
      <c r="AJ5" s="245"/>
      <c r="AK5" s="245"/>
      <c r="AL5" s="245"/>
      <c r="AM5" s="245"/>
      <c r="AN5" s="245"/>
      <c r="AO5" s="245"/>
      <c r="AP5" s="245"/>
      <c r="AQ5" s="245"/>
      <c r="AR5" s="245"/>
      <c r="AS5" s="245"/>
      <c r="AT5" s="246"/>
      <c r="AU5" s="247"/>
      <c r="AV5" s="247"/>
      <c r="AW5" s="247"/>
      <c r="AX5" s="247"/>
      <c r="AY5" s="247"/>
      <c r="AZ5" s="247"/>
      <c r="BA5" s="247"/>
      <c r="BB5" s="248"/>
      <c r="BC5" s="248"/>
      <c r="BD5" s="248"/>
      <c r="BE5" s="248"/>
      <c r="BF5" s="247"/>
      <c r="BG5" s="251"/>
      <c r="BH5" s="414"/>
      <c r="BI5" s="414"/>
      <c r="BJ5" s="414"/>
      <c r="BK5" s="414"/>
      <c r="BL5" s="414"/>
      <c r="BM5" s="414"/>
      <c r="BN5" s="414"/>
      <c r="BO5" s="414"/>
      <c r="BP5" s="414"/>
      <c r="BQ5" s="414"/>
      <c r="BR5" s="414"/>
      <c r="BS5" s="414"/>
      <c r="BT5" s="414"/>
      <c r="BU5" s="414"/>
    </row>
    <row r="6" spans="1:1006 1063:2009 2066:3071 3128:4074 4131:5077 5134:6139 6196:7142 7199:8145 8202:9207 9264:10210 10267:11213 11270:12275 12332:13278 13335:14281 14338:15343 15400:16346" s="354" customFormat="1" x14ac:dyDescent="0.25">
      <c r="A6" s="698"/>
      <c r="B6" s="269" t="s">
        <v>93</v>
      </c>
      <c r="C6" s="698"/>
      <c r="D6" s="1488" t="s">
        <v>23</v>
      </c>
      <c r="E6" s="1488"/>
      <c r="F6" s="331"/>
      <c r="G6" s="332" t="s">
        <v>971</v>
      </c>
      <c r="H6" s="332" t="s">
        <v>972</v>
      </c>
      <c r="I6" s="1489" t="s">
        <v>971</v>
      </c>
      <c r="J6" s="1489"/>
      <c r="K6" s="1489"/>
      <c r="L6" s="252" t="s">
        <v>24</v>
      </c>
      <c r="M6" s="253" t="s">
        <v>1857</v>
      </c>
      <c r="N6" s="332" t="s">
        <v>974</v>
      </c>
      <c r="O6" s="1489" t="s">
        <v>975</v>
      </c>
      <c r="P6" s="1489"/>
      <c r="Q6" s="254" t="s">
        <v>976</v>
      </c>
      <c r="R6" s="254" t="s">
        <v>977</v>
      </c>
      <c r="S6" s="178" t="s">
        <v>429</v>
      </c>
      <c r="T6" s="178" t="s">
        <v>430</v>
      </c>
      <c r="U6" s="178" t="s">
        <v>2315</v>
      </c>
      <c r="V6" s="178" t="s">
        <v>2316</v>
      </c>
      <c r="W6" s="178" t="s">
        <v>2318</v>
      </c>
      <c r="X6" s="178" t="s">
        <v>2319</v>
      </c>
      <c r="Y6" s="178" t="s">
        <v>2320</v>
      </c>
      <c r="Z6" s="178" t="s">
        <v>2321</v>
      </c>
      <c r="AA6" s="178" t="s">
        <v>431</v>
      </c>
      <c r="AB6" s="178" t="s">
        <v>1421</v>
      </c>
      <c r="AC6" s="178" t="s">
        <v>1422</v>
      </c>
      <c r="AD6" s="178" t="s">
        <v>1423</v>
      </c>
      <c r="AE6" s="1047" t="s">
        <v>1473</v>
      </c>
      <c r="AF6" s="210" t="s">
        <v>1490</v>
      </c>
      <c r="AG6" s="332"/>
      <c r="AH6" s="332" t="s">
        <v>971</v>
      </c>
      <c r="AI6" s="332" t="s">
        <v>972</v>
      </c>
      <c r="AJ6" s="1489" t="s">
        <v>971</v>
      </c>
      <c r="AK6" s="1489"/>
      <c r="AL6" s="254"/>
      <c r="AM6" s="252" t="s">
        <v>24</v>
      </c>
      <c r="AN6" s="253" t="s">
        <v>973</v>
      </c>
      <c r="AO6" s="332" t="s">
        <v>974</v>
      </c>
      <c r="AP6" s="1489" t="s">
        <v>975</v>
      </c>
      <c r="AQ6" s="1489"/>
      <c r="AR6" s="254" t="s">
        <v>976</v>
      </c>
      <c r="AS6" s="254" t="s">
        <v>977</v>
      </c>
      <c r="AT6" s="178" t="s">
        <v>429</v>
      </c>
      <c r="AU6" s="178" t="s">
        <v>430</v>
      </c>
      <c r="AV6" s="178" t="s">
        <v>2315</v>
      </c>
      <c r="AW6" s="178" t="s">
        <v>2316</v>
      </c>
      <c r="AX6" s="178" t="s">
        <v>2318</v>
      </c>
      <c r="AY6" s="178" t="s">
        <v>2319</v>
      </c>
      <c r="AZ6" s="178" t="s">
        <v>2320</v>
      </c>
      <c r="BA6" s="178" t="s">
        <v>2321</v>
      </c>
      <c r="BB6" s="178" t="s">
        <v>431</v>
      </c>
      <c r="BC6" s="178" t="s">
        <v>1425</v>
      </c>
      <c r="BD6" s="178" t="s">
        <v>1422</v>
      </c>
      <c r="BE6" s="178" t="s">
        <v>1423</v>
      </c>
      <c r="BF6" s="1222" t="s">
        <v>343</v>
      </c>
      <c r="BG6" s="179" t="s">
        <v>355</v>
      </c>
    </row>
    <row r="7" spans="1:1006 1063:2009 2066:3071 3128:4074 4131:5077 5134:6139 6196:7142 7199:8145 8202:9207 9264:10210 10267:11213 11270:12275 12332:13278 13335:14281 14338:15343 15400:16346" s="347" customFormat="1" ht="14.25" customHeight="1" x14ac:dyDescent="0.3">
      <c r="A7" s="771"/>
      <c r="B7" s="66"/>
      <c r="C7" s="771"/>
      <c r="D7" s="1481" t="s">
        <v>48</v>
      </c>
      <c r="E7" s="1481"/>
      <c r="F7" s="255"/>
      <c r="G7" s="1482" t="s">
        <v>155</v>
      </c>
      <c r="H7" s="1483"/>
      <c r="I7" s="1482" t="s">
        <v>156</v>
      </c>
      <c r="J7" s="1484"/>
      <c r="K7" s="1484"/>
      <c r="L7" s="256"/>
      <c r="M7" s="257"/>
      <c r="N7" s="330"/>
      <c r="O7" s="1217" t="s">
        <v>74</v>
      </c>
      <c r="P7" s="256"/>
      <c r="Q7" s="256"/>
      <c r="R7" s="256"/>
      <c r="S7" s="256"/>
      <c r="T7" s="256"/>
      <c r="U7" s="1220"/>
      <c r="V7" s="1220"/>
      <c r="W7" s="1220"/>
      <c r="X7" s="1220"/>
      <c r="Y7" s="1220"/>
      <c r="Z7" s="1220"/>
      <c r="AA7" s="256"/>
      <c r="AB7" s="256"/>
      <c r="AC7" s="256"/>
      <c r="AD7" s="256"/>
      <c r="AE7" s="180"/>
      <c r="AF7" s="211"/>
      <c r="AG7" s="250"/>
      <c r="AH7" s="1484" t="s">
        <v>477</v>
      </c>
      <c r="AI7" s="1491"/>
      <c r="AJ7" s="1484" t="s">
        <v>156</v>
      </c>
      <c r="AK7" s="1484"/>
      <c r="AL7" s="328"/>
      <c r="AM7" s="256"/>
      <c r="AN7" s="257"/>
      <c r="AO7" s="258"/>
      <c r="AP7" s="256" t="s">
        <v>74</v>
      </c>
      <c r="AQ7" s="256"/>
      <c r="AR7" s="256"/>
      <c r="AS7" s="256"/>
      <c r="AT7" s="256"/>
      <c r="AU7" s="256"/>
      <c r="AV7" s="1220"/>
      <c r="AW7" s="1220"/>
      <c r="AX7" s="1220"/>
      <c r="AY7" s="1220"/>
      <c r="AZ7" s="1220"/>
      <c r="BA7" s="1220"/>
      <c r="BB7" s="256"/>
      <c r="BC7" s="256"/>
      <c r="BD7" s="256"/>
      <c r="BE7" s="256"/>
      <c r="BF7" s="180" t="s">
        <v>550</v>
      </c>
      <c r="BG7" s="181"/>
    </row>
    <row r="8" spans="1:1006 1063:2009 2066:3071 3128:4074 4131:5077 5134:6139 6196:7142 7199:8145 8202:9207 9264:10210 10267:11213 11270:12275 12332:13278 13335:14281 14338:15343 15400:16346" s="347" customFormat="1" ht="46.2" customHeight="1" thickBot="1" x14ac:dyDescent="0.35">
      <c r="A8" s="18" t="s">
        <v>1402</v>
      </c>
      <c r="B8" s="20" t="s">
        <v>12</v>
      </c>
      <c r="C8" s="7" t="s">
        <v>1385</v>
      </c>
      <c r="D8" s="222" t="s">
        <v>1967</v>
      </c>
      <c r="E8" s="222" t="s">
        <v>1968</v>
      </c>
      <c r="F8" s="259" t="s">
        <v>14</v>
      </c>
      <c r="G8" s="259" t="s">
        <v>1988</v>
      </c>
      <c r="H8" s="259" t="s">
        <v>1989</v>
      </c>
      <c r="I8" s="261" t="s">
        <v>1990</v>
      </c>
      <c r="J8" s="261" t="s">
        <v>1991</v>
      </c>
      <c r="K8" s="222" t="s">
        <v>1992</v>
      </c>
      <c r="L8" s="222" t="s">
        <v>1993</v>
      </c>
      <c r="M8" s="260" t="s">
        <v>1994</v>
      </c>
      <c r="N8" s="260" t="s">
        <v>1995</v>
      </c>
      <c r="O8" s="222" t="s">
        <v>1996</v>
      </c>
      <c r="P8" s="222" t="s">
        <v>1997</v>
      </c>
      <c r="Q8" s="222" t="s">
        <v>1998</v>
      </c>
      <c r="R8" s="222" t="s">
        <v>1999</v>
      </c>
      <c r="S8" s="171" t="s">
        <v>2000</v>
      </c>
      <c r="T8" s="171" t="s">
        <v>2001</v>
      </c>
      <c r="U8" s="1410" t="s">
        <v>2303</v>
      </c>
      <c r="V8" s="1410" t="s">
        <v>2304</v>
      </c>
      <c r="W8" s="1410" t="s">
        <v>2305</v>
      </c>
      <c r="X8" s="1410" t="s">
        <v>2317</v>
      </c>
      <c r="Y8" s="1410" t="s">
        <v>2307</v>
      </c>
      <c r="Z8" s="1410" t="s">
        <v>2308</v>
      </c>
      <c r="AA8" s="171" t="s">
        <v>2002</v>
      </c>
      <c r="AB8" s="171" t="s">
        <v>2003</v>
      </c>
      <c r="AC8" s="171" t="s">
        <v>2004</v>
      </c>
      <c r="AD8" s="171" t="s">
        <v>2005</v>
      </c>
      <c r="AE8" s="171" t="s">
        <v>2006</v>
      </c>
      <c r="AF8" s="212" t="s">
        <v>2007</v>
      </c>
      <c r="AG8" s="259" t="s">
        <v>1424</v>
      </c>
      <c r="AH8" s="222" t="s">
        <v>2008</v>
      </c>
      <c r="AI8" s="222" t="s">
        <v>2009</v>
      </c>
      <c r="AJ8" s="261" t="s">
        <v>2010</v>
      </c>
      <c r="AK8" s="261" t="s">
        <v>2011</v>
      </c>
      <c r="AL8" s="222" t="s">
        <v>2012</v>
      </c>
      <c r="AM8" s="222" t="s">
        <v>2013</v>
      </c>
      <c r="AN8" s="222" t="s">
        <v>2014</v>
      </c>
      <c r="AO8" s="222" t="s">
        <v>1450</v>
      </c>
      <c r="AP8" s="222" t="s">
        <v>2015</v>
      </c>
      <c r="AQ8" s="222" t="s">
        <v>2016</v>
      </c>
      <c r="AR8" s="222" t="s">
        <v>2017</v>
      </c>
      <c r="AS8" s="222" t="s">
        <v>2018</v>
      </c>
      <c r="AT8" s="171" t="s">
        <v>2019</v>
      </c>
      <c r="AU8" s="171" t="s">
        <v>2020</v>
      </c>
      <c r="AV8" s="1410" t="s">
        <v>2309</v>
      </c>
      <c r="AW8" s="1410" t="s">
        <v>2310</v>
      </c>
      <c r="AX8" s="1410" t="s">
        <v>2311</v>
      </c>
      <c r="AY8" s="1410" t="s">
        <v>2312</v>
      </c>
      <c r="AZ8" s="1410" t="s">
        <v>2313</v>
      </c>
      <c r="BA8" s="1410" t="s">
        <v>2314</v>
      </c>
      <c r="BB8" s="171" t="s">
        <v>2021</v>
      </c>
      <c r="BC8" s="171" t="s">
        <v>2022</v>
      </c>
      <c r="BD8" s="171" t="s">
        <v>2023</v>
      </c>
      <c r="BE8" s="171" t="s">
        <v>2024</v>
      </c>
      <c r="BF8" s="171" t="s">
        <v>2025</v>
      </c>
      <c r="BG8" s="212" t="s">
        <v>2026</v>
      </c>
    </row>
    <row r="9" spans="1:1006 1063:2009 2066:3071 3128:4074 4131:5077 5134:6139 6196:7142 7199:8145 8202:9207 9264:10210 10267:11213 11270:12275 12332:13278 13335:14281 14338:15343 15400:16346" x14ac:dyDescent="0.25">
      <c r="BH9" s="339"/>
      <c r="BI9" s="336"/>
      <c r="BJ9" s="339"/>
      <c r="DO9" s="339"/>
      <c r="DP9" s="336"/>
      <c r="DQ9" s="339"/>
      <c r="FV9" s="339"/>
      <c r="FW9" s="336"/>
      <c r="FX9" s="339"/>
      <c r="IC9" s="339"/>
      <c r="ID9" s="336"/>
      <c r="IE9" s="339"/>
      <c r="KJ9" s="339"/>
      <c r="KK9" s="336"/>
      <c r="KL9" s="339"/>
      <c r="MQ9" s="339"/>
      <c r="MR9" s="336"/>
      <c r="MS9" s="339"/>
      <c r="OX9" s="339"/>
      <c r="OY9" s="336"/>
      <c r="OZ9" s="339"/>
      <c r="RE9" s="339"/>
      <c r="RF9" s="336"/>
      <c r="RG9" s="339"/>
      <c r="TL9" s="339"/>
      <c r="TM9" s="336"/>
      <c r="TN9" s="339"/>
      <c r="VS9" s="339"/>
      <c r="VT9" s="336"/>
      <c r="VU9" s="339"/>
      <c r="XZ9" s="339"/>
      <c r="YA9" s="336"/>
      <c r="YB9" s="339"/>
      <c r="AAG9" s="339"/>
      <c r="AAH9" s="336"/>
      <c r="AAI9" s="339"/>
      <c r="ACN9" s="339"/>
      <c r="ACO9" s="336"/>
      <c r="ACP9" s="339"/>
      <c r="AEU9" s="339"/>
      <c r="AEV9" s="336"/>
      <c r="AEW9" s="339"/>
      <c r="AHB9" s="339"/>
      <c r="AHC9" s="336"/>
      <c r="AHD9" s="339"/>
      <c r="AJI9" s="339"/>
      <c r="AJJ9" s="336"/>
      <c r="AJK9" s="339"/>
      <c r="ALP9" s="339"/>
      <c r="ALQ9" s="336"/>
      <c r="ALR9" s="339"/>
      <c r="ANW9" s="339"/>
      <c r="ANX9" s="336"/>
      <c r="ANY9" s="339"/>
      <c r="AQD9" s="339"/>
      <c r="AQE9" s="336"/>
      <c r="AQF9" s="339"/>
      <c r="ASK9" s="339"/>
      <c r="ASL9" s="336"/>
      <c r="ASM9" s="339"/>
      <c r="AUR9" s="339"/>
      <c r="AUS9" s="336"/>
      <c r="AUT9" s="339"/>
      <c r="AWY9" s="339"/>
      <c r="AWZ9" s="336"/>
      <c r="AXA9" s="339"/>
      <c r="AZF9" s="339"/>
      <c r="AZG9" s="336"/>
      <c r="AZH9" s="339"/>
      <c r="BBM9" s="339"/>
      <c r="BBN9" s="336"/>
      <c r="BBO9" s="339"/>
      <c r="BDT9" s="339"/>
      <c r="BDU9" s="336"/>
      <c r="BDV9" s="339"/>
      <c r="BGA9" s="339"/>
      <c r="BGB9" s="336"/>
      <c r="BGC9" s="339"/>
      <c r="BIH9" s="339"/>
      <c r="BII9" s="336"/>
      <c r="BIJ9" s="339"/>
      <c r="BKO9" s="339"/>
      <c r="BKP9" s="336"/>
      <c r="BKQ9" s="339"/>
      <c r="BMV9" s="339"/>
      <c r="BMW9" s="336"/>
      <c r="BMX9" s="339"/>
      <c r="BPC9" s="339"/>
      <c r="BPD9" s="336"/>
      <c r="BPE9" s="339"/>
      <c r="BRJ9" s="339"/>
      <c r="BRK9" s="336"/>
      <c r="BRL9" s="339"/>
      <c r="BTQ9" s="339"/>
      <c r="BTR9" s="336"/>
      <c r="BTS9" s="339"/>
      <c r="BVX9" s="339"/>
      <c r="BVY9" s="336"/>
      <c r="BVZ9" s="339"/>
      <c r="BYE9" s="339"/>
      <c r="BYF9" s="336"/>
      <c r="BYG9" s="339"/>
      <c r="CAL9" s="339"/>
      <c r="CAM9" s="336"/>
      <c r="CAN9" s="339"/>
      <c r="CCS9" s="339"/>
      <c r="CCT9" s="336"/>
      <c r="CCU9" s="339"/>
      <c r="CEZ9" s="339"/>
      <c r="CFA9" s="336"/>
      <c r="CFB9" s="339"/>
      <c r="CHG9" s="339"/>
      <c r="CHH9" s="336"/>
      <c r="CHI9" s="339"/>
      <c r="CJN9" s="339"/>
      <c r="CJO9" s="336"/>
      <c r="CJP9" s="339"/>
      <c r="CLU9" s="339"/>
      <c r="CLV9" s="336"/>
      <c r="CLW9" s="339"/>
      <c r="COB9" s="339"/>
      <c r="COC9" s="336"/>
      <c r="COD9" s="339"/>
      <c r="CQI9" s="339"/>
      <c r="CQJ9" s="336"/>
      <c r="CQK9" s="339"/>
      <c r="CSP9" s="339"/>
      <c r="CSQ9" s="336"/>
      <c r="CSR9" s="339"/>
      <c r="CUW9" s="339"/>
      <c r="CUX9" s="336"/>
      <c r="CUY9" s="339"/>
      <c r="CXD9" s="339"/>
      <c r="CXE9" s="336"/>
      <c r="CXF9" s="339"/>
      <c r="CZK9" s="339"/>
      <c r="CZL9" s="336"/>
      <c r="CZM9" s="339"/>
      <c r="DBR9" s="339"/>
      <c r="DBS9" s="336"/>
      <c r="DBT9" s="339"/>
      <c r="DDY9" s="339"/>
      <c r="DDZ9" s="336"/>
      <c r="DEA9" s="339"/>
      <c r="DGF9" s="339"/>
      <c r="DGG9" s="336"/>
      <c r="DGH9" s="339"/>
      <c r="DIM9" s="339"/>
      <c r="DIN9" s="336"/>
      <c r="DIO9" s="339"/>
      <c r="DKT9" s="339"/>
      <c r="DKU9" s="336"/>
      <c r="DKV9" s="339"/>
      <c r="DNA9" s="339"/>
      <c r="DNB9" s="336"/>
      <c r="DNC9" s="339"/>
      <c r="DPH9" s="339"/>
      <c r="DPI9" s="336"/>
      <c r="DPJ9" s="339"/>
      <c r="DRO9" s="339"/>
      <c r="DRP9" s="336"/>
      <c r="DRQ9" s="339"/>
      <c r="DTV9" s="339"/>
      <c r="DTW9" s="336"/>
      <c r="DTX9" s="339"/>
      <c r="DWC9" s="339"/>
      <c r="DWD9" s="336"/>
      <c r="DWE9" s="339"/>
      <c r="DYJ9" s="339"/>
      <c r="DYK9" s="336"/>
      <c r="DYL9" s="339"/>
      <c r="EAQ9" s="339"/>
      <c r="EAR9" s="336"/>
      <c r="EAS9" s="339"/>
      <c r="ECX9" s="339"/>
      <c r="ECY9" s="336"/>
      <c r="ECZ9" s="339"/>
      <c r="EFE9" s="339"/>
      <c r="EFF9" s="336"/>
      <c r="EFG9" s="339"/>
      <c r="EHL9" s="339"/>
      <c r="EHM9" s="336"/>
      <c r="EHN9" s="339"/>
      <c r="EJS9" s="339"/>
      <c r="EJT9" s="336"/>
      <c r="EJU9" s="339"/>
      <c r="ELZ9" s="339"/>
      <c r="EMA9" s="336"/>
      <c r="EMB9" s="339"/>
      <c r="EOG9" s="339"/>
      <c r="EOH9" s="336"/>
      <c r="EOI9" s="339"/>
      <c r="EQN9" s="339"/>
      <c r="EQO9" s="336"/>
      <c r="EQP9" s="339"/>
      <c r="ESU9" s="339"/>
      <c r="ESV9" s="336"/>
      <c r="ESW9" s="339"/>
      <c r="EVB9" s="339"/>
      <c r="EVC9" s="336"/>
      <c r="EVD9" s="339"/>
      <c r="EXI9" s="339"/>
      <c r="EXJ9" s="336"/>
      <c r="EXK9" s="339"/>
      <c r="EZP9" s="339"/>
      <c r="EZQ9" s="336"/>
      <c r="EZR9" s="339"/>
      <c r="FBW9" s="339"/>
      <c r="FBX9" s="336"/>
      <c r="FBY9" s="339"/>
      <c r="FED9" s="339"/>
      <c r="FEE9" s="336"/>
      <c r="FEF9" s="339"/>
      <c r="FGK9" s="339"/>
      <c r="FGL9" s="336"/>
      <c r="FGM9" s="339"/>
      <c r="FIR9" s="339"/>
      <c r="FIS9" s="336"/>
      <c r="FIT9" s="339"/>
      <c r="FKY9" s="339"/>
      <c r="FKZ9" s="336"/>
      <c r="FLA9" s="339"/>
      <c r="FNF9" s="339"/>
      <c r="FNG9" s="336"/>
      <c r="FNH9" s="339"/>
      <c r="FPM9" s="339"/>
      <c r="FPN9" s="336"/>
      <c r="FPO9" s="339"/>
      <c r="FRT9" s="339"/>
      <c r="FRU9" s="336"/>
      <c r="FRV9" s="339"/>
      <c r="FUA9" s="339"/>
      <c r="FUB9" s="336"/>
      <c r="FUC9" s="339"/>
      <c r="FWH9" s="339"/>
      <c r="FWI9" s="336"/>
      <c r="FWJ9" s="339"/>
      <c r="FYO9" s="339"/>
      <c r="FYP9" s="336"/>
      <c r="FYQ9" s="339"/>
      <c r="GAV9" s="339"/>
      <c r="GAW9" s="336"/>
      <c r="GAX9" s="339"/>
      <c r="GDC9" s="339"/>
      <c r="GDD9" s="336"/>
      <c r="GDE9" s="339"/>
      <c r="GFJ9" s="339"/>
      <c r="GFK9" s="336"/>
      <c r="GFL9" s="339"/>
      <c r="GHQ9" s="339"/>
      <c r="GHR9" s="336"/>
      <c r="GHS9" s="339"/>
      <c r="GJX9" s="339"/>
      <c r="GJY9" s="336"/>
      <c r="GJZ9" s="339"/>
      <c r="GME9" s="339"/>
      <c r="GMF9" s="336"/>
      <c r="GMG9" s="339"/>
      <c r="GOL9" s="339"/>
      <c r="GOM9" s="336"/>
      <c r="GON9" s="339"/>
      <c r="GQS9" s="339"/>
      <c r="GQT9" s="336"/>
      <c r="GQU9" s="339"/>
      <c r="GSZ9" s="339"/>
      <c r="GTA9" s="336"/>
      <c r="GTB9" s="339"/>
      <c r="GVG9" s="339"/>
      <c r="GVH9" s="336"/>
      <c r="GVI9" s="339"/>
      <c r="GXN9" s="339"/>
      <c r="GXO9" s="336"/>
      <c r="GXP9" s="339"/>
      <c r="GZU9" s="339"/>
      <c r="GZV9" s="336"/>
      <c r="GZW9" s="339"/>
      <c r="HCB9" s="339"/>
      <c r="HCC9" s="336"/>
      <c r="HCD9" s="339"/>
      <c r="HEI9" s="339"/>
      <c r="HEJ9" s="336"/>
      <c r="HEK9" s="339"/>
      <c r="HGP9" s="339"/>
      <c r="HGQ9" s="336"/>
      <c r="HGR9" s="339"/>
      <c r="HIW9" s="339"/>
      <c r="HIX9" s="336"/>
      <c r="HIY9" s="339"/>
      <c r="HLD9" s="339"/>
      <c r="HLE9" s="336"/>
      <c r="HLF9" s="339"/>
      <c r="HNK9" s="339"/>
      <c r="HNL9" s="336"/>
      <c r="HNM9" s="339"/>
      <c r="HPR9" s="339"/>
      <c r="HPS9" s="336"/>
      <c r="HPT9" s="339"/>
      <c r="HRY9" s="339"/>
      <c r="HRZ9" s="336"/>
      <c r="HSA9" s="339"/>
      <c r="HUF9" s="339"/>
      <c r="HUG9" s="336"/>
      <c r="HUH9" s="339"/>
      <c r="HWM9" s="339"/>
      <c r="HWN9" s="336"/>
      <c r="HWO9" s="339"/>
      <c r="HYT9" s="339"/>
      <c r="HYU9" s="336"/>
      <c r="HYV9" s="339"/>
      <c r="IBA9" s="339"/>
      <c r="IBB9" s="336"/>
      <c r="IBC9" s="339"/>
      <c r="IDH9" s="339"/>
      <c r="IDI9" s="336"/>
      <c r="IDJ9" s="339"/>
      <c r="IFO9" s="339"/>
      <c r="IFP9" s="336"/>
      <c r="IFQ9" s="339"/>
      <c r="IHV9" s="339"/>
      <c r="IHW9" s="336"/>
      <c r="IHX9" s="339"/>
      <c r="IKC9" s="339"/>
      <c r="IKD9" s="336"/>
      <c r="IKE9" s="339"/>
      <c r="IMJ9" s="339"/>
      <c r="IMK9" s="336"/>
      <c r="IML9" s="339"/>
      <c r="IOQ9" s="339"/>
      <c r="IOR9" s="336"/>
      <c r="IOS9" s="339"/>
      <c r="IQX9" s="339"/>
      <c r="IQY9" s="336"/>
      <c r="IQZ9" s="339"/>
      <c r="ITE9" s="339"/>
      <c r="ITF9" s="336"/>
      <c r="ITG9" s="339"/>
      <c r="IVL9" s="339"/>
      <c r="IVM9" s="336"/>
      <c r="IVN9" s="339"/>
      <c r="IXS9" s="339"/>
      <c r="IXT9" s="336"/>
      <c r="IXU9" s="339"/>
      <c r="IZZ9" s="339"/>
      <c r="JAA9" s="336"/>
      <c r="JAB9" s="339"/>
      <c r="JCG9" s="339"/>
      <c r="JCH9" s="336"/>
      <c r="JCI9" s="339"/>
      <c r="JEN9" s="339"/>
      <c r="JEO9" s="336"/>
      <c r="JEP9" s="339"/>
      <c r="JGU9" s="339"/>
      <c r="JGV9" s="336"/>
      <c r="JGW9" s="339"/>
      <c r="JJB9" s="339"/>
      <c r="JJC9" s="336"/>
      <c r="JJD9" s="339"/>
      <c r="JLI9" s="339"/>
      <c r="JLJ9" s="336"/>
      <c r="JLK9" s="339"/>
      <c r="JNP9" s="339"/>
      <c r="JNQ9" s="336"/>
      <c r="JNR9" s="339"/>
      <c r="JPW9" s="339"/>
      <c r="JPX9" s="336"/>
      <c r="JPY9" s="339"/>
      <c r="JSD9" s="339"/>
      <c r="JSE9" s="336"/>
      <c r="JSF9" s="339"/>
      <c r="JUK9" s="339"/>
      <c r="JUL9" s="336"/>
      <c r="JUM9" s="339"/>
      <c r="JWR9" s="339"/>
      <c r="JWS9" s="336"/>
      <c r="JWT9" s="339"/>
      <c r="JYY9" s="339"/>
      <c r="JYZ9" s="336"/>
      <c r="JZA9" s="339"/>
      <c r="KBF9" s="339"/>
      <c r="KBG9" s="336"/>
      <c r="KBH9" s="339"/>
      <c r="KDM9" s="339"/>
      <c r="KDN9" s="336"/>
      <c r="KDO9" s="339"/>
      <c r="KFT9" s="339"/>
      <c r="KFU9" s="336"/>
      <c r="KFV9" s="339"/>
      <c r="KIA9" s="339"/>
      <c r="KIB9" s="336"/>
      <c r="KIC9" s="339"/>
      <c r="KKH9" s="339"/>
      <c r="KKI9" s="336"/>
      <c r="KKJ9" s="339"/>
      <c r="KMO9" s="339"/>
      <c r="KMP9" s="336"/>
      <c r="KMQ9" s="339"/>
      <c r="KOV9" s="339"/>
      <c r="KOW9" s="336"/>
      <c r="KOX9" s="339"/>
      <c r="KRC9" s="339"/>
      <c r="KRD9" s="336"/>
      <c r="KRE9" s="339"/>
      <c r="KTJ9" s="339"/>
      <c r="KTK9" s="336"/>
      <c r="KTL9" s="339"/>
      <c r="KVQ9" s="339"/>
      <c r="KVR9" s="336"/>
      <c r="KVS9" s="339"/>
      <c r="KXX9" s="339"/>
      <c r="KXY9" s="336"/>
      <c r="KXZ9" s="339"/>
      <c r="LAE9" s="339"/>
      <c r="LAF9" s="336"/>
      <c r="LAG9" s="339"/>
      <c r="LCL9" s="339"/>
      <c r="LCM9" s="336"/>
      <c r="LCN9" s="339"/>
      <c r="LES9" s="339"/>
      <c r="LET9" s="336"/>
      <c r="LEU9" s="339"/>
      <c r="LGZ9" s="339"/>
      <c r="LHA9" s="336"/>
      <c r="LHB9" s="339"/>
      <c r="LJG9" s="339"/>
      <c r="LJH9" s="336"/>
      <c r="LJI9" s="339"/>
      <c r="LLN9" s="339"/>
      <c r="LLO9" s="336"/>
      <c r="LLP9" s="339"/>
      <c r="LNU9" s="339"/>
      <c r="LNV9" s="336"/>
      <c r="LNW9" s="339"/>
      <c r="LQB9" s="339"/>
      <c r="LQC9" s="336"/>
      <c r="LQD9" s="339"/>
      <c r="LSI9" s="339"/>
      <c r="LSJ9" s="336"/>
      <c r="LSK9" s="339"/>
      <c r="LUP9" s="339"/>
      <c r="LUQ9" s="336"/>
      <c r="LUR9" s="339"/>
      <c r="LWW9" s="339"/>
      <c r="LWX9" s="336"/>
      <c r="LWY9" s="339"/>
      <c r="LZD9" s="339"/>
      <c r="LZE9" s="336"/>
      <c r="LZF9" s="339"/>
      <c r="MBK9" s="339"/>
      <c r="MBL9" s="336"/>
      <c r="MBM9" s="339"/>
      <c r="MDR9" s="339"/>
      <c r="MDS9" s="336"/>
      <c r="MDT9" s="339"/>
      <c r="MFY9" s="339"/>
      <c r="MFZ9" s="336"/>
      <c r="MGA9" s="339"/>
      <c r="MIF9" s="339"/>
      <c r="MIG9" s="336"/>
      <c r="MIH9" s="339"/>
      <c r="MKM9" s="339"/>
      <c r="MKN9" s="336"/>
      <c r="MKO9" s="339"/>
      <c r="MMT9" s="339"/>
      <c r="MMU9" s="336"/>
      <c r="MMV9" s="339"/>
      <c r="MPA9" s="339"/>
      <c r="MPB9" s="336"/>
      <c r="MPC9" s="339"/>
      <c r="MRH9" s="339"/>
      <c r="MRI9" s="336"/>
      <c r="MRJ9" s="339"/>
      <c r="MTO9" s="339"/>
      <c r="MTP9" s="336"/>
      <c r="MTQ9" s="339"/>
      <c r="MVV9" s="339"/>
      <c r="MVW9" s="336"/>
      <c r="MVX9" s="339"/>
      <c r="MYC9" s="339"/>
      <c r="MYD9" s="336"/>
      <c r="MYE9" s="339"/>
      <c r="NAJ9" s="339"/>
      <c r="NAK9" s="336"/>
      <c r="NAL9" s="339"/>
      <c r="NCQ9" s="339"/>
      <c r="NCR9" s="336"/>
      <c r="NCS9" s="339"/>
      <c r="NEX9" s="339"/>
      <c r="NEY9" s="336"/>
      <c r="NEZ9" s="339"/>
      <c r="NHE9" s="339"/>
      <c r="NHF9" s="336"/>
      <c r="NHG9" s="339"/>
      <c r="NJL9" s="339"/>
      <c r="NJM9" s="336"/>
      <c r="NJN9" s="339"/>
      <c r="NLS9" s="339"/>
      <c r="NLT9" s="336"/>
      <c r="NLU9" s="339"/>
      <c r="NNZ9" s="339"/>
      <c r="NOA9" s="336"/>
      <c r="NOB9" s="339"/>
      <c r="NQG9" s="339"/>
      <c r="NQH9" s="336"/>
      <c r="NQI9" s="339"/>
      <c r="NSN9" s="339"/>
      <c r="NSO9" s="336"/>
      <c r="NSP9" s="339"/>
      <c r="NUU9" s="339"/>
      <c r="NUV9" s="336"/>
      <c r="NUW9" s="339"/>
      <c r="NXB9" s="339"/>
      <c r="NXC9" s="336"/>
      <c r="NXD9" s="339"/>
      <c r="NZI9" s="339"/>
      <c r="NZJ9" s="336"/>
      <c r="NZK9" s="339"/>
      <c r="OBP9" s="339"/>
      <c r="OBQ9" s="336"/>
      <c r="OBR9" s="339"/>
      <c r="ODW9" s="339"/>
      <c r="ODX9" s="336"/>
      <c r="ODY9" s="339"/>
      <c r="OGD9" s="339"/>
      <c r="OGE9" s="336"/>
      <c r="OGF9" s="339"/>
      <c r="OIK9" s="339"/>
      <c r="OIL9" s="336"/>
      <c r="OIM9" s="339"/>
      <c r="OKR9" s="339"/>
      <c r="OKS9" s="336"/>
      <c r="OKT9" s="339"/>
      <c r="OMY9" s="339"/>
      <c r="OMZ9" s="336"/>
      <c r="ONA9" s="339"/>
      <c r="OPF9" s="339"/>
      <c r="OPG9" s="336"/>
      <c r="OPH9" s="339"/>
      <c r="ORM9" s="339"/>
      <c r="ORN9" s="336"/>
      <c r="ORO9" s="339"/>
      <c r="OTT9" s="339"/>
      <c r="OTU9" s="336"/>
      <c r="OTV9" s="339"/>
      <c r="OWA9" s="339"/>
      <c r="OWB9" s="336"/>
      <c r="OWC9" s="339"/>
      <c r="OYH9" s="339"/>
      <c r="OYI9" s="336"/>
      <c r="OYJ9" s="339"/>
      <c r="PAO9" s="339"/>
      <c r="PAP9" s="336"/>
      <c r="PAQ9" s="339"/>
      <c r="PCV9" s="339"/>
      <c r="PCW9" s="336"/>
      <c r="PCX9" s="339"/>
      <c r="PFC9" s="339"/>
      <c r="PFD9" s="336"/>
      <c r="PFE9" s="339"/>
      <c r="PHJ9" s="339"/>
      <c r="PHK9" s="336"/>
      <c r="PHL9" s="339"/>
      <c r="PJQ9" s="339"/>
      <c r="PJR9" s="336"/>
      <c r="PJS9" s="339"/>
      <c r="PLX9" s="339"/>
      <c r="PLY9" s="336"/>
      <c r="PLZ9" s="339"/>
      <c r="POE9" s="339"/>
      <c r="POF9" s="336"/>
      <c r="POG9" s="339"/>
      <c r="PQL9" s="339"/>
      <c r="PQM9" s="336"/>
      <c r="PQN9" s="339"/>
      <c r="PSS9" s="339"/>
      <c r="PST9" s="336"/>
      <c r="PSU9" s="339"/>
      <c r="PUZ9" s="339"/>
      <c r="PVA9" s="336"/>
      <c r="PVB9" s="339"/>
      <c r="PXG9" s="339"/>
      <c r="PXH9" s="336"/>
      <c r="PXI9" s="339"/>
      <c r="PZN9" s="339"/>
      <c r="PZO9" s="336"/>
      <c r="PZP9" s="339"/>
      <c r="QBU9" s="339"/>
      <c r="QBV9" s="336"/>
      <c r="QBW9" s="339"/>
      <c r="QEB9" s="339"/>
      <c r="QEC9" s="336"/>
      <c r="QED9" s="339"/>
      <c r="QGI9" s="339"/>
      <c r="QGJ9" s="336"/>
      <c r="QGK9" s="339"/>
      <c r="QIP9" s="339"/>
      <c r="QIQ9" s="336"/>
      <c r="QIR9" s="339"/>
      <c r="QKW9" s="339"/>
      <c r="QKX9" s="336"/>
      <c r="QKY9" s="339"/>
      <c r="QND9" s="339"/>
      <c r="QNE9" s="336"/>
      <c r="QNF9" s="339"/>
      <c r="QPK9" s="339"/>
      <c r="QPL9" s="336"/>
      <c r="QPM9" s="339"/>
      <c r="QRR9" s="339"/>
      <c r="QRS9" s="336"/>
      <c r="QRT9" s="339"/>
      <c r="QTY9" s="339"/>
      <c r="QTZ9" s="336"/>
      <c r="QUA9" s="339"/>
      <c r="QWF9" s="339"/>
      <c r="QWG9" s="336"/>
      <c r="QWH9" s="339"/>
      <c r="QYM9" s="339"/>
      <c r="QYN9" s="336"/>
      <c r="QYO9" s="339"/>
      <c r="RAT9" s="339"/>
      <c r="RAU9" s="336"/>
      <c r="RAV9" s="339"/>
      <c r="RDA9" s="339"/>
      <c r="RDB9" s="336"/>
      <c r="RDC9" s="339"/>
      <c r="RFH9" s="339"/>
      <c r="RFI9" s="336"/>
      <c r="RFJ9" s="339"/>
      <c r="RHO9" s="339"/>
      <c r="RHP9" s="336"/>
      <c r="RHQ9" s="339"/>
      <c r="RJV9" s="339"/>
      <c r="RJW9" s="336"/>
      <c r="RJX9" s="339"/>
      <c r="RMC9" s="339"/>
      <c r="RMD9" s="336"/>
      <c r="RME9" s="339"/>
      <c r="ROJ9" s="339"/>
      <c r="ROK9" s="336"/>
      <c r="ROL9" s="339"/>
      <c r="RQQ9" s="339"/>
      <c r="RQR9" s="336"/>
      <c r="RQS9" s="339"/>
      <c r="RSX9" s="339"/>
      <c r="RSY9" s="336"/>
      <c r="RSZ9" s="339"/>
      <c r="RVE9" s="339"/>
      <c r="RVF9" s="336"/>
      <c r="RVG9" s="339"/>
      <c r="RXL9" s="339"/>
      <c r="RXM9" s="336"/>
      <c r="RXN9" s="339"/>
      <c r="RZS9" s="339"/>
      <c r="RZT9" s="336"/>
      <c r="RZU9" s="339"/>
      <c r="SBZ9" s="339"/>
      <c r="SCA9" s="336"/>
      <c r="SCB9" s="339"/>
      <c r="SEG9" s="339"/>
      <c r="SEH9" s="336"/>
      <c r="SEI9" s="339"/>
      <c r="SGN9" s="339"/>
      <c r="SGO9" s="336"/>
      <c r="SGP9" s="339"/>
      <c r="SIU9" s="339"/>
      <c r="SIV9" s="336"/>
      <c r="SIW9" s="339"/>
      <c r="SLB9" s="339"/>
      <c r="SLC9" s="336"/>
      <c r="SLD9" s="339"/>
      <c r="SNI9" s="339"/>
      <c r="SNJ9" s="336"/>
      <c r="SNK9" s="339"/>
      <c r="SPP9" s="339"/>
      <c r="SPQ9" s="336"/>
      <c r="SPR9" s="339"/>
      <c r="SRW9" s="339"/>
      <c r="SRX9" s="336"/>
      <c r="SRY9" s="339"/>
      <c r="SUD9" s="339"/>
      <c r="SUE9" s="336"/>
      <c r="SUF9" s="339"/>
      <c r="SWK9" s="339"/>
      <c r="SWL9" s="336"/>
      <c r="SWM9" s="339"/>
      <c r="SYR9" s="339"/>
      <c r="SYS9" s="336"/>
      <c r="SYT9" s="339"/>
      <c r="TAY9" s="339"/>
      <c r="TAZ9" s="336"/>
      <c r="TBA9" s="339"/>
      <c r="TDF9" s="339"/>
      <c r="TDG9" s="336"/>
      <c r="TDH9" s="339"/>
      <c r="TFM9" s="339"/>
      <c r="TFN9" s="336"/>
      <c r="TFO9" s="339"/>
      <c r="THT9" s="339"/>
      <c r="THU9" s="336"/>
      <c r="THV9" s="339"/>
      <c r="TKA9" s="339"/>
      <c r="TKB9" s="336"/>
      <c r="TKC9" s="339"/>
      <c r="TMH9" s="339"/>
      <c r="TMI9" s="336"/>
      <c r="TMJ9" s="339"/>
      <c r="TOO9" s="339"/>
      <c r="TOP9" s="336"/>
      <c r="TOQ9" s="339"/>
      <c r="TQV9" s="339"/>
      <c r="TQW9" s="336"/>
      <c r="TQX9" s="339"/>
      <c r="TTC9" s="339"/>
      <c r="TTD9" s="336"/>
      <c r="TTE9" s="339"/>
      <c r="TVJ9" s="339"/>
      <c r="TVK9" s="336"/>
      <c r="TVL9" s="339"/>
      <c r="TXQ9" s="339"/>
      <c r="TXR9" s="336"/>
      <c r="TXS9" s="339"/>
      <c r="TZX9" s="339"/>
      <c r="TZY9" s="336"/>
      <c r="TZZ9" s="339"/>
      <c r="UCE9" s="339"/>
      <c r="UCF9" s="336"/>
      <c r="UCG9" s="339"/>
      <c r="UEL9" s="339"/>
      <c r="UEM9" s="336"/>
      <c r="UEN9" s="339"/>
      <c r="UGS9" s="339"/>
      <c r="UGT9" s="336"/>
      <c r="UGU9" s="339"/>
      <c r="UIZ9" s="339"/>
      <c r="UJA9" s="336"/>
      <c r="UJB9" s="339"/>
      <c r="ULG9" s="339"/>
      <c r="ULH9" s="336"/>
      <c r="ULI9" s="339"/>
      <c r="UNN9" s="339"/>
      <c r="UNO9" s="336"/>
      <c r="UNP9" s="339"/>
      <c r="UPU9" s="339"/>
      <c r="UPV9" s="336"/>
      <c r="UPW9" s="339"/>
      <c r="USB9" s="339"/>
      <c r="USC9" s="336"/>
      <c r="USD9" s="339"/>
      <c r="UUI9" s="339"/>
      <c r="UUJ9" s="336"/>
      <c r="UUK9" s="339"/>
      <c r="UWP9" s="339"/>
      <c r="UWQ9" s="336"/>
      <c r="UWR9" s="339"/>
      <c r="UYW9" s="339"/>
      <c r="UYX9" s="336"/>
      <c r="UYY9" s="339"/>
      <c r="VBD9" s="339"/>
      <c r="VBE9" s="336"/>
      <c r="VBF9" s="339"/>
      <c r="VDK9" s="339"/>
      <c r="VDL9" s="336"/>
      <c r="VDM9" s="339"/>
      <c r="VFR9" s="339"/>
      <c r="VFS9" s="336"/>
      <c r="VFT9" s="339"/>
      <c r="VHY9" s="339"/>
      <c r="VHZ9" s="336"/>
      <c r="VIA9" s="339"/>
      <c r="VKF9" s="339"/>
      <c r="VKG9" s="336"/>
      <c r="VKH9" s="339"/>
      <c r="VMM9" s="339"/>
      <c r="VMN9" s="336"/>
      <c r="VMO9" s="339"/>
      <c r="VOT9" s="339"/>
      <c r="VOU9" s="336"/>
      <c r="VOV9" s="339"/>
      <c r="VRA9" s="339"/>
      <c r="VRB9" s="336"/>
      <c r="VRC9" s="339"/>
      <c r="VTH9" s="339"/>
      <c r="VTI9" s="336"/>
      <c r="VTJ9" s="339"/>
      <c r="VVO9" s="339"/>
      <c r="VVP9" s="336"/>
      <c r="VVQ9" s="339"/>
      <c r="VXV9" s="339"/>
      <c r="VXW9" s="336"/>
      <c r="VXX9" s="339"/>
      <c r="WAC9" s="339"/>
      <c r="WAD9" s="336"/>
      <c r="WAE9" s="339"/>
      <c r="WCJ9" s="339"/>
      <c r="WCK9" s="336"/>
      <c r="WCL9" s="339"/>
      <c r="WEQ9" s="339"/>
      <c r="WER9" s="336"/>
      <c r="WES9" s="339"/>
      <c r="WGX9" s="339"/>
      <c r="WGY9" s="336"/>
      <c r="WGZ9" s="339"/>
      <c r="WJE9" s="339"/>
      <c r="WJF9" s="336"/>
      <c r="WJG9" s="339"/>
      <c r="WLL9" s="339"/>
      <c r="WLM9" s="336"/>
      <c r="WLN9" s="339"/>
      <c r="WNS9" s="339"/>
      <c r="WNT9" s="336"/>
      <c r="WNU9" s="339"/>
      <c r="WPZ9" s="339"/>
      <c r="WQA9" s="336"/>
      <c r="WQB9" s="339"/>
      <c r="WSG9" s="339"/>
      <c r="WSH9" s="336"/>
      <c r="WSI9" s="339"/>
      <c r="WUN9" s="339"/>
      <c r="WUO9" s="336"/>
      <c r="WUP9" s="339"/>
      <c r="WWU9" s="339"/>
      <c r="WWV9" s="336"/>
      <c r="WWW9" s="339"/>
      <c r="WZB9" s="339"/>
      <c r="WZC9" s="336"/>
      <c r="WZD9" s="339"/>
      <c r="XBI9" s="339"/>
      <c r="XBJ9" s="336"/>
      <c r="XBK9" s="339"/>
      <c r="XDP9" s="339"/>
      <c r="XDQ9" s="336"/>
      <c r="XDR9" s="339"/>
    </row>
    <row r="10" spans="1:1006 1063:2009 2066:3071 3128:4074 4131:5077 5134:6139 6196:7142 7199:8145 8202:9207 9264:10210 10267:11213 11270:12275 12332:13278 13335:14281 14338:15343 15400:16346" x14ac:dyDescent="0.25">
      <c r="BH10" s="339"/>
      <c r="BI10" s="336"/>
      <c r="BJ10" s="339"/>
      <c r="DO10" s="339"/>
      <c r="DP10" s="336"/>
      <c r="DQ10" s="339"/>
      <c r="FV10" s="339"/>
      <c r="FW10" s="336"/>
      <c r="FX10" s="339"/>
      <c r="IC10" s="339"/>
      <c r="ID10" s="336"/>
      <c r="IE10" s="339"/>
      <c r="KJ10" s="339"/>
      <c r="KK10" s="336"/>
      <c r="KL10" s="339"/>
      <c r="MQ10" s="339"/>
      <c r="MR10" s="336"/>
      <c r="MS10" s="339"/>
      <c r="OX10" s="339"/>
      <c r="OY10" s="336"/>
      <c r="OZ10" s="339"/>
      <c r="RE10" s="339"/>
      <c r="RF10" s="336"/>
      <c r="RG10" s="339"/>
      <c r="TL10" s="339"/>
      <c r="TM10" s="336"/>
      <c r="TN10" s="339"/>
      <c r="VS10" s="339"/>
      <c r="VT10" s="336"/>
      <c r="VU10" s="339"/>
      <c r="XZ10" s="339"/>
      <c r="YA10" s="336"/>
      <c r="YB10" s="339"/>
      <c r="AAG10" s="339"/>
      <c r="AAH10" s="336"/>
      <c r="AAI10" s="339"/>
      <c r="ACN10" s="339"/>
      <c r="ACO10" s="336"/>
      <c r="ACP10" s="339"/>
      <c r="AEU10" s="339"/>
      <c r="AEV10" s="336"/>
      <c r="AEW10" s="339"/>
      <c r="AHB10" s="339"/>
      <c r="AHC10" s="336"/>
      <c r="AHD10" s="339"/>
      <c r="AJI10" s="339"/>
      <c r="AJJ10" s="336"/>
      <c r="AJK10" s="339"/>
      <c r="ALP10" s="339"/>
      <c r="ALQ10" s="336"/>
      <c r="ALR10" s="339"/>
      <c r="ANW10" s="339"/>
      <c r="ANX10" s="336"/>
      <c r="ANY10" s="339"/>
      <c r="AQD10" s="339"/>
      <c r="AQE10" s="336"/>
      <c r="AQF10" s="339"/>
      <c r="ASK10" s="339"/>
      <c r="ASL10" s="336"/>
      <c r="ASM10" s="339"/>
      <c r="AUR10" s="339"/>
      <c r="AUS10" s="336"/>
      <c r="AUT10" s="339"/>
      <c r="AWY10" s="339"/>
      <c r="AWZ10" s="336"/>
      <c r="AXA10" s="339"/>
      <c r="AZF10" s="339"/>
      <c r="AZG10" s="336"/>
      <c r="AZH10" s="339"/>
      <c r="BBM10" s="339"/>
      <c r="BBN10" s="336"/>
      <c r="BBO10" s="339"/>
      <c r="BDT10" s="339"/>
      <c r="BDU10" s="336"/>
      <c r="BDV10" s="339"/>
      <c r="BGA10" s="339"/>
      <c r="BGB10" s="336"/>
      <c r="BGC10" s="339"/>
      <c r="BIH10" s="339"/>
      <c r="BII10" s="336"/>
      <c r="BIJ10" s="339"/>
      <c r="BKO10" s="339"/>
      <c r="BKP10" s="336"/>
      <c r="BKQ10" s="339"/>
      <c r="BMV10" s="339"/>
      <c r="BMW10" s="336"/>
      <c r="BMX10" s="339"/>
      <c r="BPC10" s="339"/>
      <c r="BPD10" s="336"/>
      <c r="BPE10" s="339"/>
      <c r="BRJ10" s="339"/>
      <c r="BRK10" s="336"/>
      <c r="BRL10" s="339"/>
      <c r="BTQ10" s="339"/>
      <c r="BTR10" s="336"/>
      <c r="BTS10" s="339"/>
      <c r="BVX10" s="339"/>
      <c r="BVY10" s="336"/>
      <c r="BVZ10" s="339"/>
      <c r="BYE10" s="339"/>
      <c r="BYF10" s="336"/>
      <c r="BYG10" s="339"/>
      <c r="CAL10" s="339"/>
      <c r="CAM10" s="336"/>
      <c r="CAN10" s="339"/>
      <c r="CCS10" s="339"/>
      <c r="CCT10" s="336"/>
      <c r="CCU10" s="339"/>
      <c r="CEZ10" s="339"/>
      <c r="CFA10" s="336"/>
      <c r="CFB10" s="339"/>
      <c r="CHG10" s="339"/>
      <c r="CHH10" s="336"/>
      <c r="CHI10" s="339"/>
      <c r="CJN10" s="339"/>
      <c r="CJO10" s="336"/>
      <c r="CJP10" s="339"/>
      <c r="CLU10" s="339"/>
      <c r="CLV10" s="336"/>
      <c r="CLW10" s="339"/>
      <c r="COB10" s="339"/>
      <c r="COC10" s="336"/>
      <c r="COD10" s="339"/>
      <c r="CQI10" s="339"/>
      <c r="CQJ10" s="336"/>
      <c r="CQK10" s="339"/>
      <c r="CSP10" s="339"/>
      <c r="CSQ10" s="336"/>
      <c r="CSR10" s="339"/>
      <c r="CUW10" s="339"/>
      <c r="CUX10" s="336"/>
      <c r="CUY10" s="339"/>
      <c r="CXD10" s="339"/>
      <c r="CXE10" s="336"/>
      <c r="CXF10" s="339"/>
      <c r="CZK10" s="339"/>
      <c r="CZL10" s="336"/>
      <c r="CZM10" s="339"/>
      <c r="DBR10" s="339"/>
      <c r="DBS10" s="336"/>
      <c r="DBT10" s="339"/>
      <c r="DDY10" s="339"/>
      <c r="DDZ10" s="336"/>
      <c r="DEA10" s="339"/>
      <c r="DGF10" s="339"/>
      <c r="DGG10" s="336"/>
      <c r="DGH10" s="339"/>
      <c r="DIM10" s="339"/>
      <c r="DIN10" s="336"/>
      <c r="DIO10" s="339"/>
      <c r="DKT10" s="339"/>
      <c r="DKU10" s="336"/>
      <c r="DKV10" s="339"/>
      <c r="DNA10" s="339"/>
      <c r="DNB10" s="336"/>
      <c r="DNC10" s="339"/>
      <c r="DPH10" s="339"/>
      <c r="DPI10" s="336"/>
      <c r="DPJ10" s="339"/>
      <c r="DRO10" s="339"/>
      <c r="DRP10" s="336"/>
      <c r="DRQ10" s="339"/>
      <c r="DTV10" s="339"/>
      <c r="DTW10" s="336"/>
      <c r="DTX10" s="339"/>
      <c r="DWC10" s="339"/>
      <c r="DWD10" s="336"/>
      <c r="DWE10" s="339"/>
      <c r="DYJ10" s="339"/>
      <c r="DYK10" s="336"/>
      <c r="DYL10" s="339"/>
      <c r="EAQ10" s="339"/>
      <c r="EAR10" s="336"/>
      <c r="EAS10" s="339"/>
      <c r="ECX10" s="339"/>
      <c r="ECY10" s="336"/>
      <c r="ECZ10" s="339"/>
      <c r="EFE10" s="339"/>
      <c r="EFF10" s="336"/>
      <c r="EFG10" s="339"/>
      <c r="EHL10" s="339"/>
      <c r="EHM10" s="336"/>
      <c r="EHN10" s="339"/>
      <c r="EJS10" s="339"/>
      <c r="EJT10" s="336"/>
      <c r="EJU10" s="339"/>
      <c r="ELZ10" s="339"/>
      <c r="EMA10" s="336"/>
      <c r="EMB10" s="339"/>
      <c r="EOG10" s="339"/>
      <c r="EOH10" s="336"/>
      <c r="EOI10" s="339"/>
      <c r="EQN10" s="339"/>
      <c r="EQO10" s="336"/>
      <c r="EQP10" s="339"/>
      <c r="ESU10" s="339"/>
      <c r="ESV10" s="336"/>
      <c r="ESW10" s="339"/>
      <c r="EVB10" s="339"/>
      <c r="EVC10" s="336"/>
      <c r="EVD10" s="339"/>
      <c r="EXI10" s="339"/>
      <c r="EXJ10" s="336"/>
      <c r="EXK10" s="339"/>
      <c r="EZP10" s="339"/>
      <c r="EZQ10" s="336"/>
      <c r="EZR10" s="339"/>
      <c r="FBW10" s="339"/>
      <c r="FBX10" s="336"/>
      <c r="FBY10" s="339"/>
      <c r="FED10" s="339"/>
      <c r="FEE10" s="336"/>
      <c r="FEF10" s="339"/>
      <c r="FGK10" s="339"/>
      <c r="FGL10" s="336"/>
      <c r="FGM10" s="339"/>
      <c r="FIR10" s="339"/>
      <c r="FIS10" s="336"/>
      <c r="FIT10" s="339"/>
      <c r="FKY10" s="339"/>
      <c r="FKZ10" s="336"/>
      <c r="FLA10" s="339"/>
      <c r="FNF10" s="339"/>
      <c r="FNG10" s="336"/>
      <c r="FNH10" s="339"/>
      <c r="FPM10" s="339"/>
      <c r="FPN10" s="336"/>
      <c r="FPO10" s="339"/>
      <c r="FRT10" s="339"/>
      <c r="FRU10" s="336"/>
      <c r="FRV10" s="339"/>
      <c r="FUA10" s="339"/>
      <c r="FUB10" s="336"/>
      <c r="FUC10" s="339"/>
      <c r="FWH10" s="339"/>
      <c r="FWI10" s="336"/>
      <c r="FWJ10" s="339"/>
      <c r="FYO10" s="339"/>
      <c r="FYP10" s="336"/>
      <c r="FYQ10" s="339"/>
      <c r="GAV10" s="339"/>
      <c r="GAW10" s="336"/>
      <c r="GAX10" s="339"/>
      <c r="GDC10" s="339"/>
      <c r="GDD10" s="336"/>
      <c r="GDE10" s="339"/>
      <c r="GFJ10" s="339"/>
      <c r="GFK10" s="336"/>
      <c r="GFL10" s="339"/>
      <c r="GHQ10" s="339"/>
      <c r="GHR10" s="336"/>
      <c r="GHS10" s="339"/>
      <c r="GJX10" s="339"/>
      <c r="GJY10" s="336"/>
      <c r="GJZ10" s="339"/>
      <c r="GME10" s="339"/>
      <c r="GMF10" s="336"/>
      <c r="GMG10" s="339"/>
      <c r="GOL10" s="339"/>
      <c r="GOM10" s="336"/>
      <c r="GON10" s="339"/>
      <c r="GQS10" s="339"/>
      <c r="GQT10" s="336"/>
      <c r="GQU10" s="339"/>
      <c r="GSZ10" s="339"/>
      <c r="GTA10" s="336"/>
      <c r="GTB10" s="339"/>
      <c r="GVG10" s="339"/>
      <c r="GVH10" s="336"/>
      <c r="GVI10" s="339"/>
      <c r="GXN10" s="339"/>
      <c r="GXO10" s="336"/>
      <c r="GXP10" s="339"/>
      <c r="GZU10" s="339"/>
      <c r="GZV10" s="336"/>
      <c r="GZW10" s="339"/>
      <c r="HCB10" s="339"/>
      <c r="HCC10" s="336"/>
      <c r="HCD10" s="339"/>
      <c r="HEI10" s="339"/>
      <c r="HEJ10" s="336"/>
      <c r="HEK10" s="339"/>
      <c r="HGP10" s="339"/>
      <c r="HGQ10" s="336"/>
      <c r="HGR10" s="339"/>
      <c r="HIW10" s="339"/>
      <c r="HIX10" s="336"/>
      <c r="HIY10" s="339"/>
      <c r="HLD10" s="339"/>
      <c r="HLE10" s="336"/>
      <c r="HLF10" s="339"/>
      <c r="HNK10" s="339"/>
      <c r="HNL10" s="336"/>
      <c r="HNM10" s="339"/>
      <c r="HPR10" s="339"/>
      <c r="HPS10" s="336"/>
      <c r="HPT10" s="339"/>
      <c r="HRY10" s="339"/>
      <c r="HRZ10" s="336"/>
      <c r="HSA10" s="339"/>
      <c r="HUF10" s="339"/>
      <c r="HUG10" s="336"/>
      <c r="HUH10" s="339"/>
      <c r="HWM10" s="339"/>
      <c r="HWN10" s="336"/>
      <c r="HWO10" s="339"/>
      <c r="HYT10" s="339"/>
      <c r="HYU10" s="336"/>
      <c r="HYV10" s="339"/>
      <c r="IBA10" s="339"/>
      <c r="IBB10" s="336"/>
      <c r="IBC10" s="339"/>
      <c r="IDH10" s="339"/>
      <c r="IDI10" s="336"/>
      <c r="IDJ10" s="339"/>
      <c r="IFO10" s="339"/>
      <c r="IFP10" s="336"/>
      <c r="IFQ10" s="339"/>
      <c r="IHV10" s="339"/>
      <c r="IHW10" s="336"/>
      <c r="IHX10" s="339"/>
      <c r="IKC10" s="339"/>
      <c r="IKD10" s="336"/>
      <c r="IKE10" s="339"/>
      <c r="IMJ10" s="339"/>
      <c r="IMK10" s="336"/>
      <c r="IML10" s="339"/>
      <c r="IOQ10" s="339"/>
      <c r="IOR10" s="336"/>
      <c r="IOS10" s="339"/>
      <c r="IQX10" s="339"/>
      <c r="IQY10" s="336"/>
      <c r="IQZ10" s="339"/>
      <c r="ITE10" s="339"/>
      <c r="ITF10" s="336"/>
      <c r="ITG10" s="339"/>
      <c r="IVL10" s="339"/>
      <c r="IVM10" s="336"/>
      <c r="IVN10" s="339"/>
      <c r="IXS10" s="339"/>
      <c r="IXT10" s="336"/>
      <c r="IXU10" s="339"/>
      <c r="IZZ10" s="339"/>
      <c r="JAA10" s="336"/>
      <c r="JAB10" s="339"/>
      <c r="JCG10" s="339"/>
      <c r="JCH10" s="336"/>
      <c r="JCI10" s="339"/>
      <c r="JEN10" s="339"/>
      <c r="JEO10" s="336"/>
      <c r="JEP10" s="339"/>
      <c r="JGU10" s="339"/>
      <c r="JGV10" s="336"/>
      <c r="JGW10" s="339"/>
      <c r="JJB10" s="339"/>
      <c r="JJC10" s="336"/>
      <c r="JJD10" s="339"/>
      <c r="JLI10" s="339"/>
      <c r="JLJ10" s="336"/>
      <c r="JLK10" s="339"/>
      <c r="JNP10" s="339"/>
      <c r="JNQ10" s="336"/>
      <c r="JNR10" s="339"/>
      <c r="JPW10" s="339"/>
      <c r="JPX10" s="336"/>
      <c r="JPY10" s="339"/>
      <c r="JSD10" s="339"/>
      <c r="JSE10" s="336"/>
      <c r="JSF10" s="339"/>
      <c r="JUK10" s="339"/>
      <c r="JUL10" s="336"/>
      <c r="JUM10" s="339"/>
      <c r="JWR10" s="339"/>
      <c r="JWS10" s="336"/>
      <c r="JWT10" s="339"/>
      <c r="JYY10" s="339"/>
      <c r="JYZ10" s="336"/>
      <c r="JZA10" s="339"/>
      <c r="KBF10" s="339"/>
      <c r="KBG10" s="336"/>
      <c r="KBH10" s="339"/>
      <c r="KDM10" s="339"/>
      <c r="KDN10" s="336"/>
      <c r="KDO10" s="339"/>
      <c r="KFT10" s="339"/>
      <c r="KFU10" s="336"/>
      <c r="KFV10" s="339"/>
      <c r="KIA10" s="339"/>
      <c r="KIB10" s="336"/>
      <c r="KIC10" s="339"/>
      <c r="KKH10" s="339"/>
      <c r="KKI10" s="336"/>
      <c r="KKJ10" s="339"/>
      <c r="KMO10" s="339"/>
      <c r="KMP10" s="336"/>
      <c r="KMQ10" s="339"/>
      <c r="KOV10" s="339"/>
      <c r="KOW10" s="336"/>
      <c r="KOX10" s="339"/>
      <c r="KRC10" s="339"/>
      <c r="KRD10" s="336"/>
      <c r="KRE10" s="339"/>
      <c r="KTJ10" s="339"/>
      <c r="KTK10" s="336"/>
      <c r="KTL10" s="339"/>
      <c r="KVQ10" s="339"/>
      <c r="KVR10" s="336"/>
      <c r="KVS10" s="339"/>
      <c r="KXX10" s="339"/>
      <c r="KXY10" s="336"/>
      <c r="KXZ10" s="339"/>
      <c r="LAE10" s="339"/>
      <c r="LAF10" s="336"/>
      <c r="LAG10" s="339"/>
      <c r="LCL10" s="339"/>
      <c r="LCM10" s="336"/>
      <c r="LCN10" s="339"/>
      <c r="LES10" s="339"/>
      <c r="LET10" s="336"/>
      <c r="LEU10" s="339"/>
      <c r="LGZ10" s="339"/>
      <c r="LHA10" s="336"/>
      <c r="LHB10" s="339"/>
      <c r="LJG10" s="339"/>
      <c r="LJH10" s="336"/>
      <c r="LJI10" s="339"/>
      <c r="LLN10" s="339"/>
      <c r="LLO10" s="336"/>
      <c r="LLP10" s="339"/>
      <c r="LNU10" s="339"/>
      <c r="LNV10" s="336"/>
      <c r="LNW10" s="339"/>
      <c r="LQB10" s="339"/>
      <c r="LQC10" s="336"/>
      <c r="LQD10" s="339"/>
      <c r="LSI10" s="339"/>
      <c r="LSJ10" s="336"/>
      <c r="LSK10" s="339"/>
      <c r="LUP10" s="339"/>
      <c r="LUQ10" s="336"/>
      <c r="LUR10" s="339"/>
      <c r="LWW10" s="339"/>
      <c r="LWX10" s="336"/>
      <c r="LWY10" s="339"/>
      <c r="LZD10" s="339"/>
      <c r="LZE10" s="336"/>
      <c r="LZF10" s="339"/>
      <c r="MBK10" s="339"/>
      <c r="MBL10" s="336"/>
      <c r="MBM10" s="339"/>
      <c r="MDR10" s="339"/>
      <c r="MDS10" s="336"/>
      <c r="MDT10" s="339"/>
      <c r="MFY10" s="339"/>
      <c r="MFZ10" s="336"/>
      <c r="MGA10" s="339"/>
      <c r="MIF10" s="339"/>
      <c r="MIG10" s="336"/>
      <c r="MIH10" s="339"/>
      <c r="MKM10" s="339"/>
      <c r="MKN10" s="336"/>
      <c r="MKO10" s="339"/>
      <c r="MMT10" s="339"/>
      <c r="MMU10" s="336"/>
      <c r="MMV10" s="339"/>
      <c r="MPA10" s="339"/>
      <c r="MPB10" s="336"/>
      <c r="MPC10" s="339"/>
      <c r="MRH10" s="339"/>
      <c r="MRI10" s="336"/>
      <c r="MRJ10" s="339"/>
      <c r="MTO10" s="339"/>
      <c r="MTP10" s="336"/>
      <c r="MTQ10" s="339"/>
      <c r="MVV10" s="339"/>
      <c r="MVW10" s="336"/>
      <c r="MVX10" s="339"/>
      <c r="MYC10" s="339"/>
      <c r="MYD10" s="336"/>
      <c r="MYE10" s="339"/>
      <c r="NAJ10" s="339"/>
      <c r="NAK10" s="336"/>
      <c r="NAL10" s="339"/>
      <c r="NCQ10" s="339"/>
      <c r="NCR10" s="336"/>
      <c r="NCS10" s="339"/>
      <c r="NEX10" s="339"/>
      <c r="NEY10" s="336"/>
      <c r="NEZ10" s="339"/>
      <c r="NHE10" s="339"/>
      <c r="NHF10" s="336"/>
      <c r="NHG10" s="339"/>
      <c r="NJL10" s="339"/>
      <c r="NJM10" s="336"/>
      <c r="NJN10" s="339"/>
      <c r="NLS10" s="339"/>
      <c r="NLT10" s="336"/>
      <c r="NLU10" s="339"/>
      <c r="NNZ10" s="339"/>
      <c r="NOA10" s="336"/>
      <c r="NOB10" s="339"/>
      <c r="NQG10" s="339"/>
      <c r="NQH10" s="336"/>
      <c r="NQI10" s="339"/>
      <c r="NSN10" s="339"/>
      <c r="NSO10" s="336"/>
      <c r="NSP10" s="339"/>
      <c r="NUU10" s="339"/>
      <c r="NUV10" s="336"/>
      <c r="NUW10" s="339"/>
      <c r="NXB10" s="339"/>
      <c r="NXC10" s="336"/>
      <c r="NXD10" s="339"/>
      <c r="NZI10" s="339"/>
      <c r="NZJ10" s="336"/>
      <c r="NZK10" s="339"/>
      <c r="OBP10" s="339"/>
      <c r="OBQ10" s="336"/>
      <c r="OBR10" s="339"/>
      <c r="ODW10" s="339"/>
      <c r="ODX10" s="336"/>
      <c r="ODY10" s="339"/>
      <c r="OGD10" s="339"/>
      <c r="OGE10" s="336"/>
      <c r="OGF10" s="339"/>
      <c r="OIK10" s="339"/>
      <c r="OIL10" s="336"/>
      <c r="OIM10" s="339"/>
      <c r="OKR10" s="339"/>
      <c r="OKS10" s="336"/>
      <c r="OKT10" s="339"/>
      <c r="OMY10" s="339"/>
      <c r="OMZ10" s="336"/>
      <c r="ONA10" s="339"/>
      <c r="OPF10" s="339"/>
      <c r="OPG10" s="336"/>
      <c r="OPH10" s="339"/>
      <c r="ORM10" s="339"/>
      <c r="ORN10" s="336"/>
      <c r="ORO10" s="339"/>
      <c r="OTT10" s="339"/>
      <c r="OTU10" s="336"/>
      <c r="OTV10" s="339"/>
      <c r="OWA10" s="339"/>
      <c r="OWB10" s="336"/>
      <c r="OWC10" s="339"/>
      <c r="OYH10" s="339"/>
      <c r="OYI10" s="336"/>
      <c r="OYJ10" s="339"/>
      <c r="PAO10" s="339"/>
      <c r="PAP10" s="336"/>
      <c r="PAQ10" s="339"/>
      <c r="PCV10" s="339"/>
      <c r="PCW10" s="336"/>
      <c r="PCX10" s="339"/>
      <c r="PFC10" s="339"/>
      <c r="PFD10" s="336"/>
      <c r="PFE10" s="339"/>
      <c r="PHJ10" s="339"/>
      <c r="PHK10" s="336"/>
      <c r="PHL10" s="339"/>
      <c r="PJQ10" s="339"/>
      <c r="PJR10" s="336"/>
      <c r="PJS10" s="339"/>
      <c r="PLX10" s="339"/>
      <c r="PLY10" s="336"/>
      <c r="PLZ10" s="339"/>
      <c r="POE10" s="339"/>
      <c r="POF10" s="336"/>
      <c r="POG10" s="339"/>
      <c r="PQL10" s="339"/>
      <c r="PQM10" s="336"/>
      <c r="PQN10" s="339"/>
      <c r="PSS10" s="339"/>
      <c r="PST10" s="336"/>
      <c r="PSU10" s="339"/>
      <c r="PUZ10" s="339"/>
      <c r="PVA10" s="336"/>
      <c r="PVB10" s="339"/>
      <c r="PXG10" s="339"/>
      <c r="PXH10" s="336"/>
      <c r="PXI10" s="339"/>
      <c r="PZN10" s="339"/>
      <c r="PZO10" s="336"/>
      <c r="PZP10" s="339"/>
      <c r="QBU10" s="339"/>
      <c r="QBV10" s="336"/>
      <c r="QBW10" s="339"/>
      <c r="QEB10" s="339"/>
      <c r="QEC10" s="336"/>
      <c r="QED10" s="339"/>
      <c r="QGI10" s="339"/>
      <c r="QGJ10" s="336"/>
      <c r="QGK10" s="339"/>
      <c r="QIP10" s="339"/>
      <c r="QIQ10" s="336"/>
      <c r="QIR10" s="339"/>
      <c r="QKW10" s="339"/>
      <c r="QKX10" s="336"/>
      <c r="QKY10" s="339"/>
      <c r="QND10" s="339"/>
      <c r="QNE10" s="336"/>
      <c r="QNF10" s="339"/>
      <c r="QPK10" s="339"/>
      <c r="QPL10" s="336"/>
      <c r="QPM10" s="339"/>
      <c r="QRR10" s="339"/>
      <c r="QRS10" s="336"/>
      <c r="QRT10" s="339"/>
      <c r="QTY10" s="339"/>
      <c r="QTZ10" s="336"/>
      <c r="QUA10" s="339"/>
      <c r="QWF10" s="339"/>
      <c r="QWG10" s="336"/>
      <c r="QWH10" s="339"/>
      <c r="QYM10" s="339"/>
      <c r="QYN10" s="336"/>
      <c r="QYO10" s="339"/>
      <c r="RAT10" s="339"/>
      <c r="RAU10" s="336"/>
      <c r="RAV10" s="339"/>
      <c r="RDA10" s="339"/>
      <c r="RDB10" s="336"/>
      <c r="RDC10" s="339"/>
      <c r="RFH10" s="339"/>
      <c r="RFI10" s="336"/>
      <c r="RFJ10" s="339"/>
      <c r="RHO10" s="339"/>
      <c r="RHP10" s="336"/>
      <c r="RHQ10" s="339"/>
      <c r="RJV10" s="339"/>
      <c r="RJW10" s="336"/>
      <c r="RJX10" s="339"/>
      <c r="RMC10" s="339"/>
      <c r="RMD10" s="336"/>
      <c r="RME10" s="339"/>
      <c r="ROJ10" s="339"/>
      <c r="ROK10" s="336"/>
      <c r="ROL10" s="339"/>
      <c r="RQQ10" s="339"/>
      <c r="RQR10" s="336"/>
      <c r="RQS10" s="339"/>
      <c r="RSX10" s="339"/>
      <c r="RSY10" s="336"/>
      <c r="RSZ10" s="339"/>
      <c r="RVE10" s="339"/>
      <c r="RVF10" s="336"/>
      <c r="RVG10" s="339"/>
      <c r="RXL10" s="339"/>
      <c r="RXM10" s="336"/>
      <c r="RXN10" s="339"/>
      <c r="RZS10" s="339"/>
      <c r="RZT10" s="336"/>
      <c r="RZU10" s="339"/>
      <c r="SBZ10" s="339"/>
      <c r="SCA10" s="336"/>
      <c r="SCB10" s="339"/>
      <c r="SEG10" s="339"/>
      <c r="SEH10" s="336"/>
      <c r="SEI10" s="339"/>
      <c r="SGN10" s="339"/>
      <c r="SGO10" s="336"/>
      <c r="SGP10" s="339"/>
      <c r="SIU10" s="339"/>
      <c r="SIV10" s="336"/>
      <c r="SIW10" s="339"/>
      <c r="SLB10" s="339"/>
      <c r="SLC10" s="336"/>
      <c r="SLD10" s="339"/>
      <c r="SNI10" s="339"/>
      <c r="SNJ10" s="336"/>
      <c r="SNK10" s="339"/>
      <c r="SPP10" s="339"/>
      <c r="SPQ10" s="336"/>
      <c r="SPR10" s="339"/>
      <c r="SRW10" s="339"/>
      <c r="SRX10" s="336"/>
      <c r="SRY10" s="339"/>
      <c r="SUD10" s="339"/>
      <c r="SUE10" s="336"/>
      <c r="SUF10" s="339"/>
      <c r="SWK10" s="339"/>
      <c r="SWL10" s="336"/>
      <c r="SWM10" s="339"/>
      <c r="SYR10" s="339"/>
      <c r="SYS10" s="336"/>
      <c r="SYT10" s="339"/>
      <c r="TAY10" s="339"/>
      <c r="TAZ10" s="336"/>
      <c r="TBA10" s="339"/>
      <c r="TDF10" s="339"/>
      <c r="TDG10" s="336"/>
      <c r="TDH10" s="339"/>
      <c r="TFM10" s="339"/>
      <c r="TFN10" s="336"/>
      <c r="TFO10" s="339"/>
      <c r="THT10" s="339"/>
      <c r="THU10" s="336"/>
      <c r="THV10" s="339"/>
      <c r="TKA10" s="339"/>
      <c r="TKB10" s="336"/>
      <c r="TKC10" s="339"/>
      <c r="TMH10" s="339"/>
      <c r="TMI10" s="336"/>
      <c r="TMJ10" s="339"/>
      <c r="TOO10" s="339"/>
      <c r="TOP10" s="336"/>
      <c r="TOQ10" s="339"/>
      <c r="TQV10" s="339"/>
      <c r="TQW10" s="336"/>
      <c r="TQX10" s="339"/>
      <c r="TTC10" s="339"/>
      <c r="TTD10" s="336"/>
      <c r="TTE10" s="339"/>
      <c r="TVJ10" s="339"/>
      <c r="TVK10" s="336"/>
      <c r="TVL10" s="339"/>
      <c r="TXQ10" s="339"/>
      <c r="TXR10" s="336"/>
      <c r="TXS10" s="339"/>
      <c r="TZX10" s="339"/>
      <c r="TZY10" s="336"/>
      <c r="TZZ10" s="339"/>
      <c r="UCE10" s="339"/>
      <c r="UCF10" s="336"/>
      <c r="UCG10" s="339"/>
      <c r="UEL10" s="339"/>
      <c r="UEM10" s="336"/>
      <c r="UEN10" s="339"/>
      <c r="UGS10" s="339"/>
      <c r="UGT10" s="336"/>
      <c r="UGU10" s="339"/>
      <c r="UIZ10" s="339"/>
      <c r="UJA10" s="336"/>
      <c r="UJB10" s="339"/>
      <c r="ULG10" s="339"/>
      <c r="ULH10" s="336"/>
      <c r="ULI10" s="339"/>
      <c r="UNN10" s="339"/>
      <c r="UNO10" s="336"/>
      <c r="UNP10" s="339"/>
      <c r="UPU10" s="339"/>
      <c r="UPV10" s="336"/>
      <c r="UPW10" s="339"/>
      <c r="USB10" s="339"/>
      <c r="USC10" s="336"/>
      <c r="USD10" s="339"/>
      <c r="UUI10" s="339"/>
      <c r="UUJ10" s="336"/>
      <c r="UUK10" s="339"/>
      <c r="UWP10" s="339"/>
      <c r="UWQ10" s="336"/>
      <c r="UWR10" s="339"/>
      <c r="UYW10" s="339"/>
      <c r="UYX10" s="336"/>
      <c r="UYY10" s="339"/>
      <c r="VBD10" s="339"/>
      <c r="VBE10" s="336"/>
      <c r="VBF10" s="339"/>
      <c r="VDK10" s="339"/>
      <c r="VDL10" s="336"/>
      <c r="VDM10" s="339"/>
      <c r="VFR10" s="339"/>
      <c r="VFS10" s="336"/>
      <c r="VFT10" s="339"/>
      <c r="VHY10" s="339"/>
      <c r="VHZ10" s="336"/>
      <c r="VIA10" s="339"/>
      <c r="VKF10" s="339"/>
      <c r="VKG10" s="336"/>
      <c r="VKH10" s="339"/>
      <c r="VMM10" s="339"/>
      <c r="VMN10" s="336"/>
      <c r="VMO10" s="339"/>
      <c r="VOT10" s="339"/>
      <c r="VOU10" s="336"/>
      <c r="VOV10" s="339"/>
      <c r="VRA10" s="339"/>
      <c r="VRB10" s="336"/>
      <c r="VRC10" s="339"/>
      <c r="VTH10" s="339"/>
      <c r="VTI10" s="336"/>
      <c r="VTJ10" s="339"/>
      <c r="VVO10" s="339"/>
      <c r="VVP10" s="336"/>
      <c r="VVQ10" s="339"/>
      <c r="VXV10" s="339"/>
      <c r="VXW10" s="336"/>
      <c r="VXX10" s="339"/>
      <c r="WAC10" s="339"/>
      <c r="WAD10" s="336"/>
      <c r="WAE10" s="339"/>
      <c r="WCJ10" s="339"/>
      <c r="WCK10" s="336"/>
      <c r="WCL10" s="339"/>
      <c r="WEQ10" s="339"/>
      <c r="WER10" s="336"/>
      <c r="WES10" s="339"/>
      <c r="WGX10" s="339"/>
      <c r="WGY10" s="336"/>
      <c r="WGZ10" s="339"/>
      <c r="WJE10" s="339"/>
      <c r="WJF10" s="336"/>
      <c r="WJG10" s="339"/>
      <c r="WLL10" s="339"/>
      <c r="WLM10" s="336"/>
      <c r="WLN10" s="339"/>
      <c r="WNS10" s="339"/>
      <c r="WNT10" s="336"/>
      <c r="WNU10" s="339"/>
      <c r="WPZ10" s="339"/>
      <c r="WQA10" s="336"/>
      <c r="WQB10" s="339"/>
      <c r="WSG10" s="339"/>
      <c r="WSH10" s="336"/>
      <c r="WSI10" s="339"/>
      <c r="WUN10" s="339"/>
      <c r="WUO10" s="336"/>
      <c r="WUP10" s="339"/>
      <c r="WWU10" s="339"/>
      <c r="WWV10" s="336"/>
      <c r="WWW10" s="339"/>
      <c r="WZB10" s="339"/>
      <c r="WZC10" s="336"/>
      <c r="WZD10" s="339"/>
      <c r="XBI10" s="339"/>
      <c r="XBJ10" s="336"/>
      <c r="XBK10" s="339"/>
      <c r="XDP10" s="339"/>
      <c r="XDQ10" s="336"/>
      <c r="XDR10" s="339"/>
    </row>
    <row r="11" spans="1:1006 1063:2009 2066:3071 3128:4074 4131:5077 5134:6139 6196:7142 7199:8145 8202:9207 9264:10210 10267:11213 11270:12275 12332:13278 13335:14281 14338:15343 15400:16346" x14ac:dyDescent="0.25">
      <c r="BH11" s="339"/>
      <c r="BI11" s="336"/>
      <c r="BJ11" s="339"/>
      <c r="DO11" s="339"/>
      <c r="DP11" s="336"/>
      <c r="DQ11" s="339"/>
      <c r="FV11" s="339"/>
      <c r="FW11" s="336"/>
      <c r="FX11" s="339"/>
      <c r="IC11" s="339"/>
      <c r="ID11" s="336"/>
      <c r="IE11" s="339"/>
      <c r="KJ11" s="339"/>
      <c r="KK11" s="336"/>
      <c r="KL11" s="339"/>
      <c r="MQ11" s="339"/>
      <c r="MR11" s="336"/>
      <c r="MS11" s="339"/>
      <c r="OX11" s="339"/>
      <c r="OY11" s="336"/>
      <c r="OZ11" s="339"/>
      <c r="RE11" s="339"/>
      <c r="RF11" s="336"/>
      <c r="RG11" s="339"/>
      <c r="TL11" s="339"/>
      <c r="TM11" s="336"/>
      <c r="TN11" s="339"/>
      <c r="VS11" s="339"/>
      <c r="VT11" s="336"/>
      <c r="VU11" s="339"/>
      <c r="XZ11" s="339"/>
      <c r="YA11" s="336"/>
      <c r="YB11" s="339"/>
      <c r="AAG11" s="339"/>
      <c r="AAH11" s="336"/>
      <c r="AAI11" s="339"/>
      <c r="ACN11" s="339"/>
      <c r="ACO11" s="336"/>
      <c r="ACP11" s="339"/>
      <c r="AEU11" s="339"/>
      <c r="AEV11" s="336"/>
      <c r="AEW11" s="339"/>
      <c r="AHB11" s="339"/>
      <c r="AHC11" s="336"/>
      <c r="AHD11" s="339"/>
      <c r="AJI11" s="339"/>
      <c r="AJJ11" s="336"/>
      <c r="AJK11" s="339"/>
      <c r="ALP11" s="339"/>
      <c r="ALQ11" s="336"/>
      <c r="ALR11" s="339"/>
      <c r="ANW11" s="339"/>
      <c r="ANX11" s="336"/>
      <c r="ANY11" s="339"/>
      <c r="AQD11" s="339"/>
      <c r="AQE11" s="336"/>
      <c r="AQF11" s="339"/>
      <c r="ASK11" s="339"/>
      <c r="ASL11" s="336"/>
      <c r="ASM11" s="339"/>
      <c r="AUR11" s="339"/>
      <c r="AUS11" s="336"/>
      <c r="AUT11" s="339"/>
      <c r="AWY11" s="339"/>
      <c r="AWZ11" s="336"/>
      <c r="AXA11" s="339"/>
      <c r="AZF11" s="339"/>
      <c r="AZG11" s="336"/>
      <c r="AZH11" s="339"/>
      <c r="BBM11" s="339"/>
      <c r="BBN11" s="336"/>
      <c r="BBO11" s="339"/>
      <c r="BDT11" s="339"/>
      <c r="BDU11" s="336"/>
      <c r="BDV11" s="339"/>
      <c r="BGA11" s="339"/>
      <c r="BGB11" s="336"/>
      <c r="BGC11" s="339"/>
      <c r="BIH11" s="339"/>
      <c r="BII11" s="336"/>
      <c r="BIJ11" s="339"/>
      <c r="BKO11" s="339"/>
      <c r="BKP11" s="336"/>
      <c r="BKQ11" s="339"/>
      <c r="BMV11" s="339"/>
      <c r="BMW11" s="336"/>
      <c r="BMX11" s="339"/>
      <c r="BPC11" s="339"/>
      <c r="BPD11" s="336"/>
      <c r="BPE11" s="339"/>
      <c r="BRJ11" s="339"/>
      <c r="BRK11" s="336"/>
      <c r="BRL11" s="339"/>
      <c r="BTQ11" s="339"/>
      <c r="BTR11" s="336"/>
      <c r="BTS11" s="339"/>
      <c r="BVX11" s="339"/>
      <c r="BVY11" s="336"/>
      <c r="BVZ11" s="339"/>
      <c r="BYE11" s="339"/>
      <c r="BYF11" s="336"/>
      <c r="BYG11" s="339"/>
      <c r="CAL11" s="339"/>
      <c r="CAM11" s="336"/>
      <c r="CAN11" s="339"/>
      <c r="CCS11" s="339"/>
      <c r="CCT11" s="336"/>
      <c r="CCU11" s="339"/>
      <c r="CEZ11" s="339"/>
      <c r="CFA11" s="336"/>
      <c r="CFB11" s="339"/>
      <c r="CHG11" s="339"/>
      <c r="CHH11" s="336"/>
      <c r="CHI11" s="339"/>
      <c r="CJN11" s="339"/>
      <c r="CJO11" s="336"/>
      <c r="CJP11" s="339"/>
      <c r="CLU11" s="339"/>
      <c r="CLV11" s="336"/>
      <c r="CLW11" s="339"/>
      <c r="COB11" s="339"/>
      <c r="COC11" s="336"/>
      <c r="COD11" s="339"/>
      <c r="CQI11" s="339"/>
      <c r="CQJ11" s="336"/>
      <c r="CQK11" s="339"/>
      <c r="CSP11" s="339"/>
      <c r="CSQ11" s="336"/>
      <c r="CSR11" s="339"/>
      <c r="CUW11" s="339"/>
      <c r="CUX11" s="336"/>
      <c r="CUY11" s="339"/>
      <c r="CXD11" s="339"/>
      <c r="CXE11" s="336"/>
      <c r="CXF11" s="339"/>
      <c r="CZK11" s="339"/>
      <c r="CZL11" s="336"/>
      <c r="CZM11" s="339"/>
      <c r="DBR11" s="339"/>
      <c r="DBS11" s="336"/>
      <c r="DBT11" s="339"/>
      <c r="DDY11" s="339"/>
      <c r="DDZ11" s="336"/>
      <c r="DEA11" s="339"/>
      <c r="DGF11" s="339"/>
      <c r="DGG11" s="336"/>
      <c r="DGH11" s="339"/>
      <c r="DIM11" s="339"/>
      <c r="DIN11" s="336"/>
      <c r="DIO11" s="339"/>
      <c r="DKT11" s="339"/>
      <c r="DKU11" s="336"/>
      <c r="DKV11" s="339"/>
      <c r="DNA11" s="339"/>
      <c r="DNB11" s="336"/>
      <c r="DNC11" s="339"/>
      <c r="DPH11" s="339"/>
      <c r="DPI11" s="336"/>
      <c r="DPJ11" s="339"/>
      <c r="DRO11" s="339"/>
      <c r="DRP11" s="336"/>
      <c r="DRQ11" s="339"/>
      <c r="DTV11" s="339"/>
      <c r="DTW11" s="336"/>
      <c r="DTX11" s="339"/>
      <c r="DWC11" s="339"/>
      <c r="DWD11" s="336"/>
      <c r="DWE11" s="339"/>
      <c r="DYJ11" s="339"/>
      <c r="DYK11" s="336"/>
      <c r="DYL11" s="339"/>
      <c r="EAQ11" s="339"/>
      <c r="EAR11" s="336"/>
      <c r="EAS11" s="339"/>
      <c r="ECX11" s="339"/>
      <c r="ECY11" s="336"/>
      <c r="ECZ11" s="339"/>
      <c r="EFE11" s="339"/>
      <c r="EFF11" s="336"/>
      <c r="EFG11" s="339"/>
      <c r="EHL11" s="339"/>
      <c r="EHM11" s="336"/>
      <c r="EHN11" s="339"/>
      <c r="EJS11" s="339"/>
      <c r="EJT11" s="336"/>
      <c r="EJU11" s="339"/>
      <c r="ELZ11" s="339"/>
      <c r="EMA11" s="336"/>
      <c r="EMB11" s="339"/>
      <c r="EOG11" s="339"/>
      <c r="EOH11" s="336"/>
      <c r="EOI11" s="339"/>
      <c r="EQN11" s="339"/>
      <c r="EQO11" s="336"/>
      <c r="EQP11" s="339"/>
      <c r="ESU11" s="339"/>
      <c r="ESV11" s="336"/>
      <c r="ESW11" s="339"/>
      <c r="EVB11" s="339"/>
      <c r="EVC11" s="336"/>
      <c r="EVD11" s="339"/>
      <c r="EXI11" s="339"/>
      <c r="EXJ11" s="336"/>
      <c r="EXK11" s="339"/>
      <c r="EZP11" s="339"/>
      <c r="EZQ11" s="336"/>
      <c r="EZR11" s="339"/>
      <c r="FBW11" s="339"/>
      <c r="FBX11" s="336"/>
      <c r="FBY11" s="339"/>
      <c r="FED11" s="339"/>
      <c r="FEE11" s="336"/>
      <c r="FEF11" s="339"/>
      <c r="FGK11" s="339"/>
      <c r="FGL11" s="336"/>
      <c r="FGM11" s="339"/>
      <c r="FIR11" s="339"/>
      <c r="FIS11" s="336"/>
      <c r="FIT11" s="339"/>
      <c r="FKY11" s="339"/>
      <c r="FKZ11" s="336"/>
      <c r="FLA11" s="339"/>
      <c r="FNF11" s="339"/>
      <c r="FNG11" s="336"/>
      <c r="FNH11" s="339"/>
      <c r="FPM11" s="339"/>
      <c r="FPN11" s="336"/>
      <c r="FPO11" s="339"/>
      <c r="FRT11" s="339"/>
      <c r="FRU11" s="336"/>
      <c r="FRV11" s="339"/>
      <c r="FUA11" s="339"/>
      <c r="FUB11" s="336"/>
      <c r="FUC11" s="339"/>
      <c r="FWH11" s="339"/>
      <c r="FWI11" s="336"/>
      <c r="FWJ11" s="339"/>
      <c r="FYO11" s="339"/>
      <c r="FYP11" s="336"/>
      <c r="FYQ11" s="339"/>
      <c r="GAV11" s="339"/>
      <c r="GAW11" s="336"/>
      <c r="GAX11" s="339"/>
      <c r="GDC11" s="339"/>
      <c r="GDD11" s="336"/>
      <c r="GDE11" s="339"/>
      <c r="GFJ11" s="339"/>
      <c r="GFK11" s="336"/>
      <c r="GFL11" s="339"/>
      <c r="GHQ11" s="339"/>
      <c r="GHR11" s="336"/>
      <c r="GHS11" s="339"/>
      <c r="GJX11" s="339"/>
      <c r="GJY11" s="336"/>
      <c r="GJZ11" s="339"/>
      <c r="GME11" s="339"/>
      <c r="GMF11" s="336"/>
      <c r="GMG11" s="339"/>
      <c r="GOL11" s="339"/>
      <c r="GOM11" s="336"/>
      <c r="GON11" s="339"/>
      <c r="GQS11" s="339"/>
      <c r="GQT11" s="336"/>
      <c r="GQU11" s="339"/>
      <c r="GSZ11" s="339"/>
      <c r="GTA11" s="336"/>
      <c r="GTB11" s="339"/>
      <c r="GVG11" s="339"/>
      <c r="GVH11" s="336"/>
      <c r="GVI11" s="339"/>
      <c r="GXN11" s="339"/>
      <c r="GXO11" s="336"/>
      <c r="GXP11" s="339"/>
      <c r="GZU11" s="339"/>
      <c r="GZV11" s="336"/>
      <c r="GZW11" s="339"/>
      <c r="HCB11" s="339"/>
      <c r="HCC11" s="336"/>
      <c r="HCD11" s="339"/>
      <c r="HEI11" s="339"/>
      <c r="HEJ11" s="336"/>
      <c r="HEK11" s="339"/>
      <c r="HGP11" s="339"/>
      <c r="HGQ11" s="336"/>
      <c r="HGR11" s="339"/>
      <c r="HIW11" s="339"/>
      <c r="HIX11" s="336"/>
      <c r="HIY11" s="339"/>
      <c r="HLD11" s="339"/>
      <c r="HLE11" s="336"/>
      <c r="HLF11" s="339"/>
      <c r="HNK11" s="339"/>
      <c r="HNL11" s="336"/>
      <c r="HNM11" s="339"/>
      <c r="HPR11" s="339"/>
      <c r="HPS11" s="336"/>
      <c r="HPT11" s="339"/>
      <c r="HRY11" s="339"/>
      <c r="HRZ11" s="336"/>
      <c r="HSA11" s="339"/>
      <c r="HUF11" s="339"/>
      <c r="HUG11" s="336"/>
      <c r="HUH11" s="339"/>
      <c r="HWM11" s="339"/>
      <c r="HWN11" s="336"/>
      <c r="HWO11" s="339"/>
      <c r="HYT11" s="339"/>
      <c r="HYU11" s="336"/>
      <c r="HYV11" s="339"/>
      <c r="IBA11" s="339"/>
      <c r="IBB11" s="336"/>
      <c r="IBC11" s="339"/>
      <c r="IDH11" s="339"/>
      <c r="IDI11" s="336"/>
      <c r="IDJ11" s="339"/>
      <c r="IFO11" s="339"/>
      <c r="IFP11" s="336"/>
      <c r="IFQ11" s="339"/>
      <c r="IHV11" s="339"/>
      <c r="IHW11" s="336"/>
      <c r="IHX11" s="339"/>
      <c r="IKC11" s="339"/>
      <c r="IKD11" s="336"/>
      <c r="IKE11" s="339"/>
      <c r="IMJ11" s="339"/>
      <c r="IMK11" s="336"/>
      <c r="IML11" s="339"/>
      <c r="IOQ11" s="339"/>
      <c r="IOR11" s="336"/>
      <c r="IOS11" s="339"/>
      <c r="IQX11" s="339"/>
      <c r="IQY11" s="336"/>
      <c r="IQZ11" s="339"/>
      <c r="ITE11" s="339"/>
      <c r="ITF11" s="336"/>
      <c r="ITG11" s="339"/>
      <c r="IVL11" s="339"/>
      <c r="IVM11" s="336"/>
      <c r="IVN11" s="339"/>
      <c r="IXS11" s="339"/>
      <c r="IXT11" s="336"/>
      <c r="IXU11" s="339"/>
      <c r="IZZ11" s="339"/>
      <c r="JAA11" s="336"/>
      <c r="JAB11" s="339"/>
      <c r="JCG11" s="339"/>
      <c r="JCH11" s="336"/>
      <c r="JCI11" s="339"/>
      <c r="JEN11" s="339"/>
      <c r="JEO11" s="336"/>
      <c r="JEP11" s="339"/>
      <c r="JGU11" s="339"/>
      <c r="JGV11" s="336"/>
      <c r="JGW11" s="339"/>
      <c r="JJB11" s="339"/>
      <c r="JJC11" s="336"/>
      <c r="JJD11" s="339"/>
      <c r="JLI11" s="339"/>
      <c r="JLJ11" s="336"/>
      <c r="JLK11" s="339"/>
      <c r="JNP11" s="339"/>
      <c r="JNQ11" s="336"/>
      <c r="JNR11" s="339"/>
      <c r="JPW11" s="339"/>
      <c r="JPX11" s="336"/>
      <c r="JPY11" s="339"/>
      <c r="JSD11" s="339"/>
      <c r="JSE11" s="336"/>
      <c r="JSF11" s="339"/>
      <c r="JUK11" s="339"/>
      <c r="JUL11" s="336"/>
      <c r="JUM11" s="339"/>
      <c r="JWR11" s="339"/>
      <c r="JWS11" s="336"/>
      <c r="JWT11" s="339"/>
      <c r="JYY11" s="339"/>
      <c r="JYZ11" s="336"/>
      <c r="JZA11" s="339"/>
      <c r="KBF11" s="339"/>
      <c r="KBG11" s="336"/>
      <c r="KBH11" s="339"/>
      <c r="KDM11" s="339"/>
      <c r="KDN11" s="336"/>
      <c r="KDO11" s="339"/>
      <c r="KFT11" s="339"/>
      <c r="KFU11" s="336"/>
      <c r="KFV11" s="339"/>
      <c r="KIA11" s="339"/>
      <c r="KIB11" s="336"/>
      <c r="KIC11" s="339"/>
      <c r="KKH11" s="339"/>
      <c r="KKI11" s="336"/>
      <c r="KKJ11" s="339"/>
      <c r="KMO11" s="339"/>
      <c r="KMP11" s="336"/>
      <c r="KMQ11" s="339"/>
      <c r="KOV11" s="339"/>
      <c r="KOW11" s="336"/>
      <c r="KOX11" s="339"/>
      <c r="KRC11" s="339"/>
      <c r="KRD11" s="336"/>
      <c r="KRE11" s="339"/>
      <c r="KTJ11" s="339"/>
      <c r="KTK11" s="336"/>
      <c r="KTL11" s="339"/>
      <c r="KVQ11" s="339"/>
      <c r="KVR11" s="336"/>
      <c r="KVS11" s="339"/>
      <c r="KXX11" s="339"/>
      <c r="KXY11" s="336"/>
      <c r="KXZ11" s="339"/>
      <c r="LAE11" s="339"/>
      <c r="LAF11" s="336"/>
      <c r="LAG11" s="339"/>
      <c r="LCL11" s="339"/>
      <c r="LCM11" s="336"/>
      <c r="LCN11" s="339"/>
      <c r="LES11" s="339"/>
      <c r="LET11" s="336"/>
      <c r="LEU11" s="339"/>
      <c r="LGZ11" s="339"/>
      <c r="LHA11" s="336"/>
      <c r="LHB11" s="339"/>
      <c r="LJG11" s="339"/>
      <c r="LJH11" s="336"/>
      <c r="LJI11" s="339"/>
      <c r="LLN11" s="339"/>
      <c r="LLO11" s="336"/>
      <c r="LLP11" s="339"/>
      <c r="LNU11" s="339"/>
      <c r="LNV11" s="336"/>
      <c r="LNW11" s="339"/>
      <c r="LQB11" s="339"/>
      <c r="LQC11" s="336"/>
      <c r="LQD11" s="339"/>
      <c r="LSI11" s="339"/>
      <c r="LSJ11" s="336"/>
      <c r="LSK11" s="339"/>
      <c r="LUP11" s="339"/>
      <c r="LUQ11" s="336"/>
      <c r="LUR11" s="339"/>
      <c r="LWW11" s="339"/>
      <c r="LWX11" s="336"/>
      <c r="LWY11" s="339"/>
      <c r="LZD11" s="339"/>
      <c r="LZE11" s="336"/>
      <c r="LZF11" s="339"/>
      <c r="MBK11" s="339"/>
      <c r="MBL11" s="336"/>
      <c r="MBM11" s="339"/>
      <c r="MDR11" s="339"/>
      <c r="MDS11" s="336"/>
      <c r="MDT11" s="339"/>
      <c r="MFY11" s="339"/>
      <c r="MFZ11" s="336"/>
      <c r="MGA11" s="339"/>
      <c r="MIF11" s="339"/>
      <c r="MIG11" s="336"/>
      <c r="MIH11" s="339"/>
      <c r="MKM11" s="339"/>
      <c r="MKN11" s="336"/>
      <c r="MKO11" s="339"/>
      <c r="MMT11" s="339"/>
      <c r="MMU11" s="336"/>
      <c r="MMV11" s="339"/>
      <c r="MPA11" s="339"/>
      <c r="MPB11" s="336"/>
      <c r="MPC11" s="339"/>
      <c r="MRH11" s="339"/>
      <c r="MRI11" s="336"/>
      <c r="MRJ11" s="339"/>
      <c r="MTO11" s="339"/>
      <c r="MTP11" s="336"/>
      <c r="MTQ11" s="339"/>
      <c r="MVV11" s="339"/>
      <c r="MVW11" s="336"/>
      <c r="MVX11" s="339"/>
      <c r="MYC11" s="339"/>
      <c r="MYD11" s="336"/>
      <c r="MYE11" s="339"/>
      <c r="NAJ11" s="339"/>
      <c r="NAK11" s="336"/>
      <c r="NAL11" s="339"/>
      <c r="NCQ11" s="339"/>
      <c r="NCR11" s="336"/>
      <c r="NCS11" s="339"/>
      <c r="NEX11" s="339"/>
      <c r="NEY11" s="336"/>
      <c r="NEZ11" s="339"/>
      <c r="NHE11" s="339"/>
      <c r="NHF11" s="336"/>
      <c r="NHG11" s="339"/>
      <c r="NJL11" s="339"/>
      <c r="NJM11" s="336"/>
      <c r="NJN11" s="339"/>
      <c r="NLS11" s="339"/>
      <c r="NLT11" s="336"/>
      <c r="NLU11" s="339"/>
      <c r="NNZ11" s="339"/>
      <c r="NOA11" s="336"/>
      <c r="NOB11" s="339"/>
      <c r="NQG11" s="339"/>
      <c r="NQH11" s="336"/>
      <c r="NQI11" s="339"/>
      <c r="NSN11" s="339"/>
      <c r="NSO11" s="336"/>
      <c r="NSP11" s="339"/>
      <c r="NUU11" s="339"/>
      <c r="NUV11" s="336"/>
      <c r="NUW11" s="339"/>
      <c r="NXB11" s="339"/>
      <c r="NXC11" s="336"/>
      <c r="NXD11" s="339"/>
      <c r="NZI11" s="339"/>
      <c r="NZJ11" s="336"/>
      <c r="NZK11" s="339"/>
      <c r="OBP11" s="339"/>
      <c r="OBQ11" s="336"/>
      <c r="OBR11" s="339"/>
      <c r="ODW11" s="339"/>
      <c r="ODX11" s="336"/>
      <c r="ODY11" s="339"/>
      <c r="OGD11" s="339"/>
      <c r="OGE11" s="336"/>
      <c r="OGF11" s="339"/>
      <c r="OIK11" s="339"/>
      <c r="OIL11" s="336"/>
      <c r="OIM11" s="339"/>
      <c r="OKR11" s="339"/>
      <c r="OKS11" s="336"/>
      <c r="OKT11" s="339"/>
      <c r="OMY11" s="339"/>
      <c r="OMZ11" s="336"/>
      <c r="ONA11" s="339"/>
      <c r="OPF11" s="339"/>
      <c r="OPG11" s="336"/>
      <c r="OPH11" s="339"/>
      <c r="ORM11" s="339"/>
      <c r="ORN11" s="336"/>
      <c r="ORO11" s="339"/>
      <c r="OTT11" s="339"/>
      <c r="OTU11" s="336"/>
      <c r="OTV11" s="339"/>
      <c r="OWA11" s="339"/>
      <c r="OWB11" s="336"/>
      <c r="OWC11" s="339"/>
      <c r="OYH11" s="339"/>
      <c r="OYI11" s="336"/>
      <c r="OYJ11" s="339"/>
      <c r="PAO11" s="339"/>
      <c r="PAP11" s="336"/>
      <c r="PAQ11" s="339"/>
      <c r="PCV11" s="339"/>
      <c r="PCW11" s="336"/>
      <c r="PCX11" s="339"/>
      <c r="PFC11" s="339"/>
      <c r="PFD11" s="336"/>
      <c r="PFE11" s="339"/>
      <c r="PHJ11" s="339"/>
      <c r="PHK11" s="336"/>
      <c r="PHL11" s="339"/>
      <c r="PJQ11" s="339"/>
      <c r="PJR11" s="336"/>
      <c r="PJS11" s="339"/>
      <c r="PLX11" s="339"/>
      <c r="PLY11" s="336"/>
      <c r="PLZ11" s="339"/>
      <c r="POE11" s="339"/>
      <c r="POF11" s="336"/>
      <c r="POG11" s="339"/>
      <c r="PQL11" s="339"/>
      <c r="PQM11" s="336"/>
      <c r="PQN11" s="339"/>
      <c r="PSS11" s="339"/>
      <c r="PST11" s="336"/>
      <c r="PSU11" s="339"/>
      <c r="PUZ11" s="339"/>
      <c r="PVA11" s="336"/>
      <c r="PVB11" s="339"/>
      <c r="PXG11" s="339"/>
      <c r="PXH11" s="336"/>
      <c r="PXI11" s="339"/>
      <c r="PZN11" s="339"/>
      <c r="PZO11" s="336"/>
      <c r="PZP11" s="339"/>
      <c r="QBU11" s="339"/>
      <c r="QBV11" s="336"/>
      <c r="QBW11" s="339"/>
      <c r="QEB11" s="339"/>
      <c r="QEC11" s="336"/>
      <c r="QED11" s="339"/>
      <c r="QGI11" s="339"/>
      <c r="QGJ11" s="336"/>
      <c r="QGK11" s="339"/>
      <c r="QIP11" s="339"/>
      <c r="QIQ11" s="336"/>
      <c r="QIR11" s="339"/>
      <c r="QKW11" s="339"/>
      <c r="QKX11" s="336"/>
      <c r="QKY11" s="339"/>
      <c r="QND11" s="339"/>
      <c r="QNE11" s="336"/>
      <c r="QNF11" s="339"/>
      <c r="QPK11" s="339"/>
      <c r="QPL11" s="336"/>
      <c r="QPM11" s="339"/>
      <c r="QRR11" s="339"/>
      <c r="QRS11" s="336"/>
      <c r="QRT11" s="339"/>
      <c r="QTY11" s="339"/>
      <c r="QTZ11" s="336"/>
      <c r="QUA11" s="339"/>
      <c r="QWF11" s="339"/>
      <c r="QWG11" s="336"/>
      <c r="QWH11" s="339"/>
      <c r="QYM11" s="339"/>
      <c r="QYN11" s="336"/>
      <c r="QYO11" s="339"/>
      <c r="RAT11" s="339"/>
      <c r="RAU11" s="336"/>
      <c r="RAV11" s="339"/>
      <c r="RDA11" s="339"/>
      <c r="RDB11" s="336"/>
      <c r="RDC11" s="339"/>
      <c r="RFH11" s="339"/>
      <c r="RFI11" s="336"/>
      <c r="RFJ11" s="339"/>
      <c r="RHO11" s="339"/>
      <c r="RHP11" s="336"/>
      <c r="RHQ11" s="339"/>
      <c r="RJV11" s="339"/>
      <c r="RJW11" s="336"/>
      <c r="RJX11" s="339"/>
      <c r="RMC11" s="339"/>
      <c r="RMD11" s="336"/>
      <c r="RME11" s="339"/>
      <c r="ROJ11" s="339"/>
      <c r="ROK11" s="336"/>
      <c r="ROL11" s="339"/>
      <c r="RQQ11" s="339"/>
      <c r="RQR11" s="336"/>
      <c r="RQS11" s="339"/>
      <c r="RSX11" s="339"/>
      <c r="RSY11" s="336"/>
      <c r="RSZ11" s="339"/>
      <c r="RVE11" s="339"/>
      <c r="RVF11" s="336"/>
      <c r="RVG11" s="339"/>
      <c r="RXL11" s="339"/>
      <c r="RXM11" s="336"/>
      <c r="RXN11" s="339"/>
      <c r="RZS11" s="339"/>
      <c r="RZT11" s="336"/>
      <c r="RZU11" s="339"/>
      <c r="SBZ11" s="339"/>
      <c r="SCA11" s="336"/>
      <c r="SCB11" s="339"/>
      <c r="SEG11" s="339"/>
      <c r="SEH11" s="336"/>
      <c r="SEI11" s="339"/>
      <c r="SGN11" s="339"/>
      <c r="SGO11" s="336"/>
      <c r="SGP11" s="339"/>
      <c r="SIU11" s="339"/>
      <c r="SIV11" s="336"/>
      <c r="SIW11" s="339"/>
      <c r="SLB11" s="339"/>
      <c r="SLC11" s="336"/>
      <c r="SLD11" s="339"/>
      <c r="SNI11" s="339"/>
      <c r="SNJ11" s="336"/>
      <c r="SNK11" s="339"/>
      <c r="SPP11" s="339"/>
      <c r="SPQ11" s="336"/>
      <c r="SPR11" s="339"/>
      <c r="SRW11" s="339"/>
      <c r="SRX11" s="336"/>
      <c r="SRY11" s="339"/>
      <c r="SUD11" s="339"/>
      <c r="SUE11" s="336"/>
      <c r="SUF11" s="339"/>
      <c r="SWK11" s="339"/>
      <c r="SWL11" s="336"/>
      <c r="SWM11" s="339"/>
      <c r="SYR11" s="339"/>
      <c r="SYS11" s="336"/>
      <c r="SYT11" s="339"/>
      <c r="TAY11" s="339"/>
      <c r="TAZ11" s="336"/>
      <c r="TBA11" s="339"/>
      <c r="TDF11" s="339"/>
      <c r="TDG11" s="336"/>
      <c r="TDH11" s="339"/>
      <c r="TFM11" s="339"/>
      <c r="TFN11" s="336"/>
      <c r="TFO11" s="339"/>
      <c r="THT11" s="339"/>
      <c r="THU11" s="336"/>
      <c r="THV11" s="339"/>
      <c r="TKA11" s="339"/>
      <c r="TKB11" s="336"/>
      <c r="TKC11" s="339"/>
      <c r="TMH11" s="339"/>
      <c r="TMI11" s="336"/>
      <c r="TMJ11" s="339"/>
      <c r="TOO11" s="339"/>
      <c r="TOP11" s="336"/>
      <c r="TOQ11" s="339"/>
      <c r="TQV11" s="339"/>
      <c r="TQW11" s="336"/>
      <c r="TQX11" s="339"/>
      <c r="TTC11" s="339"/>
      <c r="TTD11" s="336"/>
      <c r="TTE11" s="339"/>
      <c r="TVJ11" s="339"/>
      <c r="TVK11" s="336"/>
      <c r="TVL11" s="339"/>
      <c r="TXQ11" s="339"/>
      <c r="TXR11" s="336"/>
      <c r="TXS11" s="339"/>
      <c r="TZX11" s="339"/>
      <c r="TZY11" s="336"/>
      <c r="TZZ11" s="339"/>
      <c r="UCE11" s="339"/>
      <c r="UCF11" s="336"/>
      <c r="UCG11" s="339"/>
      <c r="UEL11" s="339"/>
      <c r="UEM11" s="336"/>
      <c r="UEN11" s="339"/>
      <c r="UGS11" s="339"/>
      <c r="UGT11" s="336"/>
      <c r="UGU11" s="339"/>
      <c r="UIZ11" s="339"/>
      <c r="UJA11" s="336"/>
      <c r="UJB11" s="339"/>
      <c r="ULG11" s="339"/>
      <c r="ULH11" s="336"/>
      <c r="ULI11" s="339"/>
      <c r="UNN11" s="339"/>
      <c r="UNO11" s="336"/>
      <c r="UNP11" s="339"/>
      <c r="UPU11" s="339"/>
      <c r="UPV11" s="336"/>
      <c r="UPW11" s="339"/>
      <c r="USB11" s="339"/>
      <c r="USC11" s="336"/>
      <c r="USD11" s="339"/>
      <c r="UUI11" s="339"/>
      <c r="UUJ11" s="336"/>
      <c r="UUK11" s="339"/>
      <c r="UWP11" s="339"/>
      <c r="UWQ11" s="336"/>
      <c r="UWR11" s="339"/>
      <c r="UYW11" s="339"/>
      <c r="UYX11" s="336"/>
      <c r="UYY11" s="339"/>
      <c r="VBD11" s="339"/>
      <c r="VBE11" s="336"/>
      <c r="VBF11" s="339"/>
      <c r="VDK11" s="339"/>
      <c r="VDL11" s="336"/>
      <c r="VDM11" s="339"/>
      <c r="VFR11" s="339"/>
      <c r="VFS11" s="336"/>
      <c r="VFT11" s="339"/>
      <c r="VHY11" s="339"/>
      <c r="VHZ11" s="336"/>
      <c r="VIA11" s="339"/>
      <c r="VKF11" s="339"/>
      <c r="VKG11" s="336"/>
      <c r="VKH11" s="339"/>
      <c r="VMM11" s="339"/>
      <c r="VMN11" s="336"/>
      <c r="VMO11" s="339"/>
      <c r="VOT11" s="339"/>
      <c r="VOU11" s="336"/>
      <c r="VOV11" s="339"/>
      <c r="VRA11" s="339"/>
      <c r="VRB11" s="336"/>
      <c r="VRC11" s="339"/>
      <c r="VTH11" s="339"/>
      <c r="VTI11" s="336"/>
      <c r="VTJ11" s="339"/>
      <c r="VVO11" s="339"/>
      <c r="VVP11" s="336"/>
      <c r="VVQ11" s="339"/>
      <c r="VXV11" s="339"/>
      <c r="VXW11" s="336"/>
      <c r="VXX11" s="339"/>
      <c r="WAC11" s="339"/>
      <c r="WAD11" s="336"/>
      <c r="WAE11" s="339"/>
      <c r="WCJ11" s="339"/>
      <c r="WCK11" s="336"/>
      <c r="WCL11" s="339"/>
      <c r="WEQ11" s="339"/>
      <c r="WER11" s="336"/>
      <c r="WES11" s="339"/>
      <c r="WGX11" s="339"/>
      <c r="WGY11" s="336"/>
      <c r="WGZ11" s="339"/>
      <c r="WJE11" s="339"/>
      <c r="WJF11" s="336"/>
      <c r="WJG11" s="339"/>
      <c r="WLL11" s="339"/>
      <c r="WLM11" s="336"/>
      <c r="WLN11" s="339"/>
      <c r="WNS11" s="339"/>
      <c r="WNT11" s="336"/>
      <c r="WNU11" s="339"/>
      <c r="WPZ11" s="339"/>
      <c r="WQA11" s="336"/>
      <c r="WQB11" s="339"/>
      <c r="WSG11" s="339"/>
      <c r="WSH11" s="336"/>
      <c r="WSI11" s="339"/>
      <c r="WUN11" s="339"/>
      <c r="WUO11" s="336"/>
      <c r="WUP11" s="339"/>
      <c r="WWU11" s="339"/>
      <c r="WWV11" s="336"/>
      <c r="WWW11" s="339"/>
      <c r="WZB11" s="339"/>
      <c r="WZC11" s="336"/>
      <c r="WZD11" s="339"/>
      <c r="XBI11" s="339"/>
      <c r="XBJ11" s="336"/>
      <c r="XBK11" s="339"/>
      <c r="XDP11" s="339"/>
      <c r="XDQ11" s="336"/>
      <c r="XDR11" s="339"/>
    </row>
    <row r="12" spans="1:1006 1063:2009 2066:3071 3128:4074 4131:5077 5134:6139 6196:7142 7199:8145 8202:9207 9264:10210 10267:11213 11270:12275 12332:13278 13335:14281 14338:15343 15400:16346" x14ac:dyDescent="0.25">
      <c r="BH12" s="339"/>
      <c r="BI12" s="336"/>
      <c r="BJ12" s="339"/>
      <c r="DO12" s="339"/>
      <c r="DP12" s="336"/>
      <c r="DQ12" s="339"/>
      <c r="FV12" s="339"/>
      <c r="FW12" s="336"/>
      <c r="FX12" s="339"/>
      <c r="IC12" s="339"/>
      <c r="ID12" s="336"/>
      <c r="IE12" s="339"/>
      <c r="KJ12" s="339"/>
      <c r="KK12" s="336"/>
      <c r="KL12" s="339"/>
      <c r="MQ12" s="339"/>
      <c r="MR12" s="336"/>
      <c r="MS12" s="339"/>
      <c r="OX12" s="339"/>
      <c r="OY12" s="336"/>
      <c r="OZ12" s="339"/>
      <c r="RE12" s="339"/>
      <c r="RF12" s="336"/>
      <c r="RG12" s="339"/>
      <c r="TL12" s="339"/>
      <c r="TM12" s="336"/>
      <c r="TN12" s="339"/>
      <c r="VS12" s="339"/>
      <c r="VT12" s="336"/>
      <c r="VU12" s="339"/>
      <c r="XZ12" s="339"/>
      <c r="YA12" s="336"/>
      <c r="YB12" s="339"/>
      <c r="AAG12" s="339"/>
      <c r="AAH12" s="336"/>
      <c r="AAI12" s="339"/>
      <c r="ACN12" s="339"/>
      <c r="ACO12" s="336"/>
      <c r="ACP12" s="339"/>
      <c r="AEU12" s="339"/>
      <c r="AEV12" s="336"/>
      <c r="AEW12" s="339"/>
      <c r="AHB12" s="339"/>
      <c r="AHC12" s="336"/>
      <c r="AHD12" s="339"/>
      <c r="AJI12" s="339"/>
      <c r="AJJ12" s="336"/>
      <c r="AJK12" s="339"/>
      <c r="ALP12" s="339"/>
      <c r="ALQ12" s="336"/>
      <c r="ALR12" s="339"/>
      <c r="ANW12" s="339"/>
      <c r="ANX12" s="336"/>
      <c r="ANY12" s="339"/>
      <c r="AQD12" s="339"/>
      <c r="AQE12" s="336"/>
      <c r="AQF12" s="339"/>
      <c r="ASK12" s="339"/>
      <c r="ASL12" s="336"/>
      <c r="ASM12" s="339"/>
      <c r="AUR12" s="339"/>
      <c r="AUS12" s="336"/>
      <c r="AUT12" s="339"/>
      <c r="AWY12" s="339"/>
      <c r="AWZ12" s="336"/>
      <c r="AXA12" s="339"/>
      <c r="AZF12" s="339"/>
      <c r="AZG12" s="336"/>
      <c r="AZH12" s="339"/>
      <c r="BBM12" s="339"/>
      <c r="BBN12" s="336"/>
      <c r="BBO12" s="339"/>
      <c r="BDT12" s="339"/>
      <c r="BDU12" s="336"/>
      <c r="BDV12" s="339"/>
      <c r="BGA12" s="339"/>
      <c r="BGB12" s="336"/>
      <c r="BGC12" s="339"/>
      <c r="BIH12" s="339"/>
      <c r="BII12" s="336"/>
      <c r="BIJ12" s="339"/>
      <c r="BKO12" s="339"/>
      <c r="BKP12" s="336"/>
      <c r="BKQ12" s="339"/>
      <c r="BMV12" s="339"/>
      <c r="BMW12" s="336"/>
      <c r="BMX12" s="339"/>
      <c r="BPC12" s="339"/>
      <c r="BPD12" s="336"/>
      <c r="BPE12" s="339"/>
      <c r="BRJ12" s="339"/>
      <c r="BRK12" s="336"/>
      <c r="BRL12" s="339"/>
      <c r="BTQ12" s="339"/>
      <c r="BTR12" s="336"/>
      <c r="BTS12" s="339"/>
      <c r="BVX12" s="339"/>
      <c r="BVY12" s="336"/>
      <c r="BVZ12" s="339"/>
      <c r="BYE12" s="339"/>
      <c r="BYF12" s="336"/>
      <c r="BYG12" s="339"/>
      <c r="CAL12" s="339"/>
      <c r="CAM12" s="336"/>
      <c r="CAN12" s="339"/>
      <c r="CCS12" s="339"/>
      <c r="CCT12" s="336"/>
      <c r="CCU12" s="339"/>
      <c r="CEZ12" s="339"/>
      <c r="CFA12" s="336"/>
      <c r="CFB12" s="339"/>
      <c r="CHG12" s="339"/>
      <c r="CHH12" s="336"/>
      <c r="CHI12" s="339"/>
      <c r="CJN12" s="339"/>
      <c r="CJO12" s="336"/>
      <c r="CJP12" s="339"/>
      <c r="CLU12" s="339"/>
      <c r="CLV12" s="336"/>
      <c r="CLW12" s="339"/>
      <c r="COB12" s="339"/>
      <c r="COC12" s="336"/>
      <c r="COD12" s="339"/>
      <c r="CQI12" s="339"/>
      <c r="CQJ12" s="336"/>
      <c r="CQK12" s="339"/>
      <c r="CSP12" s="339"/>
      <c r="CSQ12" s="336"/>
      <c r="CSR12" s="339"/>
      <c r="CUW12" s="339"/>
      <c r="CUX12" s="336"/>
      <c r="CUY12" s="339"/>
      <c r="CXD12" s="339"/>
      <c r="CXE12" s="336"/>
      <c r="CXF12" s="339"/>
      <c r="CZK12" s="339"/>
      <c r="CZL12" s="336"/>
      <c r="CZM12" s="339"/>
      <c r="DBR12" s="339"/>
      <c r="DBS12" s="336"/>
      <c r="DBT12" s="339"/>
      <c r="DDY12" s="339"/>
      <c r="DDZ12" s="336"/>
      <c r="DEA12" s="339"/>
      <c r="DGF12" s="339"/>
      <c r="DGG12" s="336"/>
      <c r="DGH12" s="339"/>
      <c r="DIM12" s="339"/>
      <c r="DIN12" s="336"/>
      <c r="DIO12" s="339"/>
      <c r="DKT12" s="339"/>
      <c r="DKU12" s="336"/>
      <c r="DKV12" s="339"/>
      <c r="DNA12" s="339"/>
      <c r="DNB12" s="336"/>
      <c r="DNC12" s="339"/>
      <c r="DPH12" s="339"/>
      <c r="DPI12" s="336"/>
      <c r="DPJ12" s="339"/>
      <c r="DRO12" s="339"/>
      <c r="DRP12" s="336"/>
      <c r="DRQ12" s="339"/>
      <c r="DTV12" s="339"/>
      <c r="DTW12" s="336"/>
      <c r="DTX12" s="339"/>
      <c r="DWC12" s="339"/>
      <c r="DWD12" s="336"/>
      <c r="DWE12" s="339"/>
      <c r="DYJ12" s="339"/>
      <c r="DYK12" s="336"/>
      <c r="DYL12" s="339"/>
      <c r="EAQ12" s="339"/>
      <c r="EAR12" s="336"/>
      <c r="EAS12" s="339"/>
      <c r="ECX12" s="339"/>
      <c r="ECY12" s="336"/>
      <c r="ECZ12" s="339"/>
      <c r="EFE12" s="339"/>
      <c r="EFF12" s="336"/>
      <c r="EFG12" s="339"/>
      <c r="EHL12" s="339"/>
      <c r="EHM12" s="336"/>
      <c r="EHN12" s="339"/>
      <c r="EJS12" s="339"/>
      <c r="EJT12" s="336"/>
      <c r="EJU12" s="339"/>
      <c r="ELZ12" s="339"/>
      <c r="EMA12" s="336"/>
      <c r="EMB12" s="339"/>
      <c r="EOG12" s="339"/>
      <c r="EOH12" s="336"/>
      <c r="EOI12" s="339"/>
      <c r="EQN12" s="339"/>
      <c r="EQO12" s="336"/>
      <c r="EQP12" s="339"/>
      <c r="ESU12" s="339"/>
      <c r="ESV12" s="336"/>
      <c r="ESW12" s="339"/>
      <c r="EVB12" s="339"/>
      <c r="EVC12" s="336"/>
      <c r="EVD12" s="339"/>
      <c r="EXI12" s="339"/>
      <c r="EXJ12" s="336"/>
      <c r="EXK12" s="339"/>
      <c r="EZP12" s="339"/>
      <c r="EZQ12" s="336"/>
      <c r="EZR12" s="339"/>
      <c r="FBW12" s="339"/>
      <c r="FBX12" s="336"/>
      <c r="FBY12" s="339"/>
      <c r="FED12" s="339"/>
      <c r="FEE12" s="336"/>
      <c r="FEF12" s="339"/>
      <c r="FGK12" s="339"/>
      <c r="FGL12" s="336"/>
      <c r="FGM12" s="339"/>
      <c r="FIR12" s="339"/>
      <c r="FIS12" s="336"/>
      <c r="FIT12" s="339"/>
      <c r="FKY12" s="339"/>
      <c r="FKZ12" s="336"/>
      <c r="FLA12" s="339"/>
      <c r="FNF12" s="339"/>
      <c r="FNG12" s="336"/>
      <c r="FNH12" s="339"/>
      <c r="FPM12" s="339"/>
      <c r="FPN12" s="336"/>
      <c r="FPO12" s="339"/>
      <c r="FRT12" s="339"/>
      <c r="FRU12" s="336"/>
      <c r="FRV12" s="339"/>
      <c r="FUA12" s="339"/>
      <c r="FUB12" s="336"/>
      <c r="FUC12" s="339"/>
      <c r="FWH12" s="339"/>
      <c r="FWI12" s="336"/>
      <c r="FWJ12" s="339"/>
      <c r="FYO12" s="339"/>
      <c r="FYP12" s="336"/>
      <c r="FYQ12" s="339"/>
      <c r="GAV12" s="339"/>
      <c r="GAW12" s="336"/>
      <c r="GAX12" s="339"/>
      <c r="GDC12" s="339"/>
      <c r="GDD12" s="336"/>
      <c r="GDE12" s="339"/>
      <c r="GFJ12" s="339"/>
      <c r="GFK12" s="336"/>
      <c r="GFL12" s="339"/>
      <c r="GHQ12" s="339"/>
      <c r="GHR12" s="336"/>
      <c r="GHS12" s="339"/>
      <c r="GJX12" s="339"/>
      <c r="GJY12" s="336"/>
      <c r="GJZ12" s="339"/>
      <c r="GME12" s="339"/>
      <c r="GMF12" s="336"/>
      <c r="GMG12" s="339"/>
      <c r="GOL12" s="339"/>
      <c r="GOM12" s="336"/>
      <c r="GON12" s="339"/>
      <c r="GQS12" s="339"/>
      <c r="GQT12" s="336"/>
      <c r="GQU12" s="339"/>
      <c r="GSZ12" s="339"/>
      <c r="GTA12" s="336"/>
      <c r="GTB12" s="339"/>
      <c r="GVG12" s="339"/>
      <c r="GVH12" s="336"/>
      <c r="GVI12" s="339"/>
      <c r="GXN12" s="339"/>
      <c r="GXO12" s="336"/>
      <c r="GXP12" s="339"/>
      <c r="GZU12" s="339"/>
      <c r="GZV12" s="336"/>
      <c r="GZW12" s="339"/>
      <c r="HCB12" s="339"/>
      <c r="HCC12" s="336"/>
      <c r="HCD12" s="339"/>
      <c r="HEI12" s="339"/>
      <c r="HEJ12" s="336"/>
      <c r="HEK12" s="339"/>
      <c r="HGP12" s="339"/>
      <c r="HGQ12" s="336"/>
      <c r="HGR12" s="339"/>
      <c r="HIW12" s="339"/>
      <c r="HIX12" s="336"/>
      <c r="HIY12" s="339"/>
      <c r="HLD12" s="339"/>
      <c r="HLE12" s="336"/>
      <c r="HLF12" s="339"/>
      <c r="HNK12" s="339"/>
      <c r="HNL12" s="336"/>
      <c r="HNM12" s="339"/>
      <c r="HPR12" s="339"/>
      <c r="HPS12" s="336"/>
      <c r="HPT12" s="339"/>
      <c r="HRY12" s="339"/>
      <c r="HRZ12" s="336"/>
      <c r="HSA12" s="339"/>
      <c r="HUF12" s="339"/>
      <c r="HUG12" s="336"/>
      <c r="HUH12" s="339"/>
      <c r="HWM12" s="339"/>
      <c r="HWN12" s="336"/>
      <c r="HWO12" s="339"/>
      <c r="HYT12" s="339"/>
      <c r="HYU12" s="336"/>
      <c r="HYV12" s="339"/>
      <c r="IBA12" s="339"/>
      <c r="IBB12" s="336"/>
      <c r="IBC12" s="339"/>
      <c r="IDH12" s="339"/>
      <c r="IDI12" s="336"/>
      <c r="IDJ12" s="339"/>
      <c r="IFO12" s="339"/>
      <c r="IFP12" s="336"/>
      <c r="IFQ12" s="339"/>
      <c r="IHV12" s="339"/>
      <c r="IHW12" s="336"/>
      <c r="IHX12" s="339"/>
      <c r="IKC12" s="339"/>
      <c r="IKD12" s="336"/>
      <c r="IKE12" s="339"/>
      <c r="IMJ12" s="339"/>
      <c r="IMK12" s="336"/>
      <c r="IML12" s="339"/>
      <c r="IOQ12" s="339"/>
      <c r="IOR12" s="336"/>
      <c r="IOS12" s="339"/>
      <c r="IQX12" s="339"/>
      <c r="IQY12" s="336"/>
      <c r="IQZ12" s="339"/>
      <c r="ITE12" s="339"/>
      <c r="ITF12" s="336"/>
      <c r="ITG12" s="339"/>
      <c r="IVL12" s="339"/>
      <c r="IVM12" s="336"/>
      <c r="IVN12" s="339"/>
      <c r="IXS12" s="339"/>
      <c r="IXT12" s="336"/>
      <c r="IXU12" s="339"/>
      <c r="IZZ12" s="339"/>
      <c r="JAA12" s="336"/>
      <c r="JAB12" s="339"/>
      <c r="JCG12" s="339"/>
      <c r="JCH12" s="336"/>
      <c r="JCI12" s="339"/>
      <c r="JEN12" s="339"/>
      <c r="JEO12" s="336"/>
      <c r="JEP12" s="339"/>
      <c r="JGU12" s="339"/>
      <c r="JGV12" s="336"/>
      <c r="JGW12" s="339"/>
      <c r="JJB12" s="339"/>
      <c r="JJC12" s="336"/>
      <c r="JJD12" s="339"/>
      <c r="JLI12" s="339"/>
      <c r="JLJ12" s="336"/>
      <c r="JLK12" s="339"/>
      <c r="JNP12" s="339"/>
      <c r="JNQ12" s="336"/>
      <c r="JNR12" s="339"/>
      <c r="JPW12" s="339"/>
      <c r="JPX12" s="336"/>
      <c r="JPY12" s="339"/>
      <c r="JSD12" s="339"/>
      <c r="JSE12" s="336"/>
      <c r="JSF12" s="339"/>
      <c r="JUK12" s="339"/>
      <c r="JUL12" s="336"/>
      <c r="JUM12" s="339"/>
      <c r="JWR12" s="339"/>
      <c r="JWS12" s="336"/>
      <c r="JWT12" s="339"/>
      <c r="JYY12" s="339"/>
      <c r="JYZ12" s="336"/>
      <c r="JZA12" s="339"/>
      <c r="KBF12" s="339"/>
      <c r="KBG12" s="336"/>
      <c r="KBH12" s="339"/>
      <c r="KDM12" s="339"/>
      <c r="KDN12" s="336"/>
      <c r="KDO12" s="339"/>
      <c r="KFT12" s="339"/>
      <c r="KFU12" s="336"/>
      <c r="KFV12" s="339"/>
      <c r="KIA12" s="339"/>
      <c r="KIB12" s="336"/>
      <c r="KIC12" s="339"/>
      <c r="KKH12" s="339"/>
      <c r="KKI12" s="336"/>
      <c r="KKJ12" s="339"/>
      <c r="KMO12" s="339"/>
      <c r="KMP12" s="336"/>
      <c r="KMQ12" s="339"/>
      <c r="KOV12" s="339"/>
      <c r="KOW12" s="336"/>
      <c r="KOX12" s="339"/>
      <c r="KRC12" s="339"/>
      <c r="KRD12" s="336"/>
      <c r="KRE12" s="339"/>
      <c r="KTJ12" s="339"/>
      <c r="KTK12" s="336"/>
      <c r="KTL12" s="339"/>
      <c r="KVQ12" s="339"/>
      <c r="KVR12" s="336"/>
      <c r="KVS12" s="339"/>
      <c r="KXX12" s="339"/>
      <c r="KXY12" s="336"/>
      <c r="KXZ12" s="339"/>
      <c r="LAE12" s="339"/>
      <c r="LAF12" s="336"/>
      <c r="LAG12" s="339"/>
      <c r="LCL12" s="339"/>
      <c r="LCM12" s="336"/>
      <c r="LCN12" s="339"/>
      <c r="LES12" s="339"/>
      <c r="LET12" s="336"/>
      <c r="LEU12" s="339"/>
      <c r="LGZ12" s="339"/>
      <c r="LHA12" s="336"/>
      <c r="LHB12" s="339"/>
      <c r="LJG12" s="339"/>
      <c r="LJH12" s="336"/>
      <c r="LJI12" s="339"/>
      <c r="LLN12" s="339"/>
      <c r="LLO12" s="336"/>
      <c r="LLP12" s="339"/>
      <c r="LNU12" s="339"/>
      <c r="LNV12" s="336"/>
      <c r="LNW12" s="339"/>
      <c r="LQB12" s="339"/>
      <c r="LQC12" s="336"/>
      <c r="LQD12" s="339"/>
      <c r="LSI12" s="339"/>
      <c r="LSJ12" s="336"/>
      <c r="LSK12" s="339"/>
      <c r="LUP12" s="339"/>
      <c r="LUQ12" s="336"/>
      <c r="LUR12" s="339"/>
      <c r="LWW12" s="339"/>
      <c r="LWX12" s="336"/>
      <c r="LWY12" s="339"/>
      <c r="LZD12" s="339"/>
      <c r="LZE12" s="336"/>
      <c r="LZF12" s="339"/>
      <c r="MBK12" s="339"/>
      <c r="MBL12" s="336"/>
      <c r="MBM12" s="339"/>
      <c r="MDR12" s="339"/>
      <c r="MDS12" s="336"/>
      <c r="MDT12" s="339"/>
      <c r="MFY12" s="339"/>
      <c r="MFZ12" s="336"/>
      <c r="MGA12" s="339"/>
      <c r="MIF12" s="339"/>
      <c r="MIG12" s="336"/>
      <c r="MIH12" s="339"/>
      <c r="MKM12" s="339"/>
      <c r="MKN12" s="336"/>
      <c r="MKO12" s="339"/>
      <c r="MMT12" s="339"/>
      <c r="MMU12" s="336"/>
      <c r="MMV12" s="339"/>
      <c r="MPA12" s="339"/>
      <c r="MPB12" s="336"/>
      <c r="MPC12" s="339"/>
      <c r="MRH12" s="339"/>
      <c r="MRI12" s="336"/>
      <c r="MRJ12" s="339"/>
      <c r="MTO12" s="339"/>
      <c r="MTP12" s="336"/>
      <c r="MTQ12" s="339"/>
      <c r="MVV12" s="339"/>
      <c r="MVW12" s="336"/>
      <c r="MVX12" s="339"/>
      <c r="MYC12" s="339"/>
      <c r="MYD12" s="336"/>
      <c r="MYE12" s="339"/>
      <c r="NAJ12" s="339"/>
      <c r="NAK12" s="336"/>
      <c r="NAL12" s="339"/>
      <c r="NCQ12" s="339"/>
      <c r="NCR12" s="336"/>
      <c r="NCS12" s="339"/>
      <c r="NEX12" s="339"/>
      <c r="NEY12" s="336"/>
      <c r="NEZ12" s="339"/>
      <c r="NHE12" s="339"/>
      <c r="NHF12" s="336"/>
      <c r="NHG12" s="339"/>
      <c r="NJL12" s="339"/>
      <c r="NJM12" s="336"/>
      <c r="NJN12" s="339"/>
      <c r="NLS12" s="339"/>
      <c r="NLT12" s="336"/>
      <c r="NLU12" s="339"/>
      <c r="NNZ12" s="339"/>
      <c r="NOA12" s="336"/>
      <c r="NOB12" s="339"/>
      <c r="NQG12" s="339"/>
      <c r="NQH12" s="336"/>
      <c r="NQI12" s="339"/>
      <c r="NSN12" s="339"/>
      <c r="NSO12" s="336"/>
      <c r="NSP12" s="339"/>
      <c r="NUU12" s="339"/>
      <c r="NUV12" s="336"/>
      <c r="NUW12" s="339"/>
      <c r="NXB12" s="339"/>
      <c r="NXC12" s="336"/>
      <c r="NXD12" s="339"/>
      <c r="NZI12" s="339"/>
      <c r="NZJ12" s="336"/>
      <c r="NZK12" s="339"/>
      <c r="OBP12" s="339"/>
      <c r="OBQ12" s="336"/>
      <c r="OBR12" s="339"/>
      <c r="ODW12" s="339"/>
      <c r="ODX12" s="336"/>
      <c r="ODY12" s="339"/>
      <c r="OGD12" s="339"/>
      <c r="OGE12" s="336"/>
      <c r="OGF12" s="339"/>
      <c r="OIK12" s="339"/>
      <c r="OIL12" s="336"/>
      <c r="OIM12" s="339"/>
      <c r="OKR12" s="339"/>
      <c r="OKS12" s="336"/>
      <c r="OKT12" s="339"/>
      <c r="OMY12" s="339"/>
      <c r="OMZ12" s="336"/>
      <c r="ONA12" s="339"/>
      <c r="OPF12" s="339"/>
      <c r="OPG12" s="336"/>
      <c r="OPH12" s="339"/>
      <c r="ORM12" s="339"/>
      <c r="ORN12" s="336"/>
      <c r="ORO12" s="339"/>
      <c r="OTT12" s="339"/>
      <c r="OTU12" s="336"/>
      <c r="OTV12" s="339"/>
      <c r="OWA12" s="339"/>
      <c r="OWB12" s="336"/>
      <c r="OWC12" s="339"/>
      <c r="OYH12" s="339"/>
      <c r="OYI12" s="336"/>
      <c r="OYJ12" s="339"/>
      <c r="PAO12" s="339"/>
      <c r="PAP12" s="336"/>
      <c r="PAQ12" s="339"/>
      <c r="PCV12" s="339"/>
      <c r="PCW12" s="336"/>
      <c r="PCX12" s="339"/>
      <c r="PFC12" s="339"/>
      <c r="PFD12" s="336"/>
      <c r="PFE12" s="339"/>
      <c r="PHJ12" s="339"/>
      <c r="PHK12" s="336"/>
      <c r="PHL12" s="339"/>
      <c r="PJQ12" s="339"/>
      <c r="PJR12" s="336"/>
      <c r="PJS12" s="339"/>
      <c r="PLX12" s="339"/>
      <c r="PLY12" s="336"/>
      <c r="PLZ12" s="339"/>
      <c r="POE12" s="339"/>
      <c r="POF12" s="336"/>
      <c r="POG12" s="339"/>
      <c r="PQL12" s="339"/>
      <c r="PQM12" s="336"/>
      <c r="PQN12" s="339"/>
      <c r="PSS12" s="339"/>
      <c r="PST12" s="336"/>
      <c r="PSU12" s="339"/>
      <c r="PUZ12" s="339"/>
      <c r="PVA12" s="336"/>
      <c r="PVB12" s="339"/>
      <c r="PXG12" s="339"/>
      <c r="PXH12" s="336"/>
      <c r="PXI12" s="339"/>
      <c r="PZN12" s="339"/>
      <c r="PZO12" s="336"/>
      <c r="PZP12" s="339"/>
      <c r="QBU12" s="339"/>
      <c r="QBV12" s="336"/>
      <c r="QBW12" s="339"/>
      <c r="QEB12" s="339"/>
      <c r="QEC12" s="336"/>
      <c r="QED12" s="339"/>
      <c r="QGI12" s="339"/>
      <c r="QGJ12" s="336"/>
      <c r="QGK12" s="339"/>
      <c r="QIP12" s="339"/>
      <c r="QIQ12" s="336"/>
      <c r="QIR12" s="339"/>
      <c r="QKW12" s="339"/>
      <c r="QKX12" s="336"/>
      <c r="QKY12" s="339"/>
      <c r="QND12" s="339"/>
      <c r="QNE12" s="336"/>
      <c r="QNF12" s="339"/>
      <c r="QPK12" s="339"/>
      <c r="QPL12" s="336"/>
      <c r="QPM12" s="339"/>
      <c r="QRR12" s="339"/>
      <c r="QRS12" s="336"/>
      <c r="QRT12" s="339"/>
      <c r="QTY12" s="339"/>
      <c r="QTZ12" s="336"/>
      <c r="QUA12" s="339"/>
      <c r="QWF12" s="339"/>
      <c r="QWG12" s="336"/>
      <c r="QWH12" s="339"/>
      <c r="QYM12" s="339"/>
      <c r="QYN12" s="336"/>
      <c r="QYO12" s="339"/>
      <c r="RAT12" s="339"/>
      <c r="RAU12" s="336"/>
      <c r="RAV12" s="339"/>
      <c r="RDA12" s="339"/>
      <c r="RDB12" s="336"/>
      <c r="RDC12" s="339"/>
      <c r="RFH12" s="339"/>
      <c r="RFI12" s="336"/>
      <c r="RFJ12" s="339"/>
      <c r="RHO12" s="339"/>
      <c r="RHP12" s="336"/>
      <c r="RHQ12" s="339"/>
      <c r="RJV12" s="339"/>
      <c r="RJW12" s="336"/>
      <c r="RJX12" s="339"/>
      <c r="RMC12" s="339"/>
      <c r="RMD12" s="336"/>
      <c r="RME12" s="339"/>
      <c r="ROJ12" s="339"/>
      <c r="ROK12" s="336"/>
      <c r="ROL12" s="339"/>
      <c r="RQQ12" s="339"/>
      <c r="RQR12" s="336"/>
      <c r="RQS12" s="339"/>
      <c r="RSX12" s="339"/>
      <c r="RSY12" s="336"/>
      <c r="RSZ12" s="339"/>
      <c r="RVE12" s="339"/>
      <c r="RVF12" s="336"/>
      <c r="RVG12" s="339"/>
      <c r="RXL12" s="339"/>
      <c r="RXM12" s="336"/>
      <c r="RXN12" s="339"/>
      <c r="RZS12" s="339"/>
      <c r="RZT12" s="336"/>
      <c r="RZU12" s="339"/>
      <c r="SBZ12" s="339"/>
      <c r="SCA12" s="336"/>
      <c r="SCB12" s="339"/>
      <c r="SEG12" s="339"/>
      <c r="SEH12" s="336"/>
      <c r="SEI12" s="339"/>
      <c r="SGN12" s="339"/>
      <c r="SGO12" s="336"/>
      <c r="SGP12" s="339"/>
      <c r="SIU12" s="339"/>
      <c r="SIV12" s="336"/>
      <c r="SIW12" s="339"/>
      <c r="SLB12" s="339"/>
      <c r="SLC12" s="336"/>
      <c r="SLD12" s="339"/>
      <c r="SNI12" s="339"/>
      <c r="SNJ12" s="336"/>
      <c r="SNK12" s="339"/>
      <c r="SPP12" s="339"/>
      <c r="SPQ12" s="336"/>
      <c r="SPR12" s="339"/>
      <c r="SRW12" s="339"/>
      <c r="SRX12" s="336"/>
      <c r="SRY12" s="339"/>
      <c r="SUD12" s="339"/>
      <c r="SUE12" s="336"/>
      <c r="SUF12" s="339"/>
      <c r="SWK12" s="339"/>
      <c r="SWL12" s="336"/>
      <c r="SWM12" s="339"/>
      <c r="SYR12" s="339"/>
      <c r="SYS12" s="336"/>
      <c r="SYT12" s="339"/>
      <c r="TAY12" s="339"/>
      <c r="TAZ12" s="336"/>
      <c r="TBA12" s="339"/>
      <c r="TDF12" s="339"/>
      <c r="TDG12" s="336"/>
      <c r="TDH12" s="339"/>
      <c r="TFM12" s="339"/>
      <c r="TFN12" s="336"/>
      <c r="TFO12" s="339"/>
      <c r="THT12" s="339"/>
      <c r="THU12" s="336"/>
      <c r="THV12" s="339"/>
      <c r="TKA12" s="339"/>
      <c r="TKB12" s="336"/>
      <c r="TKC12" s="339"/>
      <c r="TMH12" s="339"/>
      <c r="TMI12" s="336"/>
      <c r="TMJ12" s="339"/>
      <c r="TOO12" s="339"/>
      <c r="TOP12" s="336"/>
      <c r="TOQ12" s="339"/>
      <c r="TQV12" s="339"/>
      <c r="TQW12" s="336"/>
      <c r="TQX12" s="339"/>
      <c r="TTC12" s="339"/>
      <c r="TTD12" s="336"/>
      <c r="TTE12" s="339"/>
      <c r="TVJ12" s="339"/>
      <c r="TVK12" s="336"/>
      <c r="TVL12" s="339"/>
      <c r="TXQ12" s="339"/>
      <c r="TXR12" s="336"/>
      <c r="TXS12" s="339"/>
      <c r="TZX12" s="339"/>
      <c r="TZY12" s="336"/>
      <c r="TZZ12" s="339"/>
      <c r="UCE12" s="339"/>
      <c r="UCF12" s="336"/>
      <c r="UCG12" s="339"/>
      <c r="UEL12" s="339"/>
      <c r="UEM12" s="336"/>
      <c r="UEN12" s="339"/>
      <c r="UGS12" s="339"/>
      <c r="UGT12" s="336"/>
      <c r="UGU12" s="339"/>
      <c r="UIZ12" s="339"/>
      <c r="UJA12" s="336"/>
      <c r="UJB12" s="339"/>
      <c r="ULG12" s="339"/>
      <c r="ULH12" s="336"/>
      <c r="ULI12" s="339"/>
      <c r="UNN12" s="339"/>
      <c r="UNO12" s="336"/>
      <c r="UNP12" s="339"/>
      <c r="UPU12" s="339"/>
      <c r="UPV12" s="336"/>
      <c r="UPW12" s="339"/>
      <c r="USB12" s="339"/>
      <c r="USC12" s="336"/>
      <c r="USD12" s="339"/>
      <c r="UUI12" s="339"/>
      <c r="UUJ12" s="336"/>
      <c r="UUK12" s="339"/>
      <c r="UWP12" s="339"/>
      <c r="UWQ12" s="336"/>
      <c r="UWR12" s="339"/>
      <c r="UYW12" s="339"/>
      <c r="UYX12" s="336"/>
      <c r="UYY12" s="339"/>
      <c r="VBD12" s="339"/>
      <c r="VBE12" s="336"/>
      <c r="VBF12" s="339"/>
      <c r="VDK12" s="339"/>
      <c r="VDL12" s="336"/>
      <c r="VDM12" s="339"/>
      <c r="VFR12" s="339"/>
      <c r="VFS12" s="336"/>
      <c r="VFT12" s="339"/>
      <c r="VHY12" s="339"/>
      <c r="VHZ12" s="336"/>
      <c r="VIA12" s="339"/>
      <c r="VKF12" s="339"/>
      <c r="VKG12" s="336"/>
      <c r="VKH12" s="339"/>
      <c r="VMM12" s="339"/>
      <c r="VMN12" s="336"/>
      <c r="VMO12" s="339"/>
      <c r="VOT12" s="339"/>
      <c r="VOU12" s="336"/>
      <c r="VOV12" s="339"/>
      <c r="VRA12" s="339"/>
      <c r="VRB12" s="336"/>
      <c r="VRC12" s="339"/>
      <c r="VTH12" s="339"/>
      <c r="VTI12" s="336"/>
      <c r="VTJ12" s="339"/>
      <c r="VVO12" s="339"/>
      <c r="VVP12" s="336"/>
      <c r="VVQ12" s="339"/>
      <c r="VXV12" s="339"/>
      <c r="VXW12" s="336"/>
      <c r="VXX12" s="339"/>
      <c r="WAC12" s="339"/>
      <c r="WAD12" s="336"/>
      <c r="WAE12" s="339"/>
      <c r="WCJ12" s="339"/>
      <c r="WCK12" s="336"/>
      <c r="WCL12" s="339"/>
      <c r="WEQ12" s="339"/>
      <c r="WER12" s="336"/>
      <c r="WES12" s="339"/>
      <c r="WGX12" s="339"/>
      <c r="WGY12" s="336"/>
      <c r="WGZ12" s="339"/>
      <c r="WJE12" s="339"/>
      <c r="WJF12" s="336"/>
      <c r="WJG12" s="339"/>
      <c r="WLL12" s="339"/>
      <c r="WLM12" s="336"/>
      <c r="WLN12" s="339"/>
      <c r="WNS12" s="339"/>
      <c r="WNT12" s="336"/>
      <c r="WNU12" s="339"/>
      <c r="WPZ12" s="339"/>
      <c r="WQA12" s="336"/>
      <c r="WQB12" s="339"/>
      <c r="WSG12" s="339"/>
      <c r="WSH12" s="336"/>
      <c r="WSI12" s="339"/>
      <c r="WUN12" s="339"/>
      <c r="WUO12" s="336"/>
      <c r="WUP12" s="339"/>
      <c r="WWU12" s="339"/>
      <c r="WWV12" s="336"/>
      <c r="WWW12" s="339"/>
      <c r="WZB12" s="339"/>
      <c r="WZC12" s="336"/>
      <c r="WZD12" s="339"/>
      <c r="XBI12" s="339"/>
      <c r="XBJ12" s="336"/>
      <c r="XBK12" s="339"/>
      <c r="XDP12" s="339"/>
      <c r="XDQ12" s="336"/>
      <c r="XDR12" s="339"/>
    </row>
  </sheetData>
  <dataConsolidate/>
  <mergeCells count="12">
    <mergeCell ref="O6:P6"/>
    <mergeCell ref="AH5:AI5"/>
    <mergeCell ref="AJ6:AK6"/>
    <mergeCell ref="AP6:AQ6"/>
    <mergeCell ref="AH7:AI7"/>
    <mergeCell ref="AJ7:AK7"/>
    <mergeCell ref="D7:E7"/>
    <mergeCell ref="G7:H7"/>
    <mergeCell ref="I7:K7"/>
    <mergeCell ref="A5:C5"/>
    <mergeCell ref="D6:E6"/>
    <mergeCell ref="I6:K6"/>
  </mergeCells>
  <conditionalFormatting sqref="BB8:BG8 A8:AU8">
    <cfRule type="expression" dxfId="89" priority="11">
      <formula>IF(INDEX(Vad_MeasSoilChem,COLUMN(A8),5)&gt;0,TRUE(),FALSE())</formula>
    </cfRule>
  </conditionalFormatting>
  <conditionalFormatting sqref="U10:Z10">
    <cfRule type="expression" dxfId="88" priority="10">
      <formula>IF(INDEX(VAD_nMeasSoilChem,COLUMN(U10),5)&gt;0,TRUE(),FALSE())</formula>
    </cfRule>
  </conditionalFormatting>
  <conditionalFormatting sqref="F10:K10">
    <cfRule type="expression" dxfId="87" priority="9">
      <formula>IF(INDEX(Vad_MeasSoilChem,COLUMN(F10),5)&gt;0,TRUE(),FALSE())</formula>
    </cfRule>
  </conditionalFormatting>
  <conditionalFormatting sqref="L10:N10">
    <cfRule type="expression" dxfId="86" priority="8">
      <formula>IF(INDEX(Vad_MeasSoilChem,COLUMN(L10),5)&gt;0,TRUE(),FALSE())</formula>
    </cfRule>
  </conditionalFormatting>
  <conditionalFormatting sqref="O10:T10">
    <cfRule type="expression" dxfId="85" priority="7">
      <formula>IF(INDEX(Vad_MeasSoilChem,COLUMN(O10),5)&gt;0,TRUE(),FALSE())</formula>
    </cfRule>
  </conditionalFormatting>
  <conditionalFormatting sqref="AA10:AF10">
    <cfRule type="expression" dxfId="84" priority="6">
      <formula>IF(INDEX(Vad_MeasSoilChem,COLUMN(AA10),5)&gt;0,TRUE(),FALSE())</formula>
    </cfRule>
  </conditionalFormatting>
  <conditionalFormatting sqref="AV10:BA10">
    <cfRule type="expression" dxfId="83" priority="5">
      <formula>IF(INDEX(VAD_nMeasSoilChem,COLUMN(AV10),5)&gt;0,TRUE(),FALSE())</formula>
    </cfRule>
  </conditionalFormatting>
  <conditionalFormatting sqref="AG10:AO10">
    <cfRule type="expression" dxfId="82" priority="4">
      <formula>IF(INDEX(Vad_MeasSoilChem,COLUMN(AG10),5)&gt;0,TRUE(),FALSE())</formula>
    </cfRule>
  </conditionalFormatting>
  <conditionalFormatting sqref="AP10:AU10">
    <cfRule type="expression" dxfId="81" priority="3">
      <formula>IF(INDEX(Vad_MeasSoilChem,COLUMN(AP10),5)&gt;0,TRUE(),FALSE())</formula>
    </cfRule>
  </conditionalFormatting>
  <conditionalFormatting sqref="BB10:BG10">
    <cfRule type="expression" dxfId="80" priority="2">
      <formula>IF(INDEX(Vad_MeasSoilChem,COLUMN(BB10),5)&gt;0,TRUE(),FALSE())</formula>
    </cfRule>
  </conditionalFormatting>
  <conditionalFormatting sqref="AV8:BA8">
    <cfRule type="expression" dxfId="79" priority="1">
      <formula>IF(INDEX(VAD_nMeasSoilChem,COLUMN(AV8),5)&gt;0,TRUE(),FALSE())</formula>
    </cfRule>
  </conditionalFormatting>
  <dataValidations xWindow="863" yWindow="433" count="41">
    <dataValidation allowBlank="1" showInputMessage="1" showErrorMessage="1" prompt="To convert kg N/ha to mg N/kg soil (a.k.a. ppm):_x000a__x000a_mg N/kg soil  =   (kg N/ha * 10) / (soil BD * sample depth cm)" sqref="AP6:AQ6 O6:P6"/>
    <dataValidation allowBlank="1" showInputMessage="1" showErrorMessage="1" prompt="Enter the Standard Deviation of this measurement if you entered a Mean on the left." sqref="AH7:AL7 AP7:BG7 AH8 AI8 AJ8 AK8 AL8 AM8 AN8 AO8 AP8 AQ8 AR8 AS8 AT8 AU8 AV8 AW8 AX8 AY8 AZ8 BA8 BB8 BC8 BD8 BE8 BF8 BG8"/>
    <dataValidation allowBlank="1" showInputMessage="1" showErrorMessage="1" prompt="Enter soil electrical conductivity." sqref="AN7 M7"/>
    <dataValidation allowBlank="1" showInputMessage="1" showErrorMessage="1" prompt="Enter soil pH._x000a_(using calcium chloride method)" sqref="F8 AG10 F10"/>
    <dataValidation allowBlank="1" showInputMessage="1" showErrorMessage="1" prompt="Enter soil organic carbon, in units specified above." sqref="J8 AK10 J10"/>
    <dataValidation allowBlank="1" showInputMessage="1" showErrorMessage="1" prompt="Enter soil inorganic carbon, in units specified above." sqref="I8 AJ10 I10"/>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H10 G10"/>
    <dataValidation allowBlank="1" showInputMessage="1" showErrorMessage="1" prompt="Enter total soil nitrogen, in units specified above." sqref="H8 AI10 H10"/>
    <dataValidation allowBlank="1" showInputMessage="1" showErrorMessage="1" prompt="Enter mineral associated carbon, in units specified above." sqref="K8 AL10 K10"/>
    <dataValidation allowBlank="1" showInputMessage="1" showErrorMessage="1" prompt="Enter soil potassium, in units specified above.  Also, input  method used in row 1 at the top of this column." sqref="AS10 R10"/>
    <dataValidation allowBlank="1" showInputMessage="1" showErrorMessage="1" prompt="Enter soil phosphorus, in units specified above." sqref="Q8 AR10 Q10"/>
    <dataValidation allowBlank="1" showInputMessage="1" showErrorMessage="1" prompt="Enter soil nitrate, in units specified above." sqref="P8 AQ10 P10"/>
    <dataValidation allowBlank="1" showInputMessage="1" showErrorMessage="1" prompt="Enter soil ammonium, in units specified above." sqref="O8 AP10 O10"/>
    <dataValidation allowBlank="1" showInputMessage="1" showErrorMessage="1" prompt="Enter soluble organic C, in units specified above. This is required if there is a drainage in the system." sqref="N8 AO10 N10"/>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M10 L10"/>
    <dataValidation allowBlank="1" showInputMessage="1" showErrorMessage="1" prompt="Enter the date the soil sampling occurred, in format specified above." sqref="B8"/>
    <dataValidation allowBlank="1" showInputMessage="1" showErrorMessage="1" prompt="Enter extractable Ca, in units specified above.  " sqref="S8 AT10 S10"/>
    <dataValidation allowBlank="1" showInputMessage="1" showErrorMessage="1" prompt="Enter extractable Mg, in units specified above. " sqref="T10 AU10 T8"/>
    <dataValidation allowBlank="1" showInputMessage="1" showErrorMessage="1" prompt="Enter extractable Fe, in units specified above. " sqref="AB8 BC10 AB10"/>
    <dataValidation allowBlank="1" showInputMessage="1" showErrorMessage="1" prompt="Enter extractable Cu, in units specified above.  " sqref="AA8 BB10 AA10"/>
    <dataValidation allowBlank="1" showInputMessage="1" showErrorMessage="1" prompt="Enter extractable Mn, in units specified above.  " sqref="AC8 BD10 AC10"/>
    <dataValidation allowBlank="1" showInputMessage="1" showErrorMessage="1" prompt="Enter extractable Zn, in units specified above.  " sqref="AD8 BE10 AD10"/>
    <dataValidation allowBlank="1" showInputMessage="1" showErrorMessage="1" prompt="Enter potentially mineralizable nitrogen, in units specified above.  " sqref="AE8 BF10 AE10"/>
    <dataValidation allowBlank="1" showInputMessage="1" showErrorMessage="1" prompt="Enter nitrites, in units specified above.  " sqref="AF8 BG10 AF10"/>
    <dataValidation allowBlank="1" showInputMessage="1" showErrorMessage="1" prompt="Enter soil electrical conductivity, in units specified above." sqref="M8 AN10 M10"/>
    <dataValidation allowBlank="1" showInputMessage="1" showErrorMessage="1" prompt="Enter soil potassium, in units specified above.  Include method used for K measurement in Methods tab." sqref="R8"/>
    <dataValidation allowBlank="1" showInputMessage="1" showErrorMessage="1" prompt="Enter extractable Na, in units specified above. " sqref="U8"/>
    <dataValidation allowBlank="1" showInputMessage="1" showErrorMessage="1" prompt="Enter extractable Se, in units specified above. " sqref="V8"/>
    <dataValidation allowBlank="1" showInputMessage="1" showErrorMessage="1" prompt="Enter extractable Al, in units specified above. " sqref="W8"/>
    <dataValidation allowBlank="1" showInputMessage="1" showErrorMessage="1" prompt="Enter extractable SO4-S, in units specified above. " sqref="X8"/>
    <dataValidation allowBlank="1" showInputMessage="1" showErrorMessage="1" prompt="Enter extractable B, in units specified above. " sqref="Z8"/>
    <dataValidation allowBlank="1" showInputMessage="1" showErrorMessage="1" prompt="Enter extractable Mo, in units specified above. " sqref="Y8"/>
    <dataValidation allowBlank="1" showInputMessage="1" showErrorMessage="1" prompt="Enter the Standard Deviation of this measurement if you entered a Mean on the left." sqref="AG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6.6640625" style="339" customWidth="1"/>
    <col min="2" max="2" width="16.6640625" style="336" customWidth="1"/>
    <col min="3" max="3" width="16.6640625" style="339" customWidth="1"/>
    <col min="4" max="5" width="11.6640625" style="337" customWidth="1"/>
    <col min="6" max="9" width="12.6640625" style="337" customWidth="1"/>
    <col min="10" max="10" width="14.88671875" style="337" customWidth="1"/>
    <col min="11" max="11" width="12.6640625" style="337" customWidth="1"/>
    <col min="12" max="14" width="12" style="948" customWidth="1"/>
    <col min="15" max="18" width="10.6640625" style="337" customWidth="1"/>
    <col min="19" max="19" width="13.33203125" style="337" customWidth="1"/>
    <col min="20" max="21" width="12.6640625" style="337" customWidth="1"/>
    <col min="22" max="22" width="10.88671875" style="337" customWidth="1"/>
    <col min="23" max="24" width="13.5546875" style="337" customWidth="1"/>
    <col min="25" max="25" width="10" style="337" customWidth="1"/>
    <col min="26" max="27" width="10.6640625" style="337" customWidth="1"/>
    <col min="28" max="28" width="10.88671875" style="337" customWidth="1"/>
    <col min="29" max="16384" width="9.109375" style="337"/>
  </cols>
  <sheetData>
    <row r="1" spans="1:28" s="362" customFormat="1" ht="17.399999999999999" x14ac:dyDescent="0.3">
      <c r="A1" s="769" t="s">
        <v>502</v>
      </c>
      <c r="B1" s="283"/>
      <c r="C1" s="769"/>
      <c r="D1" s="104"/>
      <c r="E1" s="104"/>
      <c r="F1" s="104"/>
      <c r="G1" s="104"/>
      <c r="H1" s="104"/>
      <c r="I1" s="104"/>
      <c r="J1" s="104"/>
      <c r="K1" s="104"/>
      <c r="L1" s="947"/>
      <c r="M1" s="947"/>
      <c r="N1" s="947"/>
      <c r="O1" s="104"/>
      <c r="P1" s="104"/>
      <c r="Q1" s="104"/>
      <c r="R1" s="213"/>
      <c r="S1" s="92"/>
      <c r="T1" s="104"/>
      <c r="U1" s="104"/>
      <c r="V1" s="104"/>
      <c r="W1" s="104"/>
      <c r="X1" s="104"/>
      <c r="Y1" s="104"/>
      <c r="Z1" s="104"/>
      <c r="AA1" s="182"/>
      <c r="AB1" s="183"/>
    </row>
    <row r="2" spans="1:28" s="362" customFormat="1" ht="15" customHeight="1" x14ac:dyDescent="0.3">
      <c r="A2" s="962" t="s">
        <v>570</v>
      </c>
      <c r="B2" s="280"/>
      <c r="C2" s="770"/>
      <c r="D2" s="110"/>
      <c r="E2" s="110"/>
      <c r="F2" s="1492"/>
      <c r="G2" s="1492"/>
      <c r="H2" s="1492"/>
      <c r="I2" s="1492"/>
      <c r="J2" s="1492"/>
      <c r="K2" s="1493"/>
      <c r="M2" s="1003"/>
      <c r="N2" s="1004"/>
      <c r="O2" s="110"/>
      <c r="P2" s="110"/>
      <c r="Q2" s="80"/>
      <c r="R2" s="207"/>
      <c r="S2" s="964" t="s">
        <v>489</v>
      </c>
      <c r="T2" s="964" t="s">
        <v>489</v>
      </c>
      <c r="U2" s="964" t="s">
        <v>489</v>
      </c>
      <c r="V2" s="964" t="s">
        <v>489</v>
      </c>
      <c r="W2" s="964" t="s">
        <v>489</v>
      </c>
      <c r="X2" s="964"/>
      <c r="Y2" s="964" t="s">
        <v>489</v>
      </c>
      <c r="Z2" s="964" t="s">
        <v>489</v>
      </c>
      <c r="AA2" s="998" t="s">
        <v>489</v>
      </c>
      <c r="AB2" s="1000" t="s">
        <v>489</v>
      </c>
    </row>
    <row r="3" spans="1:28" s="362" customFormat="1" ht="15" customHeight="1" x14ac:dyDescent="0.3">
      <c r="A3" s="770"/>
      <c r="B3" s="281"/>
      <c r="C3" s="770"/>
      <c r="D3" s="110"/>
      <c r="E3" s="110"/>
      <c r="F3" s="110"/>
      <c r="G3" s="110"/>
      <c r="H3" s="110"/>
      <c r="I3" s="110"/>
      <c r="J3" s="110"/>
      <c r="K3" s="110"/>
      <c r="L3" s="1498" t="s">
        <v>1353</v>
      </c>
      <c r="M3" s="1499"/>
      <c r="N3" s="1500"/>
      <c r="O3" s="110"/>
      <c r="P3" s="110"/>
      <c r="Q3" s="498"/>
      <c r="R3" s="499"/>
      <c r="S3" s="110"/>
      <c r="T3" s="110"/>
      <c r="U3" s="110"/>
      <c r="V3" s="110"/>
      <c r="W3" s="110"/>
      <c r="X3" s="110"/>
      <c r="Y3" s="110"/>
      <c r="Z3" s="110"/>
      <c r="AA3" s="498"/>
      <c r="AB3" s="500"/>
    </row>
    <row r="4" spans="1:28" s="362" customFormat="1" ht="14.4" x14ac:dyDescent="0.3">
      <c r="A4" s="770"/>
      <c r="B4" s="282"/>
      <c r="C4" s="770"/>
      <c r="D4" s="112"/>
      <c r="E4" s="112"/>
      <c r="F4" s="110"/>
      <c r="G4" s="110"/>
      <c r="H4" s="110"/>
      <c r="I4" s="110"/>
      <c r="J4" s="110"/>
      <c r="K4" s="110"/>
      <c r="L4" s="1498"/>
      <c r="M4" s="1499"/>
      <c r="N4" s="1500"/>
      <c r="O4" s="110"/>
      <c r="P4" s="110"/>
      <c r="Q4" s="81"/>
      <c r="R4" s="208"/>
      <c r="S4" s="110"/>
      <c r="T4" s="110"/>
      <c r="U4" s="110"/>
      <c r="V4" s="110"/>
      <c r="W4" s="110"/>
      <c r="X4" s="110"/>
      <c r="Y4" s="110"/>
      <c r="Z4" s="110"/>
      <c r="AA4" s="81"/>
      <c r="AB4" s="184"/>
    </row>
    <row r="5" spans="1:28" s="362" customFormat="1" ht="15.6" x14ac:dyDescent="0.3">
      <c r="A5" s="773" t="s">
        <v>299</v>
      </c>
      <c r="B5" s="284"/>
      <c r="C5" s="774"/>
      <c r="D5" s="110"/>
      <c r="E5" s="110"/>
      <c r="F5" s="110"/>
      <c r="G5" s="110"/>
      <c r="H5" s="999" t="s">
        <v>432</v>
      </c>
      <c r="I5" s="999" t="s">
        <v>433</v>
      </c>
      <c r="J5" s="110"/>
      <c r="K5" s="110"/>
      <c r="L5" s="1501"/>
      <c r="M5" s="1502"/>
      <c r="N5" s="1503"/>
      <c r="O5" s="110"/>
      <c r="P5" s="110"/>
      <c r="Q5" s="81"/>
      <c r="R5" s="208"/>
      <c r="S5" s="110"/>
      <c r="T5" s="110"/>
      <c r="U5" s="110"/>
      <c r="V5" s="110"/>
      <c r="W5" s="110"/>
      <c r="X5" s="110"/>
      <c r="Y5" s="110"/>
      <c r="Z5" s="110"/>
      <c r="AA5" s="81"/>
      <c r="AB5" s="184"/>
    </row>
    <row r="6" spans="1:28" s="362" customFormat="1" ht="29.4" x14ac:dyDescent="0.3">
      <c r="A6" s="698"/>
      <c r="B6" s="269" t="s">
        <v>93</v>
      </c>
      <c r="C6" s="698"/>
      <c r="D6" s="1479" t="s">
        <v>23</v>
      </c>
      <c r="E6" s="1479"/>
      <c r="F6" s="1494" t="s">
        <v>1351</v>
      </c>
      <c r="G6" s="1494"/>
      <c r="H6" s="1494"/>
      <c r="I6" s="1494"/>
      <c r="J6" s="1005" t="s">
        <v>1350</v>
      </c>
      <c r="K6" s="1005" t="s">
        <v>343</v>
      </c>
      <c r="L6" s="1495" t="s">
        <v>434</v>
      </c>
      <c r="M6" s="1496"/>
      <c r="N6" s="1497"/>
      <c r="O6" s="1504" t="s">
        <v>971</v>
      </c>
      <c r="P6" s="1504"/>
      <c r="Q6" s="1006" t="s">
        <v>974</v>
      </c>
      <c r="R6" s="909" t="s">
        <v>975</v>
      </c>
      <c r="S6" s="1494" t="s">
        <v>1351</v>
      </c>
      <c r="T6" s="1494"/>
      <c r="U6" s="1494"/>
      <c r="V6" s="1494"/>
      <c r="W6" s="1005" t="s">
        <v>1350</v>
      </c>
      <c r="X6" s="1005" t="s">
        <v>343</v>
      </c>
      <c r="Y6" s="1504" t="s">
        <v>971</v>
      </c>
      <c r="Z6" s="1504"/>
      <c r="AA6" s="1006" t="s">
        <v>974</v>
      </c>
      <c r="AB6" s="1007" t="s">
        <v>975</v>
      </c>
    </row>
    <row r="7" spans="1:28" s="362" customFormat="1" ht="14.4" x14ac:dyDescent="0.3">
      <c r="A7" s="771"/>
      <c r="B7" s="66"/>
      <c r="C7" s="771"/>
      <c r="D7" s="1480" t="s">
        <v>48</v>
      </c>
      <c r="E7" s="1480"/>
      <c r="F7" s="80"/>
      <c r="G7" s="80"/>
      <c r="H7" s="80"/>
      <c r="I7" s="80"/>
      <c r="J7" s="107"/>
      <c r="K7" s="107"/>
      <c r="L7" s="1505" t="s">
        <v>435</v>
      </c>
      <c r="M7" s="1506"/>
      <c r="N7" s="1507"/>
      <c r="O7" s="323"/>
      <c r="P7" s="323"/>
      <c r="Q7" s="1510" t="s">
        <v>50</v>
      </c>
      <c r="R7" s="1511"/>
      <c r="S7" s="80"/>
      <c r="T7" s="80"/>
      <c r="U7" s="80"/>
      <c r="V7" s="80"/>
      <c r="W7" s="107"/>
      <c r="X7" s="107"/>
      <c r="Y7" s="323"/>
      <c r="Z7" s="323"/>
      <c r="AA7" s="1508" t="s">
        <v>50</v>
      </c>
      <c r="AB7" s="1509"/>
    </row>
    <row r="8" spans="1:28" s="362" customFormat="1" ht="54" thickBot="1" x14ac:dyDescent="0.35">
      <c r="A8" s="18" t="s">
        <v>1402</v>
      </c>
      <c r="B8" s="20" t="s">
        <v>12</v>
      </c>
      <c r="C8" s="7" t="s">
        <v>1385</v>
      </c>
      <c r="D8" s="6" t="s">
        <v>1967</v>
      </c>
      <c r="E8" s="6" t="s">
        <v>1968</v>
      </c>
      <c r="F8" s="1031" t="s">
        <v>2027</v>
      </c>
      <c r="G8" s="103" t="s">
        <v>2028</v>
      </c>
      <c r="H8" s="103" t="s">
        <v>2029</v>
      </c>
      <c r="I8" s="103" t="s">
        <v>2030</v>
      </c>
      <c r="J8" s="103" t="s">
        <v>2031</v>
      </c>
      <c r="K8" s="103" t="s">
        <v>2032</v>
      </c>
      <c r="L8" s="775" t="s">
        <v>436</v>
      </c>
      <c r="M8" s="776" t="s">
        <v>748</v>
      </c>
      <c r="N8" s="777" t="s">
        <v>437</v>
      </c>
      <c r="O8" s="6" t="s">
        <v>2033</v>
      </c>
      <c r="P8" s="39" t="s">
        <v>2034</v>
      </c>
      <c r="Q8" s="6" t="s">
        <v>2035</v>
      </c>
      <c r="R8" s="492" t="s">
        <v>2036</v>
      </c>
      <c r="S8" s="1031" t="s">
        <v>2037</v>
      </c>
      <c r="T8" s="103" t="s">
        <v>2038</v>
      </c>
      <c r="U8" s="103" t="s">
        <v>2039</v>
      </c>
      <c r="V8" s="103" t="s">
        <v>2040</v>
      </c>
      <c r="W8" s="103" t="s">
        <v>2041</v>
      </c>
      <c r="X8" s="103" t="s">
        <v>2042</v>
      </c>
      <c r="Y8" s="6" t="s">
        <v>2043</v>
      </c>
      <c r="Z8" s="6" t="s">
        <v>2044</v>
      </c>
      <c r="AA8" s="6" t="s">
        <v>2045</v>
      </c>
      <c r="AB8" s="492" t="s">
        <v>2046</v>
      </c>
    </row>
    <row r="30" spans="11:11" x14ac:dyDescent="0.25">
      <c r="K30" s="946"/>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AB8">
    <cfRule type="expression" dxfId="78" priority="1">
      <formula>IF(INDEX(Vad_MeasSoilBiol,COLUMN(A8),5)&gt;0,TRUE(),FALSE())</formula>
    </cfRule>
  </conditionalFormatting>
  <dataValidations xWindow="764" yWindow="483" count="20">
    <dataValidation allowBlank="1" showInputMessage="1" showErrorMessage="1" prompt="Enter the glomali-related soil protein, in units specified above." sqref="K8"/>
    <dataValidation allowBlank="1" showInputMessage="1" showErrorMessage="1" prompt="Enter the amount of organic plant material greater than 2mm in diameter found in soil sample, in units specified above." sqref="O8"/>
    <dataValidation allowBlank="1" showInputMessage="1" showErrorMessage="1" prompt="Enter the particulate organic matter, in units specified above." sqref="P8"/>
    <dataValidation allowBlank="1" showInputMessage="1" showErrorMessage="1" prompt="Enter the amount of carbon in the microbial biomass, in units specified above." sqref="Q8"/>
    <dataValidation allowBlank="1" showInputMessage="1" showErrorMessage="1" prompt="Enter the amount of nitrogen in the microbial biomass, in units specified above." sqref="R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dataValidation allowBlank="1" showInputMessage="1" showErrorMessage="1" prompt="Enter the hydrolysis rate of p-nitrophenyl-N-acetyl-B-D-glucosaminide to p-nitrophenol, in units specified above." sqref="G8"/>
    <dataValidation allowBlank="1" showInputMessage="1" showErrorMessage="1" prompt="Enter the hydrolysis rate of p-nitrophenol phoshate at pH 6.5 to p-nitrophenol, in units specified above." sqref="H8"/>
    <dataValidation allowBlank="1" showInputMessage="1" showErrorMessage="1" prompt="Enter the hydrolysis rate of p-nitrophenol phoshate at pH 11.0 to p-nitrophenol, in units specified above." sqref="I8"/>
    <dataValidation allowBlank="1" showInputMessage="1" showErrorMessage="1" prompt="Enter the hydrolysis rate fluorescein diacetate to fluoresein, in units specified above." sqref="J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 allowBlank="1" showInputMessage="1" showErrorMessage="1" prompt="Enter the Standard Deviation of this measurement if you entered a Mean on the left." sqref="S8:AB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29.44140625" style="339" customWidth="1"/>
    <col min="2" max="2" width="29.44140625" style="336" customWidth="1"/>
    <col min="3" max="3" width="29.44140625" style="339" customWidth="1"/>
    <col min="4" max="4" width="19.88671875" style="339" customWidth="1"/>
    <col min="5" max="5" width="16.5546875" style="339" customWidth="1"/>
    <col min="6" max="6" width="26.6640625" style="337" customWidth="1"/>
    <col min="7" max="16384" width="9.109375" style="337"/>
  </cols>
  <sheetData>
    <row r="1" spans="1:6" s="362" customFormat="1" ht="18.600000000000001" thickBot="1" x14ac:dyDescent="0.4">
      <c r="A1" s="778" t="s">
        <v>503</v>
      </c>
      <c r="B1" s="285"/>
      <c r="C1" s="779"/>
      <c r="D1" s="780"/>
      <c r="E1" s="781"/>
      <c r="F1" s="501"/>
    </row>
    <row r="2" spans="1:6" s="362" customFormat="1" ht="15.6" x14ac:dyDescent="0.3">
      <c r="A2" s="961" t="s">
        <v>570</v>
      </c>
      <c r="B2" s="286"/>
      <c r="C2" s="782"/>
      <c r="D2" s="783"/>
      <c r="E2" s="784"/>
      <c r="F2" s="185"/>
    </row>
    <row r="3" spans="1:6" s="362" customFormat="1" ht="14.4" x14ac:dyDescent="0.3">
      <c r="A3" s="654"/>
      <c r="B3" s="287"/>
      <c r="C3" s="654"/>
      <c r="D3" s="654"/>
      <c r="E3" s="784"/>
      <c r="F3" s="502"/>
    </row>
    <row r="4" spans="1:6" s="362" customFormat="1" ht="14.4" x14ac:dyDescent="0.3">
      <c r="A4" s="654"/>
      <c r="B4" s="89"/>
      <c r="C4" s="654"/>
      <c r="D4" s="654"/>
      <c r="E4" s="784"/>
      <c r="F4" s="502"/>
    </row>
    <row r="5" spans="1:6" s="362" customFormat="1" ht="15.6" x14ac:dyDescent="0.3">
      <c r="A5" s="1485" t="s">
        <v>299</v>
      </c>
      <c r="B5" s="1486"/>
      <c r="C5" s="1487"/>
      <c r="D5" s="654"/>
      <c r="E5" s="784"/>
      <c r="F5" s="503"/>
    </row>
    <row r="6" spans="1:6" s="362" customFormat="1" ht="14.4" x14ac:dyDescent="0.3">
      <c r="A6" s="654"/>
      <c r="B6" s="269" t="s">
        <v>93</v>
      </c>
      <c r="C6" s="654"/>
      <c r="D6" s="654"/>
      <c r="E6" s="784"/>
      <c r="F6" s="1032" t="s">
        <v>17</v>
      </c>
    </row>
    <row r="7" spans="1:6" s="362" customFormat="1" ht="14.4" x14ac:dyDescent="0.3">
      <c r="A7" s="654"/>
      <c r="B7" s="66"/>
      <c r="C7" s="654"/>
      <c r="D7" s="880" t="str">
        <f>HYPERLINK("#DropDownLists!AE6","Add to this list")</f>
        <v>Add to this list</v>
      </c>
      <c r="E7" s="881" t="str">
        <f>HYPERLINK("#DropDownLists!K6","Add to this list")</f>
        <v>Add to this list</v>
      </c>
      <c r="F7" s="504"/>
    </row>
    <row r="8" spans="1:6" s="362" customFormat="1" ht="15" thickBot="1" x14ac:dyDescent="0.35">
      <c r="A8" s="18" t="s">
        <v>1402</v>
      </c>
      <c r="B8" s="20" t="s">
        <v>12</v>
      </c>
      <c r="C8" s="7" t="s">
        <v>1385</v>
      </c>
      <c r="D8" s="7" t="s">
        <v>1426</v>
      </c>
      <c r="E8" s="785" t="s">
        <v>54</v>
      </c>
      <c r="F8" s="505" t="s">
        <v>2047</v>
      </c>
    </row>
  </sheetData>
  <mergeCells count="1">
    <mergeCell ref="A5:C5"/>
  </mergeCells>
  <conditionalFormatting sqref="A8:F8">
    <cfRule type="expression" dxfId="77"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2008"/>
  <sheetViews>
    <sheetView workbookViewId="0">
      <pane xSplit="6" ySplit="8" topLeftCell="G9" activePane="bottomRight" state="frozen"/>
      <selection pane="topRight" activeCell="G1" sqref="G1"/>
      <selection pane="bottomLeft" activeCell="A9" sqref="A9"/>
      <selection pane="bottomRight" activeCell="A9" sqref="A9"/>
    </sheetView>
  </sheetViews>
  <sheetFormatPr defaultRowHeight="14.4" x14ac:dyDescent="0.3"/>
  <cols>
    <col min="1" max="6" width="12.77734375" customWidth="1"/>
    <col min="7" max="40" width="15.77734375" customWidth="1"/>
  </cols>
  <sheetData>
    <row r="1" spans="1:40" s="362" customFormat="1" ht="17.399999999999999" x14ac:dyDescent="0.3">
      <c r="A1" s="1223" t="s">
        <v>2333</v>
      </c>
      <c r="B1" s="1224"/>
      <c r="C1" s="1225"/>
      <c r="D1" s="1225"/>
      <c r="E1" s="558"/>
      <c r="F1" s="1225"/>
      <c r="G1" s="1225"/>
      <c r="H1" s="1225"/>
      <c r="I1" s="1225"/>
      <c r="J1" s="558"/>
      <c r="K1" s="558"/>
      <c r="L1" s="558"/>
      <c r="M1" s="558"/>
      <c r="N1" s="558"/>
      <c r="O1" s="558"/>
      <c r="P1" s="558"/>
      <c r="Q1" s="558"/>
      <c r="R1" s="558"/>
      <c r="S1" s="558"/>
      <c r="T1" s="558"/>
      <c r="U1" s="558"/>
      <c r="V1" s="558"/>
      <c r="W1" s="558"/>
      <c r="X1" s="558"/>
      <c r="Y1" s="558"/>
      <c r="Z1" s="558"/>
      <c r="AA1" s="558"/>
      <c r="AB1" s="558"/>
      <c r="AC1" s="1226"/>
      <c r="AD1" s="1226"/>
      <c r="AE1" s="1226"/>
      <c r="AF1" s="1226"/>
      <c r="AG1" s="1226"/>
      <c r="AH1" s="1226"/>
      <c r="AI1" s="1226"/>
      <c r="AJ1" s="1226"/>
      <c r="AK1" s="1226"/>
      <c r="AL1" s="1226"/>
      <c r="AM1" s="1226"/>
      <c r="AN1" s="559"/>
    </row>
    <row r="2" spans="1:40" s="362" customFormat="1" ht="15" customHeight="1" x14ac:dyDescent="0.3">
      <c r="A2" s="558" t="s">
        <v>2334</v>
      </c>
      <c r="B2" s="1421"/>
      <c r="C2" s="1421"/>
      <c r="D2" s="1421"/>
      <c r="E2" s="1421"/>
      <c r="F2" s="1421"/>
      <c r="G2" s="72"/>
      <c r="H2" s="72"/>
      <c r="I2" s="114" t="s">
        <v>570</v>
      </c>
      <c r="J2" s="62"/>
      <c r="K2" s="62"/>
      <c r="L2" s="62"/>
      <c r="M2" s="62"/>
      <c r="N2" s="62"/>
      <c r="O2" s="62"/>
      <c r="P2" s="62"/>
      <c r="Q2" s="62"/>
      <c r="R2" s="62"/>
      <c r="S2" s="62"/>
      <c r="T2" s="62"/>
      <c r="U2" s="62"/>
      <c r="V2" s="62"/>
      <c r="W2" s="62"/>
      <c r="X2" s="1280"/>
      <c r="Y2" s="1227" t="s">
        <v>489</v>
      </c>
      <c r="Z2" s="1227" t="s">
        <v>489</v>
      </c>
      <c r="AA2" s="1227" t="s">
        <v>489</v>
      </c>
      <c r="AB2" s="1227" t="s">
        <v>489</v>
      </c>
      <c r="AC2" s="1227" t="s">
        <v>489</v>
      </c>
      <c r="AD2" s="1227" t="s">
        <v>489</v>
      </c>
      <c r="AE2" s="1227" t="s">
        <v>489</v>
      </c>
      <c r="AF2" s="1227" t="s">
        <v>489</v>
      </c>
      <c r="AG2" s="1227" t="s">
        <v>489</v>
      </c>
      <c r="AH2" s="1227" t="s">
        <v>489</v>
      </c>
      <c r="AI2" s="1227" t="s">
        <v>489</v>
      </c>
      <c r="AJ2" s="1227" t="s">
        <v>489</v>
      </c>
      <c r="AK2" s="1227" t="s">
        <v>489</v>
      </c>
      <c r="AL2" s="1227" t="s">
        <v>489</v>
      </c>
      <c r="AM2" s="1227" t="s">
        <v>489</v>
      </c>
      <c r="AN2" s="1228" t="s">
        <v>489</v>
      </c>
    </row>
    <row r="3" spans="1:40" s="362" customFormat="1" ht="15.6" customHeight="1" x14ac:dyDescent="0.3">
      <c r="A3" s="1163"/>
      <c r="B3" s="1163"/>
      <c r="C3" s="1163"/>
      <c r="D3" s="1163"/>
      <c r="E3" s="1163"/>
      <c r="F3" s="1163"/>
      <c r="G3" s="1272"/>
      <c r="H3" s="1274"/>
      <c r="I3" s="1271" t="s">
        <v>346</v>
      </c>
      <c r="J3" s="467"/>
      <c r="K3" s="466"/>
      <c r="L3" s="62"/>
      <c r="M3" s="1229"/>
      <c r="N3" s="62"/>
      <c r="O3" s="62"/>
      <c r="P3" s="62"/>
      <c r="Q3" s="62"/>
      <c r="R3" s="62"/>
      <c r="S3" s="62"/>
      <c r="T3" s="62"/>
      <c r="U3" s="62"/>
      <c r="V3" s="62"/>
      <c r="W3" s="62"/>
      <c r="X3" s="1418" t="s">
        <v>2410</v>
      </c>
      <c r="Y3" s="467"/>
      <c r="Z3" s="467"/>
      <c r="AA3" s="62"/>
      <c r="AB3" s="62"/>
      <c r="AC3" s="1230"/>
      <c r="AD3" s="1231"/>
      <c r="AE3" s="1231"/>
      <c r="AF3" s="1231"/>
      <c r="AG3" s="1231"/>
      <c r="AH3" s="1231"/>
      <c r="AI3" s="1231"/>
      <c r="AJ3" s="1231"/>
      <c r="AK3" s="1231"/>
      <c r="AL3" s="1231"/>
      <c r="AM3" s="1231"/>
      <c r="AN3" s="1232"/>
    </row>
    <row r="4" spans="1:40" s="362" customFormat="1" ht="14.4" customHeight="1" x14ac:dyDescent="0.3">
      <c r="A4" s="1420"/>
      <c r="B4" s="1420"/>
      <c r="C4" s="1420"/>
      <c r="D4" s="1420"/>
      <c r="E4" s="1420"/>
      <c r="F4" s="1420"/>
      <c r="G4" s="1251"/>
      <c r="H4" s="1273"/>
      <c r="I4" s="62"/>
      <c r="J4" s="62"/>
      <c r="K4" s="62"/>
      <c r="L4" s="62"/>
      <c r="M4" s="62"/>
      <c r="N4" s="62"/>
      <c r="O4" s="62"/>
      <c r="P4" s="62"/>
      <c r="Q4" s="62"/>
      <c r="R4" s="62"/>
      <c r="S4" s="62"/>
      <c r="T4" s="62"/>
      <c r="U4" s="62"/>
      <c r="V4" s="62"/>
      <c r="W4" s="62"/>
      <c r="X4" s="483"/>
      <c r="Y4" s="62"/>
      <c r="Z4" s="62"/>
      <c r="AA4" s="62"/>
      <c r="AB4" s="62"/>
      <c r="AC4" s="62"/>
      <c r="AD4" s="62"/>
      <c r="AE4" s="62"/>
      <c r="AF4" s="62"/>
      <c r="AG4" s="62"/>
      <c r="AH4" s="62"/>
      <c r="AI4" s="62"/>
      <c r="AJ4" s="62"/>
      <c r="AK4" s="62"/>
      <c r="AL4" s="62"/>
      <c r="AM4" s="62"/>
      <c r="AN4" s="348"/>
    </row>
    <row r="5" spans="1:40" s="362" customFormat="1" ht="15.6" x14ac:dyDescent="0.3">
      <c r="A5" s="1233" t="s">
        <v>299</v>
      </c>
      <c r="B5" s="1234"/>
      <c r="C5" s="1235"/>
      <c r="D5" s="1151"/>
      <c r="E5" s="1152"/>
      <c r="F5" s="1236"/>
      <c r="G5" s="1252"/>
      <c r="H5" s="1253"/>
      <c r="I5" s="1417"/>
      <c r="J5" s="1254"/>
      <c r="K5" s="1254"/>
      <c r="L5" s="1254"/>
      <c r="M5" s="1255"/>
      <c r="N5" s="1255"/>
      <c r="O5" s="1255"/>
      <c r="P5" s="1255"/>
      <c r="Q5" s="1255"/>
      <c r="R5" s="1255"/>
      <c r="S5" s="1255"/>
      <c r="T5" s="1255"/>
      <c r="U5" s="1255"/>
      <c r="V5" s="1255"/>
      <c r="W5" s="1255"/>
      <c r="X5" s="1276"/>
      <c r="Y5" s="1275"/>
      <c r="Z5" s="1257"/>
      <c r="AA5" s="1257"/>
      <c r="AB5" s="1257"/>
      <c r="AC5" s="1256"/>
      <c r="AD5" s="1257"/>
      <c r="AE5" s="1257"/>
      <c r="AF5" s="1257"/>
      <c r="AG5" s="1257"/>
      <c r="AH5" s="1257"/>
      <c r="AI5" s="1257"/>
      <c r="AJ5" s="1257"/>
      <c r="AK5" s="1257"/>
      <c r="AL5" s="1257"/>
      <c r="AM5" s="1257"/>
      <c r="AN5" s="1258"/>
    </row>
    <row r="6" spans="1:40" s="362" customFormat="1" ht="16.2" x14ac:dyDescent="0.35">
      <c r="A6" s="725"/>
      <c r="B6" s="291" t="s">
        <v>93</v>
      </c>
      <c r="C6" s="698"/>
      <c r="D6" s="1153" t="str">
        <f>HYPERLINK("#DropDownLists!O6","Add to this list")</f>
        <v>Add to this list</v>
      </c>
      <c r="E6" s="1153" t="str">
        <f>HYPERLINK("#DropDownLists!K6","Add to this list")</f>
        <v>Add to this list</v>
      </c>
      <c r="F6" s="1237" t="str">
        <f>HYPERLINK("#DropDownLists!T6","Add to this list")</f>
        <v>Add to this list</v>
      </c>
      <c r="G6" s="1277"/>
      <c r="H6" s="1277"/>
      <c r="I6" s="1278" t="s">
        <v>95</v>
      </c>
      <c r="J6" s="1278" t="s">
        <v>17</v>
      </c>
      <c r="K6" s="1278" t="s">
        <v>96</v>
      </c>
      <c r="L6" s="1278" t="s">
        <v>68</v>
      </c>
      <c r="M6" s="1265" t="s">
        <v>162</v>
      </c>
      <c r="N6" s="1265" t="s">
        <v>163</v>
      </c>
      <c r="O6" s="1265" t="s">
        <v>2253</v>
      </c>
      <c r="P6" s="1265" t="s">
        <v>2254</v>
      </c>
      <c r="Q6" s="1265" t="s">
        <v>2255</v>
      </c>
      <c r="R6" s="1265" t="s">
        <v>2256</v>
      </c>
      <c r="S6" s="1265" t="s">
        <v>2257</v>
      </c>
      <c r="T6" s="1265" t="s">
        <v>2258</v>
      </c>
      <c r="U6" s="1265" t="s">
        <v>2259</v>
      </c>
      <c r="V6" s="1265" t="s">
        <v>2260</v>
      </c>
      <c r="W6" s="1269" t="s">
        <v>2261</v>
      </c>
      <c r="X6" s="1281" t="s">
        <v>115</v>
      </c>
      <c r="Y6" s="1279" t="s">
        <v>95</v>
      </c>
      <c r="Z6" s="1267" t="s">
        <v>17</v>
      </c>
      <c r="AA6" s="1266" t="s">
        <v>96</v>
      </c>
      <c r="AB6" s="1268" t="s">
        <v>68</v>
      </c>
      <c r="AC6" s="1265" t="s">
        <v>162</v>
      </c>
      <c r="AD6" s="1265" t="s">
        <v>163</v>
      </c>
      <c r="AE6" s="1265" t="s">
        <v>2253</v>
      </c>
      <c r="AF6" s="1265" t="s">
        <v>2254</v>
      </c>
      <c r="AG6" s="1265" t="s">
        <v>2255</v>
      </c>
      <c r="AH6" s="1265" t="s">
        <v>2256</v>
      </c>
      <c r="AI6" s="1265" t="s">
        <v>2257</v>
      </c>
      <c r="AJ6" s="1265" t="s">
        <v>2258</v>
      </c>
      <c r="AK6" s="1265" t="s">
        <v>2259</v>
      </c>
      <c r="AL6" s="1265" t="s">
        <v>2260</v>
      </c>
      <c r="AM6" s="1265" t="s">
        <v>2261</v>
      </c>
      <c r="AN6" s="1270" t="s">
        <v>115</v>
      </c>
    </row>
    <row r="7" spans="1:40" s="362" customFormat="1" x14ac:dyDescent="0.3">
      <c r="A7" s="796" t="s">
        <v>345</v>
      </c>
      <c r="B7" s="294"/>
      <c r="C7" s="796"/>
      <c r="D7" s="796"/>
      <c r="E7" s="796"/>
      <c r="F7" s="796"/>
      <c r="G7" s="1286" t="s">
        <v>2410</v>
      </c>
      <c r="H7" s="1287"/>
      <c r="I7" s="406"/>
      <c r="J7" s="406"/>
      <c r="K7" s="406"/>
      <c r="L7" s="406"/>
      <c r="M7" s="1259"/>
      <c r="N7" s="1259"/>
      <c r="O7" s="1259"/>
      <c r="P7" s="1259"/>
      <c r="Q7" s="1259"/>
      <c r="R7" s="1259"/>
      <c r="S7" s="1259"/>
      <c r="T7" s="1259"/>
      <c r="U7" s="1259"/>
      <c r="V7" s="1259"/>
      <c r="W7" s="1260"/>
      <c r="X7" s="1261" t="s">
        <v>344</v>
      </c>
      <c r="Y7" s="406"/>
      <c r="Z7" s="406"/>
      <c r="AA7" s="406"/>
      <c r="AB7" s="406"/>
      <c r="AC7" s="1262"/>
      <c r="AD7" s="1262"/>
      <c r="AE7" s="1262"/>
      <c r="AF7" s="1262"/>
      <c r="AG7" s="1262"/>
      <c r="AH7" s="1262"/>
      <c r="AI7" s="1262"/>
      <c r="AJ7" s="1262"/>
      <c r="AK7" s="1262"/>
      <c r="AL7" s="1262"/>
      <c r="AM7" s="1263"/>
      <c r="AN7" s="1264" t="s">
        <v>344</v>
      </c>
    </row>
    <row r="8" spans="1:40" s="362" customFormat="1" ht="45.6" customHeight="1" thickBot="1" x14ac:dyDescent="0.35">
      <c r="A8" s="1154" t="s">
        <v>2236</v>
      </c>
      <c r="B8" s="1155" t="s">
        <v>1431</v>
      </c>
      <c r="C8" s="680" t="s">
        <v>129</v>
      </c>
      <c r="D8" s="680" t="s">
        <v>1412</v>
      </c>
      <c r="E8" s="611" t="s">
        <v>54</v>
      </c>
      <c r="F8" s="680" t="s">
        <v>1432</v>
      </c>
      <c r="G8" s="1238" t="s">
        <v>2408</v>
      </c>
      <c r="H8" s="1239" t="s">
        <v>2409</v>
      </c>
      <c r="I8" s="115" t="s">
        <v>2584</v>
      </c>
      <c r="J8" s="115" t="s">
        <v>2585</v>
      </c>
      <c r="K8" s="115" t="s">
        <v>2586</v>
      </c>
      <c r="L8" s="115" t="s">
        <v>2587</v>
      </c>
      <c r="M8" s="1240" t="s">
        <v>2335</v>
      </c>
      <c r="N8" s="1240" t="s">
        <v>2336</v>
      </c>
      <c r="O8" s="1240" t="s">
        <v>2337</v>
      </c>
      <c r="P8" s="1240" t="s">
        <v>2338</v>
      </c>
      <c r="Q8" s="1240" t="s">
        <v>2339</v>
      </c>
      <c r="R8" s="1240" t="s">
        <v>2340</v>
      </c>
      <c r="S8" s="1240" t="s">
        <v>2341</v>
      </c>
      <c r="T8" s="1240" t="s">
        <v>2342</v>
      </c>
      <c r="U8" s="1240" t="s">
        <v>2343</v>
      </c>
      <c r="V8" s="1240" t="s">
        <v>2344</v>
      </c>
      <c r="W8" s="1241" t="s">
        <v>2345</v>
      </c>
      <c r="X8" s="492" t="s">
        <v>2588</v>
      </c>
      <c r="Y8" s="115" t="s">
        <v>2589</v>
      </c>
      <c r="Z8" s="115" t="s">
        <v>2590</v>
      </c>
      <c r="AA8" s="115" t="s">
        <v>2591</v>
      </c>
      <c r="AB8" s="115" t="s">
        <v>2592</v>
      </c>
      <c r="AC8" s="1242" t="s">
        <v>2346</v>
      </c>
      <c r="AD8" s="1242" t="s">
        <v>2347</v>
      </c>
      <c r="AE8" s="1242" t="s">
        <v>2348</v>
      </c>
      <c r="AF8" s="1242" t="s">
        <v>2349</v>
      </c>
      <c r="AG8" s="1242" t="s">
        <v>2350</v>
      </c>
      <c r="AH8" s="1242" t="s">
        <v>2351</v>
      </c>
      <c r="AI8" s="1242" t="s">
        <v>2352</v>
      </c>
      <c r="AJ8" s="1242" t="s">
        <v>2353</v>
      </c>
      <c r="AK8" s="1242" t="s">
        <v>2354</v>
      </c>
      <c r="AL8" s="1242" t="s">
        <v>2355</v>
      </c>
      <c r="AM8" s="1243" t="s">
        <v>2356</v>
      </c>
      <c r="AN8" s="492" t="s">
        <v>2593</v>
      </c>
    </row>
    <row r="9" spans="1:40" s="1247" customFormat="1" ht="13.2" x14ac:dyDescent="0.25">
      <c r="A9" s="1158"/>
      <c r="B9" s="1244"/>
      <c r="C9" s="1158"/>
      <c r="D9" s="1158"/>
      <c r="E9" s="1158"/>
      <c r="F9" s="1158"/>
      <c r="G9" s="1245"/>
      <c r="H9" s="1246"/>
    </row>
    <row r="10" spans="1:40" s="1247" customFormat="1" ht="13.2" x14ac:dyDescent="0.25">
      <c r="A10" s="1158"/>
      <c r="B10" s="1244"/>
      <c r="C10" s="1158"/>
      <c r="D10" s="1158"/>
      <c r="E10" s="1158"/>
      <c r="F10" s="1158"/>
      <c r="G10" s="1245"/>
    </row>
    <row r="11" spans="1:40" s="1247" customFormat="1" ht="13.2" x14ac:dyDescent="0.25">
      <c r="A11" s="1158"/>
      <c r="B11" s="1244"/>
      <c r="C11" s="1158"/>
      <c r="D11" s="1158"/>
      <c r="E11" s="1158"/>
      <c r="F11" s="1158"/>
      <c r="G11" s="1158"/>
    </row>
    <row r="12" spans="1:40" s="1247" customFormat="1" ht="13.2" x14ac:dyDescent="0.25">
      <c r="A12" s="1158"/>
      <c r="B12" s="1244"/>
      <c r="C12" s="1158"/>
      <c r="D12" s="1158"/>
      <c r="E12" s="1158"/>
      <c r="F12" s="1158"/>
      <c r="G12" s="1158"/>
      <c r="AG12" s="1248"/>
      <c r="AH12" s="1248"/>
    </row>
    <row r="13" spans="1:40" s="1247" customFormat="1" ht="13.2" x14ac:dyDescent="0.25">
      <c r="A13" s="1158"/>
      <c r="B13" s="1244"/>
      <c r="C13" s="1158"/>
      <c r="D13" s="1158"/>
      <c r="E13" s="1158"/>
      <c r="F13" s="1158"/>
      <c r="G13" s="1158"/>
      <c r="AG13" s="1248"/>
      <c r="AH13" s="1248"/>
    </row>
    <row r="14" spans="1:40" s="1247" customFormat="1" ht="13.2" x14ac:dyDescent="0.25">
      <c r="A14" s="1158"/>
      <c r="B14" s="1244"/>
      <c r="C14" s="1158"/>
      <c r="D14" s="1158"/>
      <c r="E14" s="1158"/>
      <c r="F14" s="1158"/>
      <c r="G14" s="1158"/>
    </row>
    <row r="15" spans="1:40" s="1247" customFormat="1" ht="13.2" x14ac:dyDescent="0.25">
      <c r="A15" s="1158"/>
      <c r="B15" s="1244"/>
      <c r="C15" s="1158"/>
      <c r="D15" s="1158"/>
      <c r="E15" s="1158"/>
      <c r="F15" s="1158"/>
      <c r="G15" s="1158"/>
    </row>
    <row r="16" spans="1:40" s="1247" customFormat="1" ht="13.2" x14ac:dyDescent="0.25">
      <c r="A16" s="1158"/>
      <c r="B16" s="1244"/>
      <c r="C16" s="1158"/>
      <c r="D16" s="1158"/>
      <c r="E16" s="1158"/>
      <c r="F16" s="1158"/>
      <c r="G16" s="1158"/>
      <c r="Z16" s="337"/>
    </row>
    <row r="17" spans="1:7" s="1247" customFormat="1" ht="13.2" x14ac:dyDescent="0.25">
      <c r="A17" s="1158"/>
      <c r="B17" s="1244"/>
      <c r="C17" s="1158"/>
      <c r="D17" s="1158"/>
      <c r="E17" s="1158"/>
      <c r="F17" s="1158"/>
      <c r="G17" s="1158"/>
    </row>
    <row r="18" spans="1:7" s="1247" customFormat="1" ht="13.2" x14ac:dyDescent="0.25">
      <c r="A18" s="1158"/>
      <c r="B18" s="1244"/>
      <c r="C18" s="1158"/>
      <c r="D18" s="1158"/>
      <c r="E18" s="1158"/>
      <c r="F18" s="1158"/>
      <c r="G18" s="1158"/>
    </row>
    <row r="19" spans="1:7" s="1247" customFormat="1" ht="13.2" x14ac:dyDescent="0.25">
      <c r="A19" s="1158"/>
      <c r="B19" s="1244"/>
      <c r="C19" s="1158"/>
      <c r="D19" s="1158"/>
      <c r="E19" s="1158"/>
      <c r="F19" s="1158"/>
      <c r="G19" s="1158"/>
    </row>
    <row r="20" spans="1:7" s="1247" customFormat="1" ht="13.2" x14ac:dyDescent="0.25">
      <c r="A20" s="1158"/>
      <c r="B20" s="1244"/>
      <c r="C20" s="1158"/>
      <c r="D20" s="1158"/>
      <c r="E20" s="1158"/>
      <c r="F20" s="1158"/>
      <c r="G20" s="1158"/>
    </row>
    <row r="21" spans="1:7" s="1247" customFormat="1" ht="13.2" x14ac:dyDescent="0.25">
      <c r="A21" s="1158"/>
      <c r="B21" s="1244"/>
      <c r="C21" s="1158"/>
      <c r="D21" s="1158"/>
      <c r="E21" s="1158"/>
      <c r="F21" s="1158"/>
      <c r="G21" s="1158"/>
    </row>
    <row r="22" spans="1:7" s="1247" customFormat="1" ht="13.2" x14ac:dyDescent="0.25">
      <c r="A22" s="1158"/>
      <c r="B22" s="1244"/>
      <c r="C22" s="1158"/>
      <c r="D22" s="1158"/>
      <c r="E22" s="1158"/>
      <c r="F22" s="1158"/>
      <c r="G22" s="1158"/>
    </row>
    <row r="23" spans="1:7" s="1247" customFormat="1" ht="13.2" x14ac:dyDescent="0.25">
      <c r="A23" s="1158"/>
      <c r="B23" s="1244"/>
      <c r="C23" s="1158"/>
      <c r="D23" s="1158"/>
      <c r="E23" s="1158"/>
      <c r="F23" s="1158"/>
      <c r="G23" s="1158"/>
    </row>
    <row r="24" spans="1:7" s="1247" customFormat="1" ht="13.2" x14ac:dyDescent="0.25">
      <c r="A24" s="1158"/>
      <c r="B24" s="1244"/>
      <c r="C24" s="1158"/>
      <c r="D24" s="1158"/>
      <c r="E24" s="1158"/>
      <c r="F24" s="1158"/>
      <c r="G24" s="1158"/>
    </row>
    <row r="25" spans="1:7" s="1247" customFormat="1" ht="13.2" x14ac:dyDescent="0.25">
      <c r="A25" s="1158"/>
      <c r="B25" s="1244"/>
      <c r="C25" s="1158"/>
      <c r="D25" s="1158"/>
      <c r="E25" s="1158"/>
      <c r="F25" s="1158"/>
      <c r="G25" s="1158"/>
    </row>
    <row r="26" spans="1:7" s="1247" customFormat="1" ht="13.2" x14ac:dyDescent="0.25">
      <c r="A26" s="1158"/>
      <c r="B26" s="1244"/>
      <c r="C26" s="1158"/>
      <c r="D26" s="1158"/>
      <c r="E26" s="1158"/>
      <c r="F26" s="1158"/>
      <c r="G26" s="1158"/>
    </row>
    <row r="27" spans="1:7" s="1247" customFormat="1" ht="13.2" x14ac:dyDescent="0.25">
      <c r="A27" s="1158"/>
      <c r="B27" s="1244"/>
      <c r="C27" s="1158"/>
      <c r="D27" s="1158"/>
      <c r="E27" s="1158"/>
      <c r="F27" s="1158"/>
      <c r="G27" s="1158"/>
    </row>
    <row r="28" spans="1:7" s="1247" customFormat="1" ht="13.2" x14ac:dyDescent="0.25">
      <c r="A28" s="1158"/>
      <c r="B28" s="1244"/>
      <c r="C28" s="1158"/>
      <c r="D28" s="1158"/>
      <c r="E28" s="1158"/>
      <c r="F28" s="1158"/>
      <c r="G28" s="1158"/>
    </row>
    <row r="29" spans="1:7" s="1247" customFormat="1" ht="13.2" x14ac:dyDescent="0.25">
      <c r="A29" s="1158"/>
      <c r="B29" s="1244"/>
      <c r="C29" s="1158"/>
      <c r="D29" s="1158"/>
      <c r="E29" s="1158"/>
      <c r="F29" s="1158"/>
      <c r="G29" s="1158"/>
    </row>
    <row r="30" spans="1:7" s="1247" customFormat="1" ht="13.2" x14ac:dyDescent="0.25">
      <c r="A30" s="1158"/>
      <c r="B30" s="1244"/>
      <c r="C30" s="1158"/>
      <c r="D30" s="1158"/>
      <c r="E30" s="1158"/>
      <c r="F30" s="1158"/>
      <c r="G30" s="1158"/>
    </row>
    <row r="31" spans="1:7" s="1247" customFormat="1" ht="13.2" x14ac:dyDescent="0.25">
      <c r="A31" s="1158"/>
      <c r="B31" s="1244"/>
      <c r="C31" s="1158"/>
      <c r="D31" s="1158"/>
      <c r="E31" s="1158"/>
      <c r="F31" s="1158"/>
      <c r="G31" s="1158"/>
    </row>
    <row r="32" spans="1:7" s="1247" customFormat="1" ht="13.2" x14ac:dyDescent="0.25">
      <c r="A32" s="1158"/>
      <c r="B32" s="1244"/>
      <c r="C32" s="1158"/>
      <c r="D32" s="1158"/>
      <c r="E32" s="1158"/>
      <c r="F32" s="1158"/>
      <c r="G32" s="1158"/>
    </row>
    <row r="33" spans="1:7" s="1247" customFormat="1" ht="13.2" x14ac:dyDescent="0.25">
      <c r="A33" s="1158"/>
      <c r="B33" s="1244"/>
      <c r="C33" s="1158"/>
      <c r="D33" s="1158"/>
      <c r="E33" s="1158"/>
      <c r="F33" s="1158"/>
      <c r="G33" s="1158"/>
    </row>
    <row r="34" spans="1:7" s="1247" customFormat="1" ht="13.2" x14ac:dyDescent="0.25">
      <c r="A34" s="1158"/>
      <c r="B34" s="1244"/>
      <c r="C34" s="1158"/>
      <c r="D34" s="1158"/>
      <c r="E34" s="1158"/>
      <c r="F34" s="1158"/>
      <c r="G34" s="1158"/>
    </row>
    <row r="35" spans="1:7" s="1247" customFormat="1" ht="13.2" x14ac:dyDescent="0.25">
      <c r="A35" s="1158"/>
      <c r="B35" s="1244"/>
      <c r="C35" s="1158"/>
      <c r="D35" s="1158"/>
      <c r="E35" s="1158"/>
      <c r="F35" s="1158"/>
      <c r="G35" s="1158"/>
    </row>
    <row r="36" spans="1:7" s="1247" customFormat="1" ht="13.2" x14ac:dyDescent="0.25">
      <c r="A36" s="1158"/>
      <c r="B36" s="1244"/>
      <c r="C36" s="1158"/>
      <c r="D36" s="1158"/>
      <c r="E36" s="1158"/>
      <c r="F36" s="1158"/>
      <c r="G36" s="1158"/>
    </row>
    <row r="37" spans="1:7" s="1247" customFormat="1" ht="13.2" x14ac:dyDescent="0.25">
      <c r="A37" s="1158"/>
      <c r="B37" s="1244"/>
      <c r="C37" s="1158"/>
      <c r="D37" s="1158"/>
      <c r="E37" s="1158"/>
      <c r="F37" s="1158"/>
      <c r="G37" s="1158"/>
    </row>
    <row r="38" spans="1:7" s="1247" customFormat="1" ht="13.2" x14ac:dyDescent="0.25">
      <c r="A38" s="1158"/>
      <c r="B38" s="1244"/>
      <c r="C38" s="1158"/>
      <c r="D38" s="1158"/>
      <c r="E38" s="1158"/>
      <c r="F38" s="1158"/>
      <c r="G38" s="1158"/>
    </row>
    <row r="39" spans="1:7" s="1247" customFormat="1" ht="13.2" x14ac:dyDescent="0.25">
      <c r="A39" s="1158"/>
      <c r="B39" s="1244"/>
      <c r="C39" s="1158"/>
      <c r="D39" s="1158"/>
      <c r="E39" s="1158"/>
      <c r="F39" s="1158"/>
      <c r="G39" s="1158"/>
    </row>
    <row r="40" spans="1:7" s="1247" customFormat="1" ht="13.2" x14ac:dyDescent="0.25">
      <c r="A40" s="1158"/>
      <c r="B40" s="1244"/>
      <c r="C40" s="1158"/>
      <c r="D40" s="1158"/>
      <c r="E40" s="1158"/>
      <c r="F40" s="1158"/>
      <c r="G40" s="1158"/>
    </row>
    <row r="41" spans="1:7" s="1247" customFormat="1" ht="13.2" x14ac:dyDescent="0.25">
      <c r="A41" s="1158"/>
      <c r="B41" s="1244"/>
      <c r="C41" s="1158"/>
      <c r="D41" s="1158"/>
      <c r="E41" s="1158"/>
      <c r="F41" s="1158"/>
      <c r="G41" s="1158"/>
    </row>
    <row r="42" spans="1:7" s="1247" customFormat="1" ht="13.2" x14ac:dyDescent="0.25">
      <c r="A42" s="1158"/>
      <c r="B42" s="1244"/>
      <c r="C42" s="1158"/>
      <c r="D42" s="1158"/>
      <c r="E42" s="1158"/>
      <c r="F42" s="1158"/>
      <c r="G42" s="1158"/>
    </row>
    <row r="43" spans="1:7" s="1247" customFormat="1" ht="13.2" x14ac:dyDescent="0.25">
      <c r="A43" s="1158"/>
      <c r="B43" s="1244"/>
      <c r="C43" s="1158"/>
      <c r="D43" s="1158"/>
      <c r="E43" s="1158"/>
      <c r="F43" s="1158"/>
      <c r="G43" s="1158"/>
    </row>
    <row r="44" spans="1:7" s="1247" customFormat="1" ht="13.2" x14ac:dyDescent="0.25">
      <c r="A44" s="1158"/>
      <c r="B44" s="1244"/>
      <c r="C44" s="1158"/>
      <c r="D44" s="1158"/>
      <c r="E44" s="1158"/>
      <c r="F44" s="1158"/>
      <c r="G44" s="1158"/>
    </row>
    <row r="45" spans="1:7" s="1247" customFormat="1" ht="13.2" x14ac:dyDescent="0.25">
      <c r="A45" s="1158"/>
      <c r="B45" s="1244"/>
      <c r="C45" s="1158"/>
      <c r="D45" s="1158"/>
      <c r="E45" s="1158"/>
      <c r="F45" s="1158"/>
      <c r="G45" s="1158"/>
    </row>
    <row r="46" spans="1:7" s="1247" customFormat="1" ht="13.2" x14ac:dyDescent="0.25">
      <c r="A46" s="1158"/>
      <c r="B46" s="1244"/>
      <c r="C46" s="1158"/>
      <c r="D46" s="1158"/>
      <c r="E46" s="1158"/>
      <c r="F46" s="1158"/>
      <c r="G46" s="1158"/>
    </row>
    <row r="47" spans="1:7" s="1247" customFormat="1" ht="13.2" x14ac:dyDescent="0.25">
      <c r="A47" s="1158"/>
      <c r="B47" s="1244"/>
      <c r="C47" s="1158"/>
      <c r="D47" s="1158"/>
      <c r="E47" s="1158"/>
      <c r="F47" s="1158"/>
      <c r="G47" s="1158"/>
    </row>
    <row r="48" spans="1:7" s="1247" customFormat="1" ht="13.2" x14ac:dyDescent="0.25">
      <c r="A48" s="1158"/>
      <c r="B48" s="1244"/>
      <c r="C48" s="1158"/>
      <c r="D48" s="1158"/>
      <c r="E48" s="1158"/>
      <c r="F48" s="1158"/>
      <c r="G48" s="1158"/>
    </row>
    <row r="49" spans="1:7" s="1247" customFormat="1" ht="13.2" x14ac:dyDescent="0.25">
      <c r="A49" s="1158"/>
      <c r="B49" s="1244"/>
      <c r="C49" s="1158"/>
      <c r="D49" s="1158"/>
      <c r="E49" s="1158"/>
      <c r="F49" s="1158"/>
      <c r="G49" s="1158"/>
    </row>
    <row r="50" spans="1:7" s="1247" customFormat="1" ht="13.2" x14ac:dyDescent="0.25">
      <c r="A50" s="1158"/>
      <c r="B50" s="1244"/>
      <c r="C50" s="1158"/>
      <c r="D50" s="1158"/>
      <c r="E50" s="1158"/>
      <c r="F50" s="1158"/>
      <c r="G50" s="1158"/>
    </row>
    <row r="51" spans="1:7" s="1247" customFormat="1" ht="13.2" x14ac:dyDescent="0.25">
      <c r="A51" s="1158"/>
      <c r="B51" s="1244"/>
      <c r="C51" s="1158"/>
      <c r="D51" s="1158"/>
      <c r="E51" s="1158"/>
      <c r="F51" s="1158"/>
      <c r="G51" s="1245"/>
    </row>
    <row r="52" spans="1:7" s="1247" customFormat="1" ht="13.2" x14ac:dyDescent="0.25">
      <c r="A52" s="1158"/>
      <c r="B52" s="1244"/>
      <c r="C52" s="1158"/>
      <c r="D52" s="1158"/>
      <c r="E52" s="1158"/>
      <c r="F52" s="1158"/>
      <c r="G52" s="1245"/>
    </row>
    <row r="53" spans="1:7" s="1247" customFormat="1" ht="13.2" x14ac:dyDescent="0.25">
      <c r="A53" s="1158"/>
      <c r="B53" s="1244"/>
      <c r="C53" s="1158"/>
      <c r="D53" s="1158"/>
      <c r="E53" s="1158"/>
      <c r="F53" s="1158"/>
      <c r="G53" s="1245"/>
    </row>
    <row r="54" spans="1:7" s="1247" customFormat="1" ht="13.2" x14ac:dyDescent="0.25">
      <c r="A54" s="1158"/>
      <c r="B54" s="1244"/>
      <c r="C54" s="1158"/>
      <c r="D54" s="1158"/>
      <c r="E54" s="1158"/>
      <c r="F54" s="1158"/>
      <c r="G54" s="1245"/>
    </row>
    <row r="55" spans="1:7" s="1247" customFormat="1" ht="13.2" x14ac:dyDescent="0.25">
      <c r="A55" s="1158"/>
      <c r="B55" s="1244"/>
      <c r="C55" s="1158"/>
      <c r="D55" s="1158"/>
      <c r="E55" s="1158"/>
      <c r="F55" s="1158"/>
      <c r="G55" s="1245"/>
    </row>
    <row r="56" spans="1:7" s="1247" customFormat="1" ht="13.2" x14ac:dyDescent="0.25">
      <c r="A56" s="1158"/>
      <c r="B56" s="1244"/>
      <c r="C56" s="1158"/>
      <c r="D56" s="1158"/>
      <c r="E56" s="1158"/>
      <c r="F56" s="1158"/>
      <c r="G56" s="1245"/>
    </row>
    <row r="57" spans="1:7" s="1247" customFormat="1" ht="13.2" x14ac:dyDescent="0.25">
      <c r="A57" s="1158"/>
      <c r="B57" s="1244"/>
      <c r="C57" s="1158"/>
      <c r="D57" s="1158"/>
      <c r="E57" s="1158"/>
      <c r="F57" s="1158"/>
      <c r="G57" s="1245"/>
    </row>
    <row r="58" spans="1:7" s="1247" customFormat="1" ht="13.2" x14ac:dyDescent="0.25">
      <c r="A58" s="1158"/>
      <c r="B58" s="1244"/>
      <c r="C58" s="1158"/>
      <c r="D58" s="1158"/>
      <c r="E58" s="1158"/>
      <c r="F58" s="1158"/>
      <c r="G58" s="1245"/>
    </row>
    <row r="59" spans="1:7" s="1247" customFormat="1" ht="13.2" x14ac:dyDescent="0.25">
      <c r="A59" s="1158"/>
      <c r="B59" s="1244"/>
      <c r="C59" s="1158"/>
      <c r="D59" s="1158"/>
      <c r="E59" s="1158"/>
      <c r="F59" s="1158"/>
      <c r="G59" s="1245"/>
    </row>
    <row r="60" spans="1:7" s="1247" customFormat="1" ht="13.2" x14ac:dyDescent="0.25">
      <c r="A60" s="1158"/>
      <c r="B60" s="1244"/>
      <c r="C60" s="1158"/>
      <c r="D60" s="1158"/>
      <c r="E60" s="1158"/>
      <c r="F60" s="1158"/>
      <c r="G60" s="1245"/>
    </row>
    <row r="61" spans="1:7" s="1247" customFormat="1" ht="13.2" x14ac:dyDescent="0.25">
      <c r="A61" s="1158"/>
      <c r="B61" s="1244"/>
      <c r="C61" s="1158"/>
      <c r="D61" s="1158"/>
      <c r="E61" s="1158"/>
      <c r="F61" s="1158"/>
      <c r="G61" s="1245"/>
    </row>
    <row r="62" spans="1:7" s="1247" customFormat="1" ht="13.2" x14ac:dyDescent="0.25">
      <c r="A62" s="1158"/>
      <c r="B62" s="1244"/>
      <c r="C62" s="1158"/>
      <c r="D62" s="1158"/>
      <c r="E62" s="1158"/>
      <c r="F62" s="1158"/>
      <c r="G62" s="1245"/>
    </row>
    <row r="63" spans="1:7" s="1247" customFormat="1" ht="13.2" x14ac:dyDescent="0.25">
      <c r="A63" s="1158"/>
      <c r="B63" s="1244"/>
      <c r="C63" s="1158"/>
      <c r="D63" s="1158"/>
      <c r="E63" s="1158"/>
      <c r="F63" s="1158"/>
      <c r="G63" s="1245"/>
    </row>
    <row r="64" spans="1:7" s="1247" customFormat="1" ht="13.2" x14ac:dyDescent="0.25">
      <c r="A64" s="1158"/>
      <c r="B64" s="1244"/>
      <c r="C64" s="1158"/>
      <c r="D64" s="1158"/>
      <c r="E64" s="1158"/>
      <c r="F64" s="1158"/>
      <c r="G64" s="1245"/>
    </row>
    <row r="65" spans="1:7" s="1247" customFormat="1" ht="13.2" x14ac:dyDescent="0.25">
      <c r="A65" s="1158"/>
      <c r="B65" s="1244"/>
      <c r="C65" s="1158"/>
      <c r="D65" s="1158"/>
      <c r="E65" s="1158"/>
      <c r="F65" s="1158"/>
      <c r="G65" s="1245"/>
    </row>
    <row r="66" spans="1:7" s="1247" customFormat="1" ht="13.2" x14ac:dyDescent="0.25">
      <c r="A66" s="1158"/>
      <c r="B66" s="1244"/>
      <c r="C66" s="1158"/>
      <c r="D66" s="1158"/>
      <c r="E66" s="1158"/>
      <c r="F66" s="1158"/>
      <c r="G66" s="1245"/>
    </row>
    <row r="67" spans="1:7" s="1247" customFormat="1" ht="13.2" x14ac:dyDescent="0.25">
      <c r="A67" s="1158"/>
      <c r="B67" s="1244"/>
      <c r="C67" s="1158"/>
      <c r="D67" s="1158"/>
      <c r="E67" s="1158"/>
      <c r="F67" s="1158"/>
      <c r="G67" s="1245"/>
    </row>
    <row r="68" spans="1:7" s="1247" customFormat="1" ht="13.2" x14ac:dyDescent="0.25">
      <c r="A68" s="1158"/>
      <c r="B68" s="1244"/>
      <c r="C68" s="1158"/>
      <c r="D68" s="1158"/>
      <c r="E68" s="1158"/>
      <c r="F68" s="1158"/>
      <c r="G68" s="1245"/>
    </row>
    <row r="69" spans="1:7" s="1247" customFormat="1" ht="13.2" x14ac:dyDescent="0.25">
      <c r="A69" s="1158"/>
      <c r="B69" s="1244"/>
      <c r="C69" s="1158"/>
      <c r="D69" s="1158"/>
      <c r="E69" s="1158"/>
      <c r="F69" s="1158"/>
      <c r="G69" s="1245"/>
    </row>
    <row r="70" spans="1:7" s="1247" customFormat="1" ht="13.2" x14ac:dyDescent="0.25">
      <c r="A70" s="1158"/>
      <c r="B70" s="1244"/>
      <c r="C70" s="1158"/>
      <c r="D70" s="1158"/>
      <c r="E70" s="1158"/>
      <c r="F70" s="1158"/>
      <c r="G70" s="1245"/>
    </row>
    <row r="71" spans="1:7" s="1247" customFormat="1" ht="13.2" x14ac:dyDescent="0.25">
      <c r="A71" s="1158"/>
      <c r="B71" s="1244"/>
      <c r="C71" s="1158"/>
      <c r="D71" s="1158"/>
      <c r="E71" s="1158"/>
      <c r="F71" s="1158"/>
      <c r="G71" s="1245"/>
    </row>
    <row r="72" spans="1:7" s="1247" customFormat="1" ht="13.2" x14ac:dyDescent="0.25">
      <c r="A72" s="1158"/>
      <c r="B72" s="1244"/>
      <c r="C72" s="1158"/>
      <c r="D72" s="1158"/>
      <c r="E72" s="1158"/>
      <c r="F72" s="1158"/>
      <c r="G72" s="1245"/>
    </row>
    <row r="73" spans="1:7" s="1247" customFormat="1" ht="13.2" x14ac:dyDescent="0.25">
      <c r="A73" s="1158"/>
      <c r="B73" s="1244"/>
      <c r="C73" s="1158"/>
      <c r="D73" s="1158"/>
      <c r="E73" s="1158"/>
      <c r="F73" s="1158"/>
      <c r="G73" s="1245"/>
    </row>
    <row r="74" spans="1:7" s="1247" customFormat="1" ht="13.2" x14ac:dyDescent="0.25">
      <c r="A74" s="1158"/>
      <c r="B74" s="1244"/>
      <c r="C74" s="1158"/>
      <c r="D74" s="1158"/>
      <c r="E74" s="1158"/>
      <c r="F74" s="1158"/>
      <c r="G74" s="1245"/>
    </row>
    <row r="75" spans="1:7" s="1247" customFormat="1" ht="13.2" x14ac:dyDescent="0.25">
      <c r="A75" s="1158"/>
      <c r="B75" s="1244"/>
      <c r="C75" s="1158"/>
      <c r="D75" s="1158"/>
      <c r="E75" s="1158"/>
      <c r="F75" s="1158"/>
      <c r="G75" s="1245"/>
    </row>
    <row r="76" spans="1:7" s="1247" customFormat="1" ht="13.2" x14ac:dyDescent="0.25">
      <c r="A76" s="1158"/>
      <c r="B76" s="1244"/>
      <c r="C76" s="1158"/>
      <c r="D76" s="1158"/>
      <c r="E76" s="1158"/>
      <c r="F76" s="1158"/>
      <c r="G76" s="1245"/>
    </row>
    <row r="77" spans="1:7" s="1247" customFormat="1" ht="13.2" x14ac:dyDescent="0.25">
      <c r="A77" s="1158"/>
      <c r="B77" s="1244"/>
      <c r="C77" s="1158"/>
      <c r="D77" s="1158"/>
      <c r="E77" s="1158"/>
      <c r="F77" s="1158"/>
      <c r="G77" s="1245"/>
    </row>
    <row r="78" spans="1:7" s="1247" customFormat="1" ht="13.2" x14ac:dyDescent="0.25">
      <c r="A78" s="1158"/>
      <c r="B78" s="1244"/>
      <c r="C78" s="1158"/>
      <c r="D78" s="1158"/>
      <c r="E78" s="1158"/>
      <c r="F78" s="1158"/>
      <c r="G78" s="1245"/>
    </row>
    <row r="79" spans="1:7" s="1247" customFormat="1" ht="13.2" x14ac:dyDescent="0.25">
      <c r="A79" s="1158"/>
      <c r="B79" s="1244"/>
      <c r="C79" s="1158"/>
      <c r="D79" s="1158"/>
      <c r="E79" s="1158"/>
      <c r="F79" s="1158"/>
      <c r="G79" s="1245"/>
    </row>
    <row r="80" spans="1:7" s="1247" customFormat="1" ht="13.2" x14ac:dyDescent="0.25">
      <c r="A80" s="1158"/>
      <c r="B80" s="1244"/>
      <c r="C80" s="1158"/>
      <c r="D80" s="1158"/>
      <c r="E80" s="1158"/>
      <c r="F80" s="1158"/>
      <c r="G80" s="1245"/>
    </row>
    <row r="81" spans="1:7" s="1247" customFormat="1" ht="13.2" x14ac:dyDescent="0.25">
      <c r="A81" s="1158"/>
      <c r="B81" s="1244"/>
      <c r="C81" s="1158"/>
      <c r="D81" s="1158"/>
      <c r="E81" s="1158"/>
      <c r="F81" s="1158"/>
      <c r="G81" s="1245"/>
    </row>
    <row r="82" spans="1:7" s="1247" customFormat="1" ht="13.2" x14ac:dyDescent="0.25">
      <c r="A82" s="1158"/>
      <c r="B82" s="1244"/>
      <c r="C82" s="1158"/>
      <c r="D82" s="1158"/>
      <c r="E82" s="1158"/>
      <c r="F82" s="1158"/>
      <c r="G82" s="1245"/>
    </row>
    <row r="83" spans="1:7" s="1247" customFormat="1" ht="13.2" x14ac:dyDescent="0.25">
      <c r="A83" s="1158"/>
      <c r="B83" s="1244"/>
      <c r="C83" s="1158"/>
      <c r="D83" s="1158"/>
      <c r="E83" s="1158"/>
      <c r="F83" s="1158"/>
      <c r="G83" s="1245"/>
    </row>
    <row r="84" spans="1:7" s="1247" customFormat="1" ht="13.2" x14ac:dyDescent="0.25">
      <c r="A84" s="1158"/>
      <c r="B84" s="1244"/>
      <c r="C84" s="1158"/>
      <c r="D84" s="1158"/>
      <c r="E84" s="1158"/>
      <c r="F84" s="1158"/>
      <c r="G84" s="1245"/>
    </row>
    <row r="85" spans="1:7" s="1247" customFormat="1" ht="13.2" x14ac:dyDescent="0.25">
      <c r="A85" s="1158"/>
      <c r="B85" s="1244"/>
      <c r="C85" s="1158"/>
      <c r="D85" s="1158"/>
      <c r="E85" s="1158"/>
      <c r="F85" s="1158"/>
      <c r="G85" s="1245"/>
    </row>
    <row r="86" spans="1:7" s="1247" customFormat="1" ht="13.2" x14ac:dyDescent="0.25">
      <c r="A86" s="1158"/>
      <c r="B86" s="1244"/>
      <c r="C86" s="1158"/>
      <c r="D86" s="1158"/>
      <c r="E86" s="1158"/>
      <c r="F86" s="1158"/>
      <c r="G86" s="1245"/>
    </row>
    <row r="87" spans="1:7" s="1247" customFormat="1" ht="13.2" x14ac:dyDescent="0.25">
      <c r="A87" s="1158"/>
      <c r="B87" s="1244"/>
      <c r="C87" s="1158"/>
      <c r="D87" s="1158"/>
      <c r="E87" s="1158"/>
      <c r="F87" s="1158"/>
      <c r="G87" s="1245"/>
    </row>
    <row r="88" spans="1:7" s="1247" customFormat="1" ht="13.2" x14ac:dyDescent="0.25">
      <c r="A88" s="1158"/>
      <c r="B88" s="1244"/>
      <c r="C88" s="1158"/>
      <c r="D88" s="1158"/>
      <c r="E88" s="1158"/>
      <c r="F88" s="1158"/>
      <c r="G88" s="1245"/>
    </row>
    <row r="89" spans="1:7" s="1247" customFormat="1" ht="13.2" x14ac:dyDescent="0.25">
      <c r="A89" s="1158"/>
      <c r="B89" s="1244"/>
      <c r="C89" s="1158"/>
      <c r="D89" s="1158"/>
      <c r="E89" s="1158"/>
      <c r="F89" s="1158"/>
      <c r="G89" s="1245"/>
    </row>
    <row r="90" spans="1:7" s="1247" customFormat="1" ht="13.2" x14ac:dyDescent="0.25">
      <c r="A90" s="1158"/>
      <c r="B90" s="1244"/>
      <c r="C90" s="1158"/>
      <c r="D90" s="1158"/>
      <c r="E90" s="1158"/>
      <c r="F90" s="1158"/>
      <c r="G90" s="1245"/>
    </row>
    <row r="91" spans="1:7" s="1247" customFormat="1" ht="13.2" x14ac:dyDescent="0.25">
      <c r="A91" s="1158"/>
      <c r="B91" s="1244"/>
      <c r="C91" s="1158"/>
      <c r="D91" s="1158"/>
      <c r="E91" s="1158"/>
      <c r="F91" s="1158"/>
      <c r="G91" s="1245"/>
    </row>
    <row r="92" spans="1:7" s="1247" customFormat="1" ht="13.2" x14ac:dyDescent="0.25">
      <c r="A92" s="1158"/>
      <c r="B92" s="1244"/>
      <c r="C92" s="1158"/>
      <c r="D92" s="1158"/>
      <c r="E92" s="1158"/>
      <c r="F92" s="1158"/>
      <c r="G92" s="1245"/>
    </row>
    <row r="93" spans="1:7" s="1247" customFormat="1" ht="13.2" x14ac:dyDescent="0.25">
      <c r="A93" s="1158"/>
      <c r="B93" s="1244"/>
      <c r="C93" s="1158"/>
      <c r="D93" s="1158"/>
      <c r="E93" s="1158"/>
      <c r="F93" s="1158"/>
      <c r="G93" s="1245"/>
    </row>
    <row r="94" spans="1:7" s="1247" customFormat="1" ht="13.2" x14ac:dyDescent="0.25">
      <c r="A94" s="1158"/>
      <c r="B94" s="1244"/>
      <c r="C94" s="1158"/>
      <c r="D94" s="1158"/>
      <c r="E94" s="1158"/>
      <c r="F94" s="1158"/>
      <c r="G94" s="1245"/>
    </row>
    <row r="95" spans="1:7" s="1247" customFormat="1" ht="13.2" x14ac:dyDescent="0.25">
      <c r="A95" s="1158"/>
      <c r="B95" s="1244"/>
      <c r="C95" s="1158"/>
      <c r="D95" s="1158"/>
      <c r="E95" s="1158"/>
      <c r="F95" s="1158"/>
      <c r="G95" s="1245"/>
    </row>
    <row r="96" spans="1:7" s="1247" customFormat="1" ht="13.2" x14ac:dyDescent="0.25">
      <c r="A96" s="1158"/>
      <c r="B96" s="1244"/>
      <c r="C96" s="1158"/>
      <c r="D96" s="1158"/>
      <c r="E96" s="1158"/>
      <c r="F96" s="1158"/>
      <c r="G96" s="1245"/>
    </row>
    <row r="97" spans="1:7" s="1247" customFormat="1" ht="13.2" x14ac:dyDescent="0.25">
      <c r="A97" s="1158"/>
      <c r="B97" s="1244"/>
      <c r="C97" s="1158"/>
      <c r="D97" s="1158"/>
      <c r="E97" s="1158"/>
      <c r="F97" s="1158"/>
      <c r="G97" s="1245"/>
    </row>
    <row r="98" spans="1:7" s="1247" customFormat="1" ht="13.2" x14ac:dyDescent="0.25">
      <c r="A98" s="1158"/>
      <c r="B98" s="1244"/>
      <c r="C98" s="1158"/>
      <c r="D98" s="1158"/>
      <c r="E98" s="1158"/>
      <c r="F98" s="1158"/>
      <c r="G98" s="1245"/>
    </row>
    <row r="99" spans="1:7" s="1247" customFormat="1" ht="13.2" x14ac:dyDescent="0.25">
      <c r="A99" s="1158"/>
      <c r="B99" s="1244"/>
      <c r="C99" s="1158"/>
      <c r="D99" s="1158"/>
      <c r="E99" s="1158"/>
      <c r="F99" s="1158"/>
      <c r="G99" s="1245"/>
    </row>
    <row r="100" spans="1:7" s="1247" customFormat="1" ht="13.2" x14ac:dyDescent="0.25">
      <c r="A100" s="1158"/>
      <c r="B100" s="1244"/>
      <c r="C100" s="1158"/>
      <c r="D100" s="1158"/>
      <c r="E100" s="1158"/>
      <c r="F100" s="1158"/>
      <c r="G100" s="1245"/>
    </row>
    <row r="101" spans="1:7" s="1247" customFormat="1" ht="13.2" x14ac:dyDescent="0.25">
      <c r="A101" s="1158"/>
      <c r="B101" s="1244"/>
      <c r="C101" s="1158"/>
      <c r="D101" s="1158"/>
      <c r="E101" s="1158"/>
      <c r="F101" s="1158"/>
      <c r="G101" s="1245"/>
    </row>
    <row r="102" spans="1:7" s="1247" customFormat="1" ht="13.2" x14ac:dyDescent="0.25">
      <c r="A102" s="1158"/>
      <c r="B102" s="1244"/>
      <c r="C102" s="1158"/>
      <c r="D102" s="1158"/>
      <c r="E102" s="1158"/>
      <c r="F102" s="1158"/>
      <c r="G102" s="1245"/>
    </row>
    <row r="103" spans="1:7" s="1247" customFormat="1" ht="13.2" x14ac:dyDescent="0.25">
      <c r="A103" s="1158"/>
      <c r="B103" s="1244"/>
      <c r="C103" s="1158"/>
      <c r="D103" s="1158"/>
      <c r="E103" s="1158"/>
      <c r="F103" s="1158"/>
      <c r="G103" s="1245"/>
    </row>
    <row r="104" spans="1:7" s="1247" customFormat="1" ht="13.2" x14ac:dyDescent="0.25">
      <c r="A104" s="1158"/>
      <c r="B104" s="1244"/>
      <c r="C104" s="1158"/>
      <c r="D104" s="1158"/>
      <c r="E104" s="1158"/>
      <c r="F104" s="1158"/>
      <c r="G104" s="1245"/>
    </row>
    <row r="105" spans="1:7" s="1247" customFormat="1" ht="13.2" x14ac:dyDescent="0.25">
      <c r="A105" s="1158"/>
      <c r="B105" s="1244"/>
      <c r="C105" s="1158"/>
      <c r="D105" s="1158"/>
      <c r="E105" s="1158"/>
      <c r="F105" s="1158"/>
      <c r="G105" s="1245"/>
    </row>
    <row r="106" spans="1:7" s="1247" customFormat="1" ht="13.2" x14ac:dyDescent="0.25">
      <c r="A106" s="1158"/>
      <c r="B106" s="1244"/>
      <c r="C106" s="1158"/>
      <c r="D106" s="1158"/>
      <c r="E106" s="1158"/>
      <c r="F106" s="1158"/>
      <c r="G106" s="1245"/>
    </row>
    <row r="107" spans="1:7" s="1247" customFormat="1" ht="13.2" x14ac:dyDescent="0.25">
      <c r="A107" s="1158"/>
      <c r="B107" s="1244"/>
      <c r="C107" s="1158"/>
      <c r="D107" s="1158"/>
      <c r="E107" s="1158"/>
      <c r="F107" s="1158"/>
      <c r="G107" s="1245"/>
    </row>
    <row r="108" spans="1:7" s="1247" customFormat="1" ht="13.2" x14ac:dyDescent="0.25">
      <c r="A108" s="1158"/>
      <c r="B108" s="1244"/>
      <c r="C108" s="1158"/>
      <c r="D108" s="1158"/>
      <c r="E108" s="1158"/>
      <c r="F108" s="1158"/>
      <c r="G108" s="1245"/>
    </row>
    <row r="109" spans="1:7" s="1247" customFormat="1" ht="13.2" x14ac:dyDescent="0.25">
      <c r="A109" s="1158"/>
      <c r="B109" s="1244"/>
      <c r="C109" s="1158"/>
      <c r="D109" s="1158"/>
      <c r="E109" s="1158"/>
      <c r="F109" s="1158"/>
      <c r="G109" s="1245"/>
    </row>
    <row r="110" spans="1:7" s="1247" customFormat="1" ht="13.2" x14ac:dyDescent="0.25">
      <c r="A110" s="1158"/>
      <c r="B110" s="1244"/>
      <c r="C110" s="1158"/>
      <c r="D110" s="1158"/>
      <c r="E110" s="1158"/>
      <c r="F110" s="1158"/>
      <c r="G110" s="1245"/>
    </row>
    <row r="111" spans="1:7" s="1247" customFormat="1" ht="13.2" x14ac:dyDescent="0.25">
      <c r="A111" s="1158"/>
      <c r="B111" s="1244"/>
      <c r="C111" s="1158"/>
      <c r="D111" s="1158"/>
      <c r="E111" s="1158"/>
      <c r="F111" s="1158"/>
      <c r="G111" s="1245"/>
    </row>
    <row r="112" spans="1:7" s="1247" customFormat="1" ht="13.2" x14ac:dyDescent="0.25">
      <c r="A112" s="1158"/>
      <c r="B112" s="1244"/>
      <c r="C112" s="1158"/>
      <c r="D112" s="1158"/>
      <c r="E112" s="1158"/>
      <c r="F112" s="1158"/>
      <c r="G112" s="1245"/>
    </row>
    <row r="113" spans="1:7" s="1247" customFormat="1" ht="13.2" x14ac:dyDescent="0.25">
      <c r="A113" s="1158"/>
      <c r="B113" s="1244"/>
      <c r="C113" s="1158"/>
      <c r="D113" s="1158"/>
      <c r="E113" s="1158"/>
      <c r="F113" s="1158"/>
      <c r="G113" s="1245"/>
    </row>
    <row r="114" spans="1:7" s="1247" customFormat="1" ht="13.2" x14ac:dyDescent="0.25">
      <c r="A114" s="1158"/>
      <c r="B114" s="1244"/>
      <c r="C114" s="1158"/>
      <c r="D114" s="1158"/>
      <c r="E114" s="1158"/>
      <c r="F114" s="1158"/>
      <c r="G114" s="1245"/>
    </row>
    <row r="115" spans="1:7" s="1247" customFormat="1" ht="13.2" x14ac:dyDescent="0.25">
      <c r="A115" s="1158"/>
      <c r="B115" s="1244"/>
      <c r="C115" s="1158"/>
      <c r="D115" s="1158"/>
      <c r="E115" s="1158"/>
      <c r="F115" s="1158"/>
      <c r="G115" s="1245"/>
    </row>
    <row r="116" spans="1:7" s="1247" customFormat="1" ht="13.2" x14ac:dyDescent="0.25">
      <c r="A116" s="1158"/>
      <c r="B116" s="1244"/>
      <c r="C116" s="1158"/>
      <c r="D116" s="1158"/>
      <c r="E116" s="1158"/>
      <c r="F116" s="1158"/>
      <c r="G116" s="1245"/>
    </row>
    <row r="117" spans="1:7" s="1247" customFormat="1" ht="13.2" x14ac:dyDescent="0.25">
      <c r="A117" s="1158"/>
      <c r="B117" s="1244"/>
      <c r="C117" s="1158"/>
      <c r="D117" s="1158"/>
      <c r="E117" s="1158"/>
      <c r="F117" s="1158"/>
      <c r="G117" s="1245"/>
    </row>
    <row r="118" spans="1:7" s="1247" customFormat="1" ht="13.2" x14ac:dyDescent="0.25">
      <c r="A118" s="1158"/>
      <c r="B118" s="1244"/>
      <c r="C118" s="1158"/>
      <c r="D118" s="1158"/>
      <c r="E118" s="1158"/>
      <c r="F118" s="1158"/>
      <c r="G118" s="1245"/>
    </row>
    <row r="119" spans="1:7" s="1247" customFormat="1" ht="13.2" x14ac:dyDescent="0.25">
      <c r="A119" s="1158"/>
      <c r="B119" s="1244"/>
      <c r="C119" s="1158"/>
      <c r="D119" s="1158"/>
      <c r="E119" s="1158"/>
      <c r="F119" s="1158"/>
      <c r="G119" s="1245"/>
    </row>
    <row r="120" spans="1:7" s="1247" customFormat="1" ht="13.2" x14ac:dyDescent="0.25">
      <c r="A120" s="1158"/>
      <c r="B120" s="1244"/>
      <c r="C120" s="1158"/>
      <c r="D120" s="1158"/>
      <c r="E120" s="1158"/>
      <c r="F120" s="1158"/>
      <c r="G120" s="1245"/>
    </row>
    <row r="121" spans="1:7" s="1247" customFormat="1" ht="13.2" x14ac:dyDescent="0.25">
      <c r="A121" s="1158"/>
      <c r="B121" s="1244"/>
      <c r="C121" s="1158"/>
      <c r="D121" s="1158"/>
      <c r="E121" s="1158"/>
      <c r="F121" s="1158"/>
      <c r="G121" s="1245"/>
    </row>
    <row r="122" spans="1:7" s="1247" customFormat="1" ht="13.2" x14ac:dyDescent="0.25">
      <c r="A122" s="1158"/>
      <c r="B122" s="1244"/>
      <c r="C122" s="1158"/>
      <c r="D122" s="1158"/>
      <c r="E122" s="1158"/>
      <c r="F122" s="1158"/>
      <c r="G122" s="1245"/>
    </row>
    <row r="123" spans="1:7" s="1247" customFormat="1" ht="13.2" x14ac:dyDescent="0.25">
      <c r="A123" s="1158"/>
      <c r="B123" s="1244"/>
      <c r="C123" s="1158"/>
      <c r="D123" s="1158"/>
      <c r="E123" s="1158"/>
      <c r="F123" s="1158"/>
      <c r="G123" s="1245"/>
    </row>
    <row r="124" spans="1:7" s="1247" customFormat="1" ht="13.2" x14ac:dyDescent="0.25">
      <c r="A124" s="1158"/>
      <c r="B124" s="1244"/>
      <c r="C124" s="1158"/>
      <c r="D124" s="1158"/>
      <c r="E124" s="1158"/>
      <c r="F124" s="1158"/>
      <c r="G124" s="1245"/>
    </row>
    <row r="125" spans="1:7" s="1247" customFormat="1" ht="13.2" x14ac:dyDescent="0.25">
      <c r="A125" s="1158"/>
      <c r="B125" s="1244"/>
      <c r="C125" s="1158"/>
      <c r="D125" s="1158"/>
      <c r="E125" s="1158"/>
      <c r="F125" s="1158"/>
      <c r="G125" s="1245"/>
    </row>
    <row r="126" spans="1:7" s="1247" customFormat="1" ht="13.2" x14ac:dyDescent="0.25">
      <c r="A126" s="1158"/>
      <c r="B126" s="1244"/>
      <c r="C126" s="1158"/>
      <c r="D126" s="1158"/>
      <c r="E126" s="1158"/>
      <c r="F126" s="1158"/>
      <c r="G126" s="1245"/>
    </row>
    <row r="127" spans="1:7" s="1247" customFormat="1" ht="13.2" x14ac:dyDescent="0.25">
      <c r="A127" s="1158"/>
      <c r="B127" s="1244"/>
      <c r="C127" s="1158"/>
      <c r="D127" s="1158"/>
      <c r="E127" s="1158"/>
      <c r="F127" s="1158"/>
      <c r="G127" s="1245"/>
    </row>
    <row r="128" spans="1:7" s="1247" customFormat="1" ht="13.2" x14ac:dyDescent="0.25">
      <c r="A128" s="1158"/>
      <c r="B128" s="1244"/>
      <c r="C128" s="1158"/>
      <c r="D128" s="1158"/>
      <c r="E128" s="1158"/>
      <c r="F128" s="1158"/>
      <c r="G128" s="1245"/>
    </row>
    <row r="129" spans="1:7" s="1247" customFormat="1" ht="13.2" x14ac:dyDescent="0.25">
      <c r="A129" s="1158"/>
      <c r="B129" s="1244"/>
      <c r="C129" s="1158"/>
      <c r="D129" s="1158"/>
      <c r="E129" s="1158"/>
      <c r="F129" s="1158"/>
      <c r="G129" s="1245"/>
    </row>
    <row r="130" spans="1:7" s="1247" customFormat="1" ht="13.2" x14ac:dyDescent="0.25">
      <c r="A130" s="1158"/>
      <c r="B130" s="1244"/>
      <c r="C130" s="1158"/>
      <c r="D130" s="1158"/>
      <c r="E130" s="1158"/>
      <c r="F130" s="1158"/>
      <c r="G130" s="1245"/>
    </row>
    <row r="131" spans="1:7" s="1247" customFormat="1" ht="13.2" x14ac:dyDescent="0.25">
      <c r="A131" s="1158"/>
      <c r="B131" s="1244"/>
      <c r="C131" s="1158"/>
      <c r="D131" s="1158"/>
      <c r="E131" s="1158"/>
      <c r="F131" s="1158"/>
      <c r="G131" s="1245"/>
    </row>
    <row r="132" spans="1:7" s="1247" customFormat="1" ht="13.2" x14ac:dyDescent="0.25">
      <c r="A132" s="1158"/>
      <c r="B132" s="1244"/>
      <c r="C132" s="1158"/>
      <c r="D132" s="1158"/>
      <c r="E132" s="1158"/>
      <c r="F132" s="1158"/>
      <c r="G132" s="1245"/>
    </row>
    <row r="133" spans="1:7" s="1247" customFormat="1" ht="13.2" x14ac:dyDescent="0.25">
      <c r="A133" s="1158"/>
      <c r="B133" s="1244"/>
      <c r="C133" s="1158"/>
      <c r="D133" s="1158"/>
      <c r="E133" s="1158"/>
      <c r="F133" s="1158"/>
      <c r="G133" s="1245"/>
    </row>
    <row r="134" spans="1:7" s="1247" customFormat="1" ht="13.2" x14ac:dyDescent="0.25">
      <c r="A134" s="1158"/>
      <c r="B134" s="1244"/>
      <c r="C134" s="1158"/>
      <c r="D134" s="1158"/>
      <c r="E134" s="1158"/>
      <c r="F134" s="1158"/>
      <c r="G134" s="1245"/>
    </row>
    <row r="135" spans="1:7" s="1247" customFormat="1" ht="13.2" x14ac:dyDescent="0.25">
      <c r="A135" s="1158"/>
      <c r="B135" s="1244"/>
      <c r="C135" s="1158"/>
      <c r="D135" s="1158"/>
      <c r="E135" s="1158"/>
      <c r="F135" s="1158"/>
      <c r="G135" s="1245"/>
    </row>
    <row r="136" spans="1:7" s="1247" customFormat="1" ht="13.2" x14ac:dyDescent="0.25">
      <c r="A136" s="1158"/>
      <c r="B136" s="1244"/>
      <c r="C136" s="1158"/>
      <c r="D136" s="1158"/>
      <c r="E136" s="1158"/>
      <c r="F136" s="1158"/>
      <c r="G136" s="1245"/>
    </row>
    <row r="137" spans="1:7" s="1247" customFormat="1" ht="13.2" x14ac:dyDescent="0.25">
      <c r="A137" s="1158"/>
      <c r="B137" s="1244"/>
      <c r="C137" s="1158"/>
      <c r="D137" s="1158"/>
      <c r="E137" s="1158"/>
      <c r="F137" s="1158"/>
      <c r="G137" s="1245"/>
    </row>
    <row r="138" spans="1:7" s="1247" customFormat="1" ht="13.2" x14ac:dyDescent="0.25">
      <c r="A138" s="1158"/>
      <c r="B138" s="1244"/>
      <c r="C138" s="1158"/>
      <c r="D138" s="1158"/>
      <c r="E138" s="1158"/>
      <c r="F138" s="1158"/>
      <c r="G138" s="1245"/>
    </row>
    <row r="139" spans="1:7" s="1247" customFormat="1" ht="13.2" x14ac:dyDescent="0.25">
      <c r="A139" s="1158"/>
      <c r="B139" s="1244"/>
      <c r="C139" s="1158"/>
      <c r="D139" s="1158"/>
      <c r="E139" s="1158"/>
      <c r="F139" s="1158"/>
      <c r="G139" s="1245"/>
    </row>
    <row r="140" spans="1:7" s="1247" customFormat="1" ht="13.2" x14ac:dyDescent="0.25">
      <c r="A140" s="1158"/>
      <c r="B140" s="1244"/>
      <c r="C140" s="1158"/>
      <c r="D140" s="1158"/>
      <c r="E140" s="1158"/>
      <c r="F140" s="1158"/>
      <c r="G140" s="1245"/>
    </row>
    <row r="141" spans="1:7" s="1247" customFormat="1" ht="13.2" x14ac:dyDescent="0.25">
      <c r="A141" s="1158"/>
      <c r="B141" s="1244"/>
      <c r="C141" s="1158"/>
      <c r="D141" s="1158"/>
      <c r="E141" s="1158"/>
      <c r="F141" s="1158"/>
      <c r="G141" s="1245"/>
    </row>
    <row r="142" spans="1:7" s="1247" customFormat="1" ht="13.2" x14ac:dyDescent="0.25">
      <c r="A142" s="1158"/>
      <c r="B142" s="1244"/>
      <c r="C142" s="1158"/>
      <c r="D142" s="1158"/>
      <c r="E142" s="1158"/>
      <c r="F142" s="1158"/>
      <c r="G142" s="1245"/>
    </row>
    <row r="143" spans="1:7" s="1247" customFormat="1" ht="13.2" x14ac:dyDescent="0.25">
      <c r="A143" s="1158"/>
      <c r="B143" s="1244"/>
      <c r="C143" s="1158"/>
      <c r="D143" s="1158"/>
      <c r="E143" s="1158"/>
      <c r="F143" s="1158"/>
      <c r="G143" s="1245"/>
    </row>
    <row r="144" spans="1:7" s="1247" customFormat="1" ht="13.2" x14ac:dyDescent="0.25">
      <c r="A144" s="1158"/>
      <c r="B144" s="1244"/>
      <c r="C144" s="1158"/>
      <c r="D144" s="1158"/>
      <c r="E144" s="1158"/>
      <c r="F144" s="1158"/>
      <c r="G144" s="1245"/>
    </row>
    <row r="145" spans="1:7" s="1247" customFormat="1" ht="13.2" x14ac:dyDescent="0.25">
      <c r="A145" s="1158"/>
      <c r="B145" s="1244"/>
      <c r="C145" s="1158"/>
      <c r="D145" s="1158"/>
      <c r="E145" s="1158"/>
      <c r="F145" s="1158"/>
      <c r="G145" s="1245"/>
    </row>
    <row r="146" spans="1:7" s="1247" customFormat="1" ht="13.2" x14ac:dyDescent="0.25">
      <c r="A146" s="1158"/>
      <c r="B146" s="1244"/>
      <c r="C146" s="1158"/>
      <c r="D146" s="1158"/>
      <c r="E146" s="1158"/>
      <c r="F146" s="1158"/>
      <c r="G146" s="1245"/>
    </row>
    <row r="147" spans="1:7" s="1247" customFormat="1" ht="13.2" x14ac:dyDescent="0.25">
      <c r="A147" s="1158"/>
      <c r="B147" s="1244"/>
      <c r="C147" s="1158"/>
      <c r="D147" s="1158"/>
      <c r="E147" s="1158"/>
      <c r="F147" s="1158"/>
      <c r="G147" s="1245"/>
    </row>
    <row r="148" spans="1:7" s="1247" customFormat="1" ht="13.2" x14ac:dyDescent="0.25">
      <c r="A148" s="1158"/>
      <c r="B148" s="1244"/>
      <c r="C148" s="1158"/>
      <c r="D148" s="1158"/>
      <c r="E148" s="1158"/>
      <c r="F148" s="1158"/>
      <c r="G148" s="1245"/>
    </row>
    <row r="149" spans="1:7" s="1247" customFormat="1" ht="13.2" x14ac:dyDescent="0.25">
      <c r="A149" s="1158"/>
      <c r="B149" s="1244"/>
      <c r="C149" s="1158"/>
      <c r="D149" s="1158"/>
      <c r="E149" s="1158"/>
      <c r="F149" s="1158"/>
      <c r="G149" s="1245"/>
    </row>
    <row r="150" spans="1:7" s="1247" customFormat="1" ht="13.2" x14ac:dyDescent="0.25">
      <c r="A150" s="1158"/>
      <c r="B150" s="1244"/>
      <c r="C150" s="1158"/>
      <c r="D150" s="1158"/>
      <c r="E150" s="1158"/>
      <c r="F150" s="1158"/>
      <c r="G150" s="1245"/>
    </row>
    <row r="151" spans="1:7" s="1247" customFormat="1" ht="13.2" x14ac:dyDescent="0.25">
      <c r="A151" s="1158"/>
      <c r="B151" s="1244"/>
      <c r="C151" s="1158"/>
      <c r="D151" s="1158"/>
      <c r="E151" s="1158"/>
      <c r="F151" s="1158"/>
      <c r="G151" s="1245"/>
    </row>
    <row r="152" spans="1:7" s="1247" customFormat="1" ht="13.2" x14ac:dyDescent="0.25">
      <c r="A152" s="1158"/>
      <c r="B152" s="1244"/>
      <c r="C152" s="1158"/>
      <c r="D152" s="1158"/>
      <c r="E152" s="1158"/>
      <c r="F152" s="1158"/>
      <c r="G152" s="1245"/>
    </row>
    <row r="153" spans="1:7" s="1247" customFormat="1" ht="13.2" x14ac:dyDescent="0.25">
      <c r="A153" s="1158"/>
      <c r="B153" s="1244"/>
      <c r="C153" s="1158"/>
      <c r="D153" s="1158"/>
      <c r="E153" s="1158"/>
      <c r="F153" s="1158"/>
      <c r="G153" s="1245"/>
    </row>
    <row r="154" spans="1:7" s="1247" customFormat="1" ht="13.2" x14ac:dyDescent="0.25">
      <c r="A154" s="1158"/>
      <c r="B154" s="1244"/>
      <c r="C154" s="1158"/>
      <c r="D154" s="1158"/>
      <c r="E154" s="1158"/>
      <c r="F154" s="1158"/>
      <c r="G154" s="1245"/>
    </row>
    <row r="155" spans="1:7" s="1247" customFormat="1" ht="13.2" x14ac:dyDescent="0.25">
      <c r="A155" s="1158"/>
      <c r="B155" s="1244"/>
      <c r="C155" s="1158"/>
      <c r="D155" s="1158"/>
      <c r="E155" s="1158"/>
      <c r="F155" s="1158"/>
      <c r="G155" s="1245"/>
    </row>
    <row r="156" spans="1:7" s="1247" customFormat="1" ht="13.2" x14ac:dyDescent="0.25">
      <c r="A156" s="1158"/>
      <c r="B156" s="1244"/>
      <c r="C156" s="1158"/>
      <c r="D156" s="1158"/>
      <c r="E156" s="1158"/>
      <c r="F156" s="1158"/>
      <c r="G156" s="1245"/>
    </row>
    <row r="157" spans="1:7" s="1247" customFormat="1" ht="13.2" x14ac:dyDescent="0.25">
      <c r="A157" s="1158"/>
      <c r="B157" s="1244"/>
      <c r="C157" s="1158"/>
      <c r="D157" s="1158"/>
      <c r="E157" s="1158"/>
      <c r="F157" s="1158"/>
      <c r="G157" s="1245"/>
    </row>
    <row r="158" spans="1:7" s="1247" customFormat="1" ht="13.2" x14ac:dyDescent="0.25">
      <c r="A158" s="1158"/>
      <c r="B158" s="1244"/>
      <c r="C158" s="1158"/>
      <c r="D158" s="1158"/>
      <c r="E158" s="1158"/>
      <c r="F158" s="1158"/>
      <c r="G158" s="1245"/>
    </row>
    <row r="159" spans="1:7" s="1247" customFormat="1" ht="13.2" x14ac:dyDescent="0.25">
      <c r="A159" s="1158"/>
      <c r="B159" s="1244"/>
      <c r="C159" s="1158"/>
      <c r="D159" s="1158"/>
      <c r="E159" s="1158"/>
      <c r="F159" s="1158"/>
      <c r="G159" s="1245"/>
    </row>
    <row r="160" spans="1:7" s="1247" customFormat="1" ht="13.2" x14ac:dyDescent="0.25">
      <c r="A160" s="1158"/>
      <c r="B160" s="1244"/>
      <c r="C160" s="1158"/>
      <c r="D160" s="1158"/>
      <c r="E160" s="1158"/>
      <c r="F160" s="1158"/>
      <c r="G160" s="1245"/>
    </row>
    <row r="161" spans="1:7" s="1247" customFormat="1" ht="13.2" x14ac:dyDescent="0.25">
      <c r="A161" s="1158"/>
      <c r="B161" s="1244"/>
      <c r="C161" s="1158"/>
      <c r="D161" s="1158"/>
      <c r="E161" s="1158"/>
      <c r="F161" s="1158"/>
      <c r="G161" s="1245"/>
    </row>
    <row r="162" spans="1:7" s="1247" customFormat="1" ht="13.2" x14ac:dyDescent="0.25">
      <c r="A162" s="1158"/>
      <c r="B162" s="1244"/>
      <c r="C162" s="1158"/>
      <c r="D162" s="1158"/>
      <c r="E162" s="1158"/>
      <c r="F162" s="1158"/>
      <c r="G162" s="1245"/>
    </row>
    <row r="163" spans="1:7" s="1247" customFormat="1" ht="13.2" x14ac:dyDescent="0.25">
      <c r="A163" s="1158"/>
      <c r="B163" s="1244"/>
      <c r="C163" s="1158"/>
      <c r="D163" s="1158"/>
      <c r="E163" s="1158"/>
      <c r="F163" s="1158"/>
      <c r="G163" s="1245"/>
    </row>
    <row r="164" spans="1:7" s="1247" customFormat="1" ht="13.2" x14ac:dyDescent="0.25">
      <c r="A164" s="1158"/>
      <c r="B164" s="1244"/>
      <c r="C164" s="1158"/>
      <c r="D164" s="1158"/>
      <c r="E164" s="1158"/>
      <c r="F164" s="1158"/>
      <c r="G164" s="1245"/>
    </row>
    <row r="165" spans="1:7" s="1247" customFormat="1" ht="13.2" x14ac:dyDescent="0.25">
      <c r="A165" s="1158"/>
      <c r="B165" s="1244"/>
      <c r="C165" s="1158"/>
      <c r="D165" s="1158"/>
      <c r="E165" s="1158"/>
      <c r="F165" s="1158"/>
      <c r="G165" s="1245"/>
    </row>
    <row r="166" spans="1:7" s="1247" customFormat="1" ht="13.2" x14ac:dyDescent="0.25">
      <c r="A166" s="1158"/>
      <c r="B166" s="1244"/>
      <c r="C166" s="1158"/>
      <c r="D166" s="1158"/>
      <c r="E166" s="1158"/>
      <c r="F166" s="1158"/>
      <c r="G166" s="1245"/>
    </row>
    <row r="167" spans="1:7" s="1247" customFormat="1" ht="13.2" x14ac:dyDescent="0.25">
      <c r="A167" s="1158"/>
      <c r="B167" s="1244"/>
      <c r="C167" s="1158"/>
      <c r="D167" s="1158"/>
      <c r="E167" s="1158"/>
      <c r="F167" s="1158"/>
      <c r="G167" s="1245"/>
    </row>
    <row r="168" spans="1:7" s="1247" customFormat="1" ht="13.2" x14ac:dyDescent="0.25">
      <c r="A168" s="1158"/>
      <c r="B168" s="1244"/>
      <c r="C168" s="1158"/>
      <c r="D168" s="1158"/>
      <c r="E168" s="1158"/>
      <c r="F168" s="1158"/>
      <c r="G168" s="1245"/>
    </row>
    <row r="169" spans="1:7" s="1247" customFormat="1" ht="13.2" x14ac:dyDescent="0.25">
      <c r="A169" s="1158"/>
      <c r="B169" s="1244"/>
      <c r="C169" s="1158"/>
      <c r="D169" s="1158"/>
      <c r="E169" s="1158"/>
      <c r="F169" s="1158"/>
      <c r="G169" s="1245"/>
    </row>
    <row r="170" spans="1:7" s="1247" customFormat="1" ht="13.2" x14ac:dyDescent="0.25">
      <c r="A170" s="1158"/>
      <c r="B170" s="1244"/>
      <c r="C170" s="1158"/>
      <c r="D170" s="1158"/>
      <c r="E170" s="1158"/>
      <c r="F170" s="1158"/>
      <c r="G170" s="1245"/>
    </row>
    <row r="171" spans="1:7" s="1247" customFormat="1" ht="13.2" x14ac:dyDescent="0.25">
      <c r="A171" s="1158"/>
      <c r="B171" s="1244"/>
      <c r="C171" s="1158"/>
      <c r="D171" s="1158"/>
      <c r="E171" s="1158"/>
      <c r="F171" s="1158"/>
      <c r="G171" s="1245"/>
    </row>
    <row r="172" spans="1:7" s="1247" customFormat="1" ht="13.2" x14ac:dyDescent="0.25">
      <c r="A172" s="1158"/>
      <c r="B172" s="1244"/>
      <c r="C172" s="1158"/>
      <c r="D172" s="1158"/>
      <c r="E172" s="1158"/>
      <c r="F172" s="1158"/>
      <c r="G172" s="1245"/>
    </row>
    <row r="173" spans="1:7" s="1247" customFormat="1" ht="13.2" x14ac:dyDescent="0.25">
      <c r="A173" s="1158"/>
      <c r="B173" s="1244"/>
      <c r="C173" s="1158"/>
      <c r="D173" s="1158"/>
      <c r="E173" s="1158"/>
      <c r="F173" s="1158"/>
      <c r="G173" s="1245"/>
    </row>
    <row r="174" spans="1:7" s="1247" customFormat="1" ht="13.2" x14ac:dyDescent="0.25">
      <c r="A174" s="1158"/>
      <c r="B174" s="1244"/>
      <c r="C174" s="1158"/>
      <c r="D174" s="1158"/>
      <c r="E174" s="1158"/>
      <c r="F174" s="1158"/>
      <c r="G174" s="1245"/>
    </row>
    <row r="175" spans="1:7" s="1247" customFormat="1" ht="13.2" x14ac:dyDescent="0.25">
      <c r="A175" s="1158"/>
      <c r="B175" s="1244"/>
      <c r="C175" s="1158"/>
      <c r="D175" s="1158"/>
      <c r="E175" s="1158"/>
      <c r="F175" s="1158"/>
      <c r="G175" s="1245"/>
    </row>
    <row r="176" spans="1:7" s="1247" customFormat="1" ht="13.2" x14ac:dyDescent="0.25">
      <c r="A176" s="1158"/>
      <c r="B176" s="1244"/>
      <c r="C176" s="1158"/>
      <c r="D176" s="1158"/>
      <c r="E176" s="1158"/>
      <c r="F176" s="1158"/>
      <c r="G176" s="1245"/>
    </row>
    <row r="177" spans="1:7" s="1247" customFormat="1" ht="13.2" x14ac:dyDescent="0.25">
      <c r="A177" s="1158"/>
      <c r="B177" s="1244"/>
      <c r="C177" s="1158"/>
      <c r="D177" s="1158"/>
      <c r="E177" s="1158"/>
      <c r="F177" s="1158"/>
      <c r="G177" s="1245"/>
    </row>
    <row r="178" spans="1:7" s="1247" customFormat="1" ht="13.2" x14ac:dyDescent="0.25">
      <c r="A178" s="1158"/>
      <c r="B178" s="1244"/>
      <c r="C178" s="1158"/>
      <c r="D178" s="1158"/>
      <c r="E178" s="1158"/>
      <c r="F178" s="1158"/>
      <c r="G178" s="1245"/>
    </row>
    <row r="179" spans="1:7" s="1247" customFormat="1" ht="13.2" x14ac:dyDescent="0.25">
      <c r="A179" s="1158"/>
      <c r="B179" s="1244"/>
      <c r="C179" s="1158"/>
      <c r="D179" s="1158"/>
      <c r="E179" s="1158"/>
      <c r="F179" s="1158"/>
      <c r="G179" s="1245"/>
    </row>
    <row r="180" spans="1:7" s="1247" customFormat="1" ht="13.2" x14ac:dyDescent="0.25">
      <c r="A180" s="1158"/>
      <c r="B180" s="1244"/>
      <c r="C180" s="1158"/>
      <c r="D180" s="1158"/>
      <c r="E180" s="1158"/>
      <c r="F180" s="1158"/>
      <c r="G180" s="1245"/>
    </row>
    <row r="181" spans="1:7" s="1247" customFormat="1" ht="13.2" x14ac:dyDescent="0.25">
      <c r="A181" s="1158"/>
      <c r="B181" s="1244"/>
      <c r="C181" s="1158"/>
      <c r="D181" s="1158"/>
      <c r="E181" s="1158"/>
      <c r="F181" s="1158"/>
      <c r="G181" s="1245"/>
    </row>
    <row r="182" spans="1:7" s="1247" customFormat="1" ht="13.2" x14ac:dyDescent="0.25">
      <c r="A182" s="1158"/>
      <c r="B182" s="1244"/>
      <c r="C182" s="1158"/>
      <c r="D182" s="1158"/>
      <c r="E182" s="1158"/>
      <c r="F182" s="1158"/>
      <c r="G182" s="1245"/>
    </row>
    <row r="183" spans="1:7" s="1247" customFormat="1" ht="13.2" x14ac:dyDescent="0.25">
      <c r="A183" s="1158"/>
      <c r="B183" s="1244"/>
      <c r="C183" s="1158"/>
      <c r="D183" s="1158"/>
      <c r="E183" s="1158"/>
      <c r="F183" s="1158"/>
      <c r="G183" s="1245"/>
    </row>
    <row r="184" spans="1:7" s="1247" customFormat="1" ht="13.2" x14ac:dyDescent="0.25">
      <c r="A184" s="1158"/>
      <c r="B184" s="1244"/>
      <c r="C184" s="1158"/>
      <c r="D184" s="1158"/>
      <c r="E184" s="1158"/>
      <c r="F184" s="1158"/>
      <c r="G184" s="1245"/>
    </row>
    <row r="185" spans="1:7" s="1247" customFormat="1" ht="13.2" x14ac:dyDescent="0.25">
      <c r="A185" s="1158"/>
      <c r="B185" s="1244"/>
      <c r="C185" s="1158"/>
      <c r="D185" s="1158"/>
      <c r="E185" s="1158"/>
      <c r="F185" s="1158"/>
      <c r="G185" s="1245"/>
    </row>
    <row r="186" spans="1:7" s="1247" customFormat="1" ht="13.2" x14ac:dyDescent="0.25">
      <c r="A186" s="1158"/>
      <c r="B186" s="1244"/>
      <c r="C186" s="1158"/>
      <c r="D186" s="1158"/>
      <c r="E186" s="1158"/>
      <c r="F186" s="1158"/>
      <c r="G186" s="1245"/>
    </row>
    <row r="187" spans="1:7" s="1247" customFormat="1" ht="13.2" x14ac:dyDescent="0.25">
      <c r="A187" s="1158"/>
      <c r="B187" s="1244"/>
      <c r="C187" s="1158"/>
      <c r="D187" s="1158"/>
      <c r="E187" s="1158"/>
      <c r="F187" s="1158"/>
      <c r="G187" s="1245"/>
    </row>
    <row r="188" spans="1:7" s="1247" customFormat="1" ht="13.2" x14ac:dyDescent="0.25">
      <c r="A188" s="1158"/>
      <c r="B188" s="1244"/>
      <c r="C188" s="1158"/>
      <c r="D188" s="1158"/>
      <c r="E188" s="1158"/>
      <c r="F188" s="1158"/>
      <c r="G188" s="1245"/>
    </row>
    <row r="189" spans="1:7" s="1247" customFormat="1" ht="13.2" x14ac:dyDescent="0.25">
      <c r="A189" s="1158"/>
      <c r="B189" s="1244"/>
      <c r="C189" s="1158"/>
      <c r="D189" s="1158"/>
      <c r="E189" s="1158"/>
      <c r="F189" s="1158"/>
      <c r="G189" s="1245"/>
    </row>
    <row r="190" spans="1:7" s="1247" customFormat="1" ht="13.2" x14ac:dyDescent="0.25">
      <c r="A190" s="1158"/>
      <c r="B190" s="1244"/>
      <c r="C190" s="1158"/>
      <c r="D190" s="1158"/>
      <c r="E190" s="1158"/>
      <c r="F190" s="1158"/>
      <c r="G190" s="1245"/>
    </row>
    <row r="191" spans="1:7" s="1247" customFormat="1" ht="13.2" x14ac:dyDescent="0.25">
      <c r="A191" s="1158"/>
      <c r="B191" s="1244"/>
      <c r="C191" s="1158"/>
      <c r="D191" s="1158"/>
      <c r="E191" s="1158"/>
      <c r="F191" s="1158"/>
      <c r="G191" s="1245"/>
    </row>
    <row r="192" spans="1:7" s="1247" customFormat="1" ht="13.2" x14ac:dyDescent="0.25">
      <c r="A192" s="1158"/>
      <c r="B192" s="1244"/>
      <c r="C192" s="1158"/>
      <c r="D192" s="1158"/>
      <c r="E192" s="1158"/>
      <c r="F192" s="1158"/>
      <c r="G192" s="1245"/>
    </row>
    <row r="193" spans="1:7" s="1247" customFormat="1" ht="13.2" x14ac:dyDescent="0.25">
      <c r="A193" s="1158"/>
      <c r="B193" s="1244"/>
      <c r="C193" s="1158"/>
      <c r="D193" s="1158"/>
      <c r="E193" s="1158"/>
      <c r="F193" s="1158"/>
      <c r="G193" s="1245"/>
    </row>
    <row r="194" spans="1:7" s="1247" customFormat="1" ht="13.2" x14ac:dyDescent="0.25">
      <c r="A194" s="1158"/>
      <c r="B194" s="1244"/>
      <c r="C194" s="1158"/>
      <c r="D194" s="1158"/>
      <c r="E194" s="1158"/>
      <c r="F194" s="1158"/>
      <c r="G194" s="1245"/>
    </row>
    <row r="195" spans="1:7" s="1247" customFormat="1" ht="13.2" x14ac:dyDescent="0.25">
      <c r="A195" s="1158"/>
      <c r="B195" s="1244"/>
      <c r="C195" s="1158"/>
      <c r="D195" s="1158"/>
      <c r="E195" s="1158"/>
      <c r="F195" s="1158"/>
      <c r="G195" s="1245"/>
    </row>
    <row r="196" spans="1:7" s="1247" customFormat="1" ht="13.2" x14ac:dyDescent="0.25">
      <c r="A196" s="1158"/>
      <c r="B196" s="1244"/>
      <c r="C196" s="1158"/>
      <c r="D196" s="1158"/>
      <c r="E196" s="1158"/>
      <c r="F196" s="1158"/>
      <c r="G196" s="1245"/>
    </row>
    <row r="197" spans="1:7" s="1247" customFormat="1" ht="13.2" x14ac:dyDescent="0.25">
      <c r="A197" s="1158"/>
      <c r="B197" s="1244"/>
      <c r="C197" s="1158"/>
      <c r="D197" s="1158"/>
      <c r="E197" s="1158"/>
      <c r="F197" s="1158"/>
      <c r="G197" s="1245"/>
    </row>
    <row r="198" spans="1:7" s="1247" customFormat="1" ht="13.2" x14ac:dyDescent="0.25">
      <c r="A198" s="1158"/>
      <c r="B198" s="1244"/>
      <c r="C198" s="1158"/>
      <c r="D198" s="1158"/>
      <c r="E198" s="1158"/>
      <c r="F198" s="1158"/>
      <c r="G198" s="1245"/>
    </row>
    <row r="199" spans="1:7" s="1247" customFormat="1" ht="13.2" x14ac:dyDescent="0.25">
      <c r="A199" s="1158"/>
      <c r="B199" s="1244"/>
      <c r="C199" s="1158"/>
      <c r="D199" s="1158"/>
      <c r="E199" s="1158"/>
      <c r="F199" s="1158"/>
      <c r="G199" s="1245"/>
    </row>
    <row r="200" spans="1:7" s="1247" customFormat="1" ht="13.2" x14ac:dyDescent="0.25">
      <c r="A200" s="1158"/>
      <c r="B200" s="1244"/>
      <c r="C200" s="1158"/>
      <c r="D200" s="1158"/>
      <c r="E200" s="1158"/>
      <c r="F200" s="1158"/>
      <c r="G200" s="1245"/>
    </row>
    <row r="201" spans="1:7" s="1247" customFormat="1" ht="13.2" x14ac:dyDescent="0.25">
      <c r="A201" s="1158"/>
      <c r="B201" s="1244"/>
      <c r="C201" s="1158"/>
      <c r="D201" s="1158"/>
      <c r="E201" s="1158"/>
      <c r="F201" s="1158"/>
      <c r="G201" s="1245"/>
    </row>
    <row r="202" spans="1:7" s="1247" customFormat="1" ht="13.2" x14ac:dyDescent="0.25">
      <c r="A202" s="1158"/>
      <c r="B202" s="1244"/>
      <c r="C202" s="1158"/>
      <c r="D202" s="1158"/>
      <c r="E202" s="1158"/>
      <c r="F202" s="1158"/>
      <c r="G202" s="1245"/>
    </row>
    <row r="203" spans="1:7" s="1247" customFormat="1" ht="13.2" x14ac:dyDescent="0.25">
      <c r="A203" s="1158"/>
      <c r="B203" s="1244"/>
      <c r="C203" s="1158"/>
      <c r="D203" s="1158"/>
      <c r="E203" s="1158"/>
      <c r="F203" s="1158"/>
      <c r="G203" s="1245"/>
    </row>
    <row r="204" spans="1:7" s="1247" customFormat="1" ht="13.2" x14ac:dyDescent="0.25">
      <c r="A204" s="1158"/>
      <c r="B204" s="1244"/>
      <c r="C204" s="1158"/>
      <c r="D204" s="1158"/>
      <c r="E204" s="1158"/>
      <c r="F204" s="1158"/>
      <c r="G204" s="1245"/>
    </row>
    <row r="205" spans="1:7" s="1247" customFormat="1" ht="13.2" x14ac:dyDescent="0.25">
      <c r="A205" s="1158"/>
      <c r="B205" s="1244"/>
      <c r="C205" s="1158"/>
      <c r="D205" s="1158"/>
      <c r="E205" s="1158"/>
      <c r="F205" s="1158"/>
      <c r="G205" s="1245"/>
    </row>
    <row r="206" spans="1:7" s="1247" customFormat="1" ht="13.2" x14ac:dyDescent="0.25">
      <c r="A206" s="1158"/>
      <c r="B206" s="1244"/>
      <c r="C206" s="1158"/>
      <c r="D206" s="1158"/>
      <c r="E206" s="1158"/>
      <c r="F206" s="1158"/>
      <c r="G206" s="1245"/>
    </row>
    <row r="207" spans="1:7" s="1247" customFormat="1" ht="13.2" x14ac:dyDescent="0.25">
      <c r="A207" s="1158"/>
      <c r="B207" s="1244"/>
      <c r="C207" s="1158"/>
      <c r="D207" s="1158"/>
      <c r="E207" s="1158"/>
      <c r="F207" s="1158"/>
      <c r="G207" s="1245"/>
    </row>
    <row r="208" spans="1:7" s="1247" customFormat="1" ht="13.2" x14ac:dyDescent="0.25">
      <c r="A208" s="1158"/>
      <c r="B208" s="1244"/>
      <c r="C208" s="1158"/>
      <c r="D208" s="1158"/>
      <c r="E208" s="1158"/>
      <c r="F208" s="1158"/>
      <c r="G208" s="1245"/>
    </row>
    <row r="209" spans="1:7" s="1247" customFormat="1" ht="13.2" x14ac:dyDescent="0.25">
      <c r="A209" s="1158"/>
      <c r="B209" s="1244"/>
      <c r="C209" s="1158"/>
      <c r="D209" s="1158"/>
      <c r="E209" s="1158"/>
      <c r="F209" s="1158"/>
      <c r="G209" s="1245"/>
    </row>
    <row r="210" spans="1:7" s="1247" customFormat="1" ht="13.2" x14ac:dyDescent="0.25">
      <c r="A210" s="1158"/>
      <c r="B210" s="1244"/>
      <c r="C210" s="1158"/>
      <c r="D210" s="1158"/>
      <c r="E210" s="1158"/>
      <c r="F210" s="1158"/>
      <c r="G210" s="1245"/>
    </row>
    <row r="211" spans="1:7" s="1247" customFormat="1" ht="13.2" x14ac:dyDescent="0.25">
      <c r="A211" s="1158"/>
      <c r="B211" s="1244"/>
      <c r="C211" s="1158"/>
      <c r="D211" s="1158"/>
      <c r="E211" s="1158"/>
      <c r="F211" s="1158"/>
      <c r="G211" s="1245"/>
    </row>
    <row r="212" spans="1:7" s="1247" customFormat="1" ht="13.2" x14ac:dyDescent="0.25">
      <c r="A212" s="1158"/>
      <c r="B212" s="1244"/>
      <c r="C212" s="1158"/>
      <c r="D212" s="1158"/>
      <c r="E212" s="1158"/>
      <c r="F212" s="1158"/>
      <c r="G212" s="1245"/>
    </row>
    <row r="213" spans="1:7" s="1247" customFormat="1" ht="13.2" x14ac:dyDescent="0.25">
      <c r="A213" s="1158"/>
      <c r="B213" s="1244"/>
      <c r="C213" s="1158"/>
      <c r="D213" s="1158"/>
      <c r="E213" s="1158"/>
      <c r="F213" s="1158"/>
      <c r="G213" s="1245"/>
    </row>
    <row r="214" spans="1:7" s="1247" customFormat="1" ht="13.2" x14ac:dyDescent="0.25">
      <c r="A214" s="1158"/>
      <c r="B214" s="1244"/>
      <c r="C214" s="1158"/>
      <c r="D214" s="1158"/>
      <c r="E214" s="1158"/>
      <c r="F214" s="1158"/>
      <c r="G214" s="1245"/>
    </row>
    <row r="215" spans="1:7" s="1247" customFormat="1" ht="13.2" x14ac:dyDescent="0.25">
      <c r="A215" s="1158"/>
      <c r="B215" s="1244"/>
      <c r="C215" s="1158"/>
      <c r="D215" s="1158"/>
      <c r="E215" s="1158"/>
      <c r="F215" s="1158"/>
      <c r="G215" s="1245"/>
    </row>
    <row r="216" spans="1:7" s="1247" customFormat="1" ht="13.2" x14ac:dyDescent="0.25">
      <c r="A216" s="1158"/>
      <c r="B216" s="1244"/>
      <c r="C216" s="1158"/>
      <c r="D216" s="1158"/>
      <c r="E216" s="1158"/>
      <c r="F216" s="1158"/>
      <c r="G216" s="1245"/>
    </row>
    <row r="217" spans="1:7" s="1247" customFormat="1" ht="13.2" x14ac:dyDescent="0.25">
      <c r="A217" s="1158"/>
      <c r="B217" s="1244"/>
      <c r="C217" s="1158"/>
      <c r="D217" s="1158"/>
      <c r="E217" s="1158"/>
      <c r="F217" s="1158"/>
      <c r="G217" s="1245"/>
    </row>
    <row r="218" spans="1:7" s="1247" customFormat="1" ht="13.2" x14ac:dyDescent="0.25">
      <c r="A218" s="1158"/>
      <c r="B218" s="1244"/>
      <c r="C218" s="1158"/>
      <c r="D218" s="1158"/>
      <c r="E218" s="1158"/>
      <c r="F218" s="1158"/>
      <c r="G218" s="1245"/>
    </row>
    <row r="219" spans="1:7" s="1247" customFormat="1" ht="13.2" x14ac:dyDescent="0.25">
      <c r="A219" s="1158"/>
      <c r="B219" s="1244"/>
      <c r="C219" s="1158"/>
      <c r="D219" s="1158"/>
      <c r="E219" s="1158"/>
      <c r="F219" s="1158"/>
      <c r="G219" s="1245"/>
    </row>
    <row r="220" spans="1:7" s="1247" customFormat="1" ht="13.2" x14ac:dyDescent="0.25">
      <c r="A220" s="1158"/>
      <c r="B220" s="1244"/>
      <c r="C220" s="1158"/>
      <c r="D220" s="1158"/>
      <c r="E220" s="1158"/>
      <c r="F220" s="1158"/>
      <c r="G220" s="1245"/>
    </row>
    <row r="221" spans="1:7" s="1247" customFormat="1" ht="13.2" x14ac:dyDescent="0.25">
      <c r="A221" s="1158"/>
      <c r="B221" s="1244"/>
      <c r="C221" s="1158"/>
      <c r="D221" s="1158"/>
      <c r="E221" s="1158"/>
      <c r="F221" s="1158"/>
      <c r="G221" s="1245"/>
    </row>
    <row r="222" spans="1:7" s="1247" customFormat="1" ht="13.2" x14ac:dyDescent="0.25">
      <c r="A222" s="1158"/>
      <c r="B222" s="1244"/>
      <c r="C222" s="1158"/>
      <c r="D222" s="1158"/>
      <c r="E222" s="1158"/>
      <c r="F222" s="1158"/>
      <c r="G222" s="1245"/>
    </row>
    <row r="223" spans="1:7" s="1247" customFormat="1" ht="13.2" x14ac:dyDescent="0.25">
      <c r="A223" s="1158"/>
      <c r="B223" s="1244"/>
      <c r="C223" s="1158"/>
      <c r="D223" s="1158"/>
      <c r="E223" s="1158"/>
      <c r="F223" s="1158"/>
      <c r="G223" s="1245"/>
    </row>
    <row r="224" spans="1:7" s="1247" customFormat="1" ht="13.2" x14ac:dyDescent="0.25">
      <c r="A224" s="1158"/>
      <c r="B224" s="1244"/>
      <c r="C224" s="1158"/>
      <c r="D224" s="1158"/>
      <c r="E224" s="1158"/>
      <c r="F224" s="1158"/>
      <c r="G224" s="1245"/>
    </row>
    <row r="225" spans="1:8" s="1247" customFormat="1" ht="13.2" x14ac:dyDescent="0.25">
      <c r="A225" s="1158"/>
      <c r="B225" s="1244"/>
      <c r="C225" s="1158"/>
      <c r="D225" s="1158"/>
      <c r="E225" s="1158"/>
      <c r="F225" s="1158"/>
      <c r="G225" s="1245"/>
    </row>
    <row r="226" spans="1:8" s="1247" customFormat="1" ht="13.2" x14ac:dyDescent="0.25">
      <c r="A226" s="1158"/>
      <c r="B226" s="1244"/>
      <c r="C226" s="1158"/>
      <c r="D226" s="1158"/>
      <c r="E226" s="1158"/>
      <c r="F226" s="1158"/>
      <c r="G226" s="1245"/>
    </row>
    <row r="227" spans="1:8" s="1247" customFormat="1" ht="13.2" x14ac:dyDescent="0.25">
      <c r="A227" s="1158"/>
      <c r="B227" s="1244"/>
      <c r="C227" s="1158"/>
      <c r="D227" s="1158"/>
      <c r="E227" s="1158"/>
      <c r="F227" s="1158"/>
      <c r="G227" s="1245"/>
      <c r="H227" s="1158"/>
    </row>
    <row r="228" spans="1:8" s="1247" customFormat="1" ht="13.2" x14ac:dyDescent="0.25">
      <c r="A228" s="1158"/>
      <c r="B228" s="1244"/>
      <c r="C228" s="1158"/>
      <c r="D228" s="1158"/>
      <c r="E228" s="1158"/>
      <c r="F228" s="1158"/>
      <c r="G228" s="1245"/>
      <c r="H228" s="1158"/>
    </row>
    <row r="229" spans="1:8" s="1247" customFormat="1" ht="13.2" x14ac:dyDescent="0.25">
      <c r="A229" s="1158"/>
      <c r="B229" s="1244"/>
      <c r="C229" s="1158"/>
      <c r="D229" s="1158"/>
      <c r="E229" s="1158"/>
      <c r="F229" s="1158"/>
      <c r="G229" s="1245"/>
      <c r="H229" s="1158"/>
    </row>
    <row r="230" spans="1:8" s="1247" customFormat="1" ht="13.2" x14ac:dyDescent="0.25">
      <c r="A230" s="1158"/>
      <c r="B230" s="1244"/>
      <c r="C230" s="1158"/>
      <c r="D230" s="1158"/>
      <c r="E230" s="1158"/>
      <c r="F230" s="1158"/>
      <c r="G230" s="1245"/>
      <c r="H230" s="1158"/>
    </row>
    <row r="231" spans="1:8" s="1247" customFormat="1" ht="13.2" x14ac:dyDescent="0.25">
      <c r="A231" s="1158"/>
      <c r="B231" s="1244"/>
      <c r="C231" s="1158"/>
      <c r="D231" s="1158"/>
      <c r="E231" s="1158"/>
      <c r="F231" s="1158"/>
      <c r="G231" s="1245"/>
      <c r="H231" s="1158"/>
    </row>
    <row r="232" spans="1:8" s="1247" customFormat="1" ht="13.2" x14ac:dyDescent="0.25">
      <c r="A232" s="1158"/>
      <c r="B232" s="1244"/>
      <c r="C232" s="1158"/>
      <c r="D232" s="1158"/>
      <c r="E232" s="1158"/>
      <c r="F232" s="1158"/>
      <c r="G232" s="1245"/>
      <c r="H232" s="1158"/>
    </row>
    <row r="233" spans="1:8" s="1247" customFormat="1" ht="13.2" x14ac:dyDescent="0.25">
      <c r="A233" s="1158"/>
      <c r="B233" s="1244"/>
      <c r="C233" s="1158"/>
      <c r="D233" s="1158"/>
      <c r="E233" s="1158"/>
      <c r="F233" s="1158"/>
      <c r="G233" s="1245"/>
      <c r="H233" s="1158"/>
    </row>
    <row r="234" spans="1:8" s="1247" customFormat="1" ht="13.2" x14ac:dyDescent="0.25">
      <c r="A234" s="1158"/>
      <c r="B234" s="1244"/>
      <c r="C234" s="1158"/>
      <c r="D234" s="1158"/>
      <c r="E234" s="1158"/>
      <c r="F234" s="1158"/>
      <c r="G234" s="1245"/>
      <c r="H234" s="1158"/>
    </row>
    <row r="235" spans="1:8" s="1247" customFormat="1" ht="13.2" x14ac:dyDescent="0.25">
      <c r="A235" s="1158"/>
      <c r="B235" s="1244"/>
      <c r="C235" s="1158"/>
      <c r="D235" s="1158"/>
      <c r="E235" s="1158"/>
      <c r="F235" s="1158"/>
      <c r="G235" s="1245"/>
      <c r="H235" s="1158"/>
    </row>
    <row r="236" spans="1:8" s="1247" customFormat="1" ht="13.2" x14ac:dyDescent="0.25">
      <c r="A236" s="1158"/>
      <c r="B236" s="1244"/>
      <c r="C236" s="1158"/>
      <c r="D236" s="1158"/>
      <c r="E236" s="1158"/>
      <c r="F236" s="1158"/>
      <c r="G236" s="1245"/>
      <c r="H236" s="1158"/>
    </row>
    <row r="237" spans="1:8" s="1247" customFormat="1" ht="13.2" x14ac:dyDescent="0.25">
      <c r="A237" s="1158"/>
      <c r="B237" s="1244"/>
      <c r="C237" s="1158"/>
      <c r="D237" s="1158"/>
      <c r="E237" s="1158"/>
      <c r="F237" s="1158"/>
      <c r="G237" s="1245"/>
      <c r="H237" s="1158"/>
    </row>
    <row r="238" spans="1:8" s="1247" customFormat="1" ht="13.2" x14ac:dyDescent="0.25">
      <c r="A238" s="1158"/>
      <c r="B238" s="1244"/>
      <c r="C238" s="1158"/>
      <c r="D238" s="1158"/>
      <c r="E238" s="1158"/>
      <c r="F238" s="1158"/>
      <c r="G238" s="1245"/>
      <c r="H238" s="1158"/>
    </row>
    <row r="239" spans="1:8" s="1247" customFormat="1" ht="13.2" x14ac:dyDescent="0.25">
      <c r="A239" s="1158"/>
      <c r="B239" s="1244"/>
      <c r="C239" s="1158"/>
      <c r="D239" s="1158"/>
      <c r="E239" s="1158"/>
      <c r="F239" s="1158"/>
      <c r="G239" s="1245"/>
      <c r="H239" s="1158"/>
    </row>
    <row r="240" spans="1:8" s="1247" customFormat="1" ht="13.2" x14ac:dyDescent="0.25">
      <c r="A240" s="1158"/>
      <c r="B240" s="1244"/>
      <c r="C240" s="1158"/>
      <c r="D240" s="1158"/>
      <c r="E240" s="1158"/>
      <c r="F240" s="1158"/>
      <c r="G240" s="1245"/>
      <c r="H240" s="1158"/>
    </row>
    <row r="241" spans="1:8" s="1247" customFormat="1" ht="13.2" x14ac:dyDescent="0.25">
      <c r="A241" s="1158"/>
      <c r="B241" s="1244"/>
      <c r="C241" s="1158"/>
      <c r="D241" s="1158"/>
      <c r="E241" s="1158"/>
      <c r="F241" s="1158"/>
      <c r="G241" s="1245"/>
      <c r="H241" s="1158"/>
    </row>
    <row r="242" spans="1:8" s="1247" customFormat="1" ht="13.2" x14ac:dyDescent="0.25">
      <c r="A242" s="1158"/>
      <c r="B242" s="1244"/>
      <c r="C242" s="1158"/>
      <c r="D242" s="1158"/>
      <c r="E242" s="1158"/>
      <c r="F242" s="1158"/>
      <c r="G242" s="1245"/>
      <c r="H242" s="1158"/>
    </row>
    <row r="243" spans="1:8" s="1247" customFormat="1" ht="13.2" x14ac:dyDescent="0.25">
      <c r="A243" s="1158"/>
      <c r="B243" s="1244"/>
      <c r="C243" s="1158"/>
      <c r="D243" s="1158"/>
      <c r="E243" s="1158"/>
      <c r="F243" s="1158"/>
      <c r="G243" s="1245"/>
      <c r="H243" s="1158"/>
    </row>
    <row r="244" spans="1:8" s="1247" customFormat="1" ht="13.2" x14ac:dyDescent="0.25">
      <c r="A244" s="1158"/>
      <c r="B244" s="1244"/>
      <c r="C244" s="1158"/>
      <c r="D244" s="1158"/>
      <c r="E244" s="1158"/>
      <c r="F244" s="1158"/>
      <c r="G244" s="1245"/>
      <c r="H244" s="1158"/>
    </row>
    <row r="245" spans="1:8" s="1247" customFormat="1" ht="13.2" x14ac:dyDescent="0.25">
      <c r="A245" s="1158"/>
      <c r="B245" s="1244"/>
      <c r="C245" s="1158"/>
      <c r="D245" s="1158"/>
      <c r="E245" s="1158"/>
      <c r="F245" s="1158"/>
      <c r="G245" s="1245"/>
      <c r="H245" s="1158"/>
    </row>
    <row r="246" spans="1:8" s="1247" customFormat="1" ht="13.2" x14ac:dyDescent="0.25">
      <c r="A246" s="1158"/>
      <c r="B246" s="1244"/>
      <c r="C246" s="1158"/>
      <c r="D246" s="1158"/>
      <c r="E246" s="1158"/>
      <c r="F246" s="1158"/>
      <c r="G246" s="1245"/>
      <c r="H246" s="1158"/>
    </row>
    <row r="247" spans="1:8" s="1247" customFormat="1" ht="13.2" x14ac:dyDescent="0.25">
      <c r="A247" s="1158"/>
      <c r="B247" s="1244"/>
      <c r="C247" s="1158"/>
      <c r="D247" s="1158"/>
      <c r="E247" s="1158"/>
      <c r="F247" s="1158"/>
      <c r="G247" s="1245"/>
      <c r="H247" s="1158"/>
    </row>
    <row r="248" spans="1:8" s="1247" customFormat="1" ht="13.2" x14ac:dyDescent="0.25">
      <c r="A248" s="1158"/>
      <c r="B248" s="1244"/>
      <c r="C248" s="1158"/>
      <c r="D248" s="1158"/>
      <c r="E248" s="1158"/>
      <c r="F248" s="1158"/>
      <c r="G248" s="1245"/>
      <c r="H248" s="1158"/>
    </row>
    <row r="249" spans="1:8" s="1247" customFormat="1" ht="13.2" x14ac:dyDescent="0.25">
      <c r="A249" s="1158"/>
      <c r="B249" s="1244"/>
      <c r="C249" s="1158"/>
      <c r="D249" s="1158"/>
      <c r="E249" s="1158"/>
      <c r="F249" s="1158"/>
      <c r="G249" s="1245"/>
      <c r="H249" s="1158"/>
    </row>
    <row r="250" spans="1:8" s="1247" customFormat="1" ht="13.2" x14ac:dyDescent="0.25">
      <c r="A250" s="1158"/>
      <c r="B250" s="1244"/>
      <c r="C250" s="1158"/>
      <c r="D250" s="1158"/>
      <c r="E250" s="1158"/>
      <c r="F250" s="1158"/>
      <c r="G250" s="1245"/>
      <c r="H250" s="1158"/>
    </row>
    <row r="251" spans="1:8" s="1247" customFormat="1" ht="13.2" x14ac:dyDescent="0.25">
      <c r="A251" s="1158"/>
      <c r="B251" s="1244"/>
      <c r="C251" s="1158"/>
      <c r="D251" s="1158"/>
      <c r="E251" s="1158"/>
      <c r="F251" s="1158"/>
      <c r="G251" s="1245"/>
      <c r="H251" s="1158"/>
    </row>
    <row r="252" spans="1:8" s="1247" customFormat="1" ht="13.2" x14ac:dyDescent="0.25">
      <c r="A252" s="1158"/>
      <c r="B252" s="1244"/>
      <c r="C252" s="1158"/>
      <c r="D252" s="1158"/>
      <c r="E252" s="1158"/>
      <c r="F252" s="1158"/>
      <c r="G252" s="1245"/>
      <c r="H252" s="1158"/>
    </row>
    <row r="253" spans="1:8" s="1247" customFormat="1" ht="13.2" x14ac:dyDescent="0.25">
      <c r="A253" s="1158"/>
      <c r="B253" s="1244"/>
      <c r="C253" s="1158"/>
      <c r="D253" s="1158"/>
      <c r="E253" s="1158"/>
      <c r="F253" s="1158"/>
      <c r="G253" s="1245"/>
      <c r="H253" s="1158"/>
    </row>
    <row r="254" spans="1:8" s="1247" customFormat="1" ht="13.2" x14ac:dyDescent="0.25">
      <c r="A254" s="1158"/>
      <c r="B254" s="1244"/>
      <c r="C254" s="1158"/>
      <c r="D254" s="1158"/>
      <c r="E254" s="1158"/>
      <c r="F254" s="1158"/>
      <c r="G254" s="1245"/>
      <c r="H254" s="1158"/>
    </row>
    <row r="255" spans="1:8" s="1247" customFormat="1" ht="13.2" x14ac:dyDescent="0.25">
      <c r="A255" s="1158"/>
      <c r="B255" s="1244"/>
      <c r="C255" s="1158"/>
      <c r="D255" s="1158"/>
      <c r="E255" s="1158"/>
      <c r="F255" s="1158"/>
      <c r="G255" s="1245"/>
      <c r="H255" s="1158"/>
    </row>
    <row r="256" spans="1:8" s="1247" customFormat="1" ht="13.2" x14ac:dyDescent="0.25">
      <c r="A256" s="1158"/>
      <c r="B256" s="1244"/>
      <c r="C256" s="1158"/>
      <c r="D256" s="1158"/>
      <c r="E256" s="1158"/>
      <c r="F256" s="1158"/>
      <c r="G256" s="1245"/>
      <c r="H256" s="1158"/>
    </row>
    <row r="257" spans="1:8" s="1247" customFormat="1" ht="13.2" x14ac:dyDescent="0.25">
      <c r="A257" s="1158"/>
      <c r="B257" s="1244"/>
      <c r="C257" s="1158"/>
      <c r="D257" s="1158"/>
      <c r="E257" s="1158"/>
      <c r="F257" s="1158"/>
      <c r="G257" s="1245"/>
      <c r="H257" s="1158"/>
    </row>
    <row r="258" spans="1:8" s="1247" customFormat="1" ht="13.2" x14ac:dyDescent="0.25">
      <c r="A258" s="1158"/>
      <c r="B258" s="1244"/>
      <c r="C258" s="1158"/>
      <c r="D258" s="1158"/>
      <c r="E258" s="1158"/>
      <c r="F258" s="1158"/>
      <c r="G258" s="1245"/>
      <c r="H258" s="1158"/>
    </row>
    <row r="259" spans="1:8" s="1247" customFormat="1" ht="13.2" x14ac:dyDescent="0.25">
      <c r="A259" s="1158"/>
      <c r="B259" s="1244"/>
      <c r="C259" s="1158"/>
      <c r="D259" s="1158"/>
      <c r="E259" s="1158"/>
      <c r="F259" s="1158"/>
      <c r="G259" s="1245"/>
      <c r="H259" s="1158"/>
    </row>
    <row r="260" spans="1:8" s="1247" customFormat="1" ht="13.2" x14ac:dyDescent="0.25">
      <c r="A260" s="1158"/>
      <c r="B260" s="1244"/>
      <c r="C260" s="1158"/>
      <c r="D260" s="1158"/>
      <c r="E260" s="1158"/>
      <c r="F260" s="1158"/>
      <c r="G260" s="1245"/>
      <c r="H260" s="1158"/>
    </row>
    <row r="261" spans="1:8" s="1247" customFormat="1" ht="13.2" x14ac:dyDescent="0.25">
      <c r="A261" s="1158"/>
      <c r="B261" s="1244"/>
      <c r="C261" s="1158"/>
      <c r="D261" s="1158"/>
      <c r="E261" s="1158"/>
      <c r="F261" s="1158"/>
      <c r="G261" s="1245"/>
      <c r="H261" s="1158"/>
    </row>
    <row r="262" spans="1:8" s="1247" customFormat="1" ht="13.2" x14ac:dyDescent="0.25">
      <c r="A262" s="1158"/>
      <c r="B262" s="1244"/>
      <c r="C262" s="1158"/>
      <c r="D262" s="1158"/>
      <c r="E262" s="1158"/>
      <c r="F262" s="1158"/>
      <c r="G262" s="1245"/>
      <c r="H262" s="1158"/>
    </row>
    <row r="263" spans="1:8" s="1247" customFormat="1" ht="13.2" x14ac:dyDescent="0.25">
      <c r="A263" s="1158"/>
      <c r="B263" s="1244"/>
      <c r="C263" s="1158"/>
      <c r="D263" s="1158"/>
      <c r="E263" s="1158"/>
      <c r="F263" s="1158"/>
      <c r="G263" s="1245"/>
      <c r="H263" s="1158"/>
    </row>
    <row r="264" spans="1:8" s="1247" customFormat="1" ht="13.2" x14ac:dyDescent="0.25">
      <c r="A264" s="1158"/>
      <c r="B264" s="1244"/>
      <c r="C264" s="1158"/>
      <c r="D264" s="1158"/>
      <c r="E264" s="1158"/>
      <c r="F264" s="1158"/>
      <c r="G264" s="1245"/>
      <c r="H264" s="1158"/>
    </row>
    <row r="265" spans="1:8" s="1247" customFormat="1" ht="13.2" x14ac:dyDescent="0.25">
      <c r="A265" s="1158"/>
      <c r="B265" s="1244"/>
      <c r="C265" s="1158"/>
      <c r="D265" s="1158"/>
      <c r="E265" s="1158"/>
      <c r="F265" s="1158"/>
      <c r="G265" s="1245"/>
      <c r="H265" s="1158"/>
    </row>
    <row r="266" spans="1:8" s="1247" customFormat="1" ht="13.2" x14ac:dyDescent="0.25">
      <c r="A266" s="1158"/>
      <c r="B266" s="1244"/>
      <c r="C266" s="1158"/>
      <c r="D266" s="1158"/>
      <c r="E266" s="1158"/>
      <c r="F266" s="1158"/>
      <c r="G266" s="1245"/>
      <c r="H266" s="1158"/>
    </row>
    <row r="267" spans="1:8" s="1247" customFormat="1" ht="13.2" x14ac:dyDescent="0.25">
      <c r="A267" s="1158"/>
      <c r="B267" s="1244"/>
      <c r="C267" s="1158"/>
      <c r="D267" s="1158"/>
      <c r="E267" s="1158"/>
      <c r="F267" s="1158"/>
      <c r="G267" s="1245"/>
      <c r="H267" s="1158"/>
    </row>
    <row r="268" spans="1:8" s="1247" customFormat="1" ht="13.2" x14ac:dyDescent="0.25">
      <c r="A268" s="1158"/>
      <c r="B268" s="1244"/>
      <c r="C268" s="1158"/>
      <c r="D268" s="1158"/>
      <c r="E268" s="1158"/>
      <c r="F268" s="1158"/>
      <c r="G268" s="1245"/>
      <c r="H268" s="1158"/>
    </row>
    <row r="269" spans="1:8" s="1247" customFormat="1" ht="13.2" x14ac:dyDescent="0.25">
      <c r="A269" s="1158"/>
      <c r="B269" s="1244"/>
      <c r="C269" s="1158"/>
      <c r="D269" s="1158"/>
      <c r="E269" s="1158"/>
      <c r="F269" s="1158"/>
      <c r="G269" s="1245"/>
      <c r="H269" s="1158"/>
    </row>
    <row r="270" spans="1:8" s="1247" customFormat="1" ht="13.2" x14ac:dyDescent="0.25">
      <c r="A270" s="1158"/>
      <c r="B270" s="1244"/>
      <c r="C270" s="1158"/>
      <c r="D270" s="1158"/>
      <c r="E270" s="1158"/>
      <c r="F270" s="1158"/>
      <c r="G270" s="1245"/>
      <c r="H270" s="1158"/>
    </row>
    <row r="271" spans="1:8" s="1247" customFormat="1" ht="13.2" x14ac:dyDescent="0.25">
      <c r="A271" s="1158"/>
      <c r="B271" s="1244"/>
      <c r="C271" s="1158"/>
      <c r="D271" s="1158"/>
      <c r="E271" s="1158"/>
      <c r="F271" s="1158"/>
      <c r="G271" s="1245"/>
      <c r="H271" s="1158"/>
    </row>
    <row r="272" spans="1:8" s="1247" customFormat="1" ht="13.2" x14ac:dyDescent="0.25">
      <c r="A272" s="1158"/>
      <c r="B272" s="1244"/>
      <c r="C272" s="1158"/>
      <c r="D272" s="1158"/>
      <c r="E272" s="1158"/>
      <c r="F272" s="1158"/>
      <c r="G272" s="1245"/>
      <c r="H272" s="1158"/>
    </row>
    <row r="273" spans="1:8" s="1247" customFormat="1" ht="13.2" x14ac:dyDescent="0.25">
      <c r="A273" s="1158"/>
      <c r="B273" s="1244"/>
      <c r="C273" s="1158"/>
      <c r="D273" s="1158"/>
      <c r="E273" s="1158"/>
      <c r="F273" s="1158"/>
      <c r="G273" s="1245"/>
      <c r="H273" s="1158"/>
    </row>
    <row r="274" spans="1:8" s="1247" customFormat="1" ht="13.2" x14ac:dyDescent="0.25">
      <c r="A274" s="1158"/>
      <c r="B274" s="1244"/>
      <c r="C274" s="1158"/>
      <c r="D274" s="1158"/>
      <c r="E274" s="1158"/>
      <c r="F274" s="1158"/>
      <c r="G274" s="1245"/>
      <c r="H274" s="1158"/>
    </row>
    <row r="275" spans="1:8" s="1247" customFormat="1" ht="13.2" x14ac:dyDescent="0.25">
      <c r="A275" s="1158"/>
      <c r="B275" s="1244"/>
      <c r="C275" s="1158"/>
      <c r="D275" s="1158"/>
      <c r="E275" s="1158"/>
      <c r="F275" s="1158"/>
      <c r="G275" s="1245"/>
      <c r="H275" s="1158"/>
    </row>
    <row r="276" spans="1:8" s="1247" customFormat="1" ht="13.2" x14ac:dyDescent="0.25">
      <c r="A276" s="1158"/>
      <c r="B276" s="1244"/>
      <c r="C276" s="1158"/>
      <c r="D276" s="1158"/>
      <c r="E276" s="1158"/>
      <c r="F276" s="1158"/>
      <c r="G276" s="1245"/>
      <c r="H276" s="1158"/>
    </row>
    <row r="277" spans="1:8" s="1247" customFormat="1" ht="13.2" x14ac:dyDescent="0.25">
      <c r="A277" s="1158"/>
      <c r="B277" s="1244"/>
      <c r="C277" s="1158"/>
      <c r="D277" s="1158"/>
      <c r="E277" s="1158"/>
      <c r="F277" s="1158"/>
      <c r="G277" s="1245"/>
      <c r="H277" s="1158"/>
    </row>
    <row r="278" spans="1:8" s="1247" customFormat="1" ht="13.2" x14ac:dyDescent="0.25">
      <c r="A278" s="1158"/>
      <c r="B278" s="1244"/>
      <c r="C278" s="1158"/>
      <c r="D278" s="1158"/>
      <c r="E278" s="1158"/>
      <c r="F278" s="1158"/>
      <c r="G278" s="1245"/>
      <c r="H278" s="1158"/>
    </row>
    <row r="279" spans="1:8" s="1247" customFormat="1" ht="13.2" x14ac:dyDescent="0.25">
      <c r="A279" s="1158"/>
      <c r="B279" s="1244"/>
      <c r="C279" s="1158"/>
      <c r="D279" s="1158"/>
      <c r="E279" s="1158"/>
      <c r="F279" s="1158"/>
      <c r="G279" s="1245"/>
      <c r="H279" s="1158"/>
    </row>
    <row r="280" spans="1:8" s="1247" customFormat="1" ht="13.2" x14ac:dyDescent="0.25">
      <c r="A280" s="1158"/>
      <c r="B280" s="1244"/>
      <c r="C280" s="1158"/>
      <c r="D280" s="1158"/>
      <c r="E280" s="1158"/>
      <c r="F280" s="1158"/>
      <c r="G280" s="1245"/>
      <c r="H280" s="1158"/>
    </row>
    <row r="281" spans="1:8" s="1247" customFormat="1" ht="13.2" x14ac:dyDescent="0.25">
      <c r="A281" s="1158"/>
      <c r="B281" s="1244"/>
      <c r="C281" s="1158"/>
      <c r="D281" s="1158"/>
      <c r="E281" s="1158"/>
      <c r="F281" s="1158"/>
      <c r="G281" s="1245"/>
      <c r="H281" s="1158"/>
    </row>
    <row r="282" spans="1:8" s="1247" customFormat="1" ht="13.2" x14ac:dyDescent="0.25">
      <c r="A282" s="1158"/>
      <c r="B282" s="1244"/>
      <c r="C282" s="1158"/>
      <c r="D282" s="1158"/>
      <c r="E282" s="1158"/>
      <c r="F282" s="1158"/>
      <c r="G282" s="1245"/>
      <c r="H282" s="1158"/>
    </row>
    <row r="283" spans="1:8" s="1247" customFormat="1" ht="13.2" x14ac:dyDescent="0.25">
      <c r="A283" s="1158"/>
      <c r="B283" s="1244"/>
      <c r="C283" s="1158"/>
      <c r="D283" s="1158"/>
      <c r="E283" s="1158"/>
      <c r="F283" s="1158"/>
      <c r="G283" s="1245"/>
      <c r="H283" s="1158"/>
    </row>
    <row r="284" spans="1:8" s="1247" customFormat="1" ht="13.2" x14ac:dyDescent="0.25">
      <c r="A284" s="1158"/>
      <c r="B284" s="1244"/>
      <c r="C284" s="1158"/>
      <c r="D284" s="1158"/>
      <c r="E284" s="1158"/>
      <c r="F284" s="1158"/>
      <c r="G284" s="1245"/>
      <c r="H284" s="1158"/>
    </row>
    <row r="285" spans="1:8" s="1247" customFormat="1" ht="13.2" x14ac:dyDescent="0.25">
      <c r="A285" s="1158"/>
      <c r="B285" s="1244"/>
      <c r="C285" s="1158"/>
      <c r="D285" s="1158"/>
      <c r="E285" s="1158"/>
      <c r="F285" s="1158"/>
      <c r="G285" s="1245"/>
      <c r="H285" s="1158"/>
    </row>
    <row r="286" spans="1:8" s="1247" customFormat="1" ht="13.2" x14ac:dyDescent="0.25">
      <c r="A286" s="1158"/>
      <c r="B286" s="1244"/>
      <c r="C286" s="1158"/>
      <c r="D286" s="1158"/>
      <c r="E286" s="1158"/>
      <c r="F286" s="1158"/>
      <c r="G286" s="1245"/>
      <c r="H286" s="1158"/>
    </row>
    <row r="287" spans="1:8" s="1247" customFormat="1" ht="13.2" x14ac:dyDescent="0.25">
      <c r="A287" s="1158"/>
      <c r="B287" s="1244"/>
      <c r="C287" s="1158"/>
      <c r="D287" s="1158"/>
      <c r="E287" s="1158"/>
      <c r="F287" s="1158"/>
      <c r="G287" s="1245"/>
      <c r="H287" s="1158"/>
    </row>
    <row r="288" spans="1:8" s="1247" customFormat="1" ht="13.2" x14ac:dyDescent="0.25">
      <c r="A288" s="1158"/>
      <c r="B288" s="1244"/>
      <c r="C288" s="1158"/>
      <c r="D288" s="1158"/>
      <c r="E288" s="1158"/>
      <c r="F288" s="1158"/>
      <c r="G288" s="1245"/>
      <c r="H288" s="1158"/>
    </row>
    <row r="289" spans="1:8" s="1247" customFormat="1" ht="13.2" x14ac:dyDescent="0.25">
      <c r="A289" s="1158"/>
      <c r="B289" s="1244"/>
      <c r="C289" s="1158"/>
      <c r="D289" s="1158"/>
      <c r="E289" s="1158"/>
      <c r="F289" s="1158"/>
      <c r="G289" s="1245"/>
      <c r="H289" s="1158"/>
    </row>
    <row r="290" spans="1:8" s="1247" customFormat="1" ht="13.2" x14ac:dyDescent="0.25">
      <c r="A290" s="1158"/>
      <c r="B290" s="1244"/>
      <c r="C290" s="1158"/>
      <c r="D290" s="1158"/>
      <c r="E290" s="1158"/>
      <c r="F290" s="1158"/>
      <c r="G290" s="1245"/>
      <c r="H290" s="1158"/>
    </row>
    <row r="291" spans="1:8" s="1247" customFormat="1" ht="13.2" x14ac:dyDescent="0.25">
      <c r="A291" s="1158"/>
      <c r="B291" s="1244"/>
      <c r="C291" s="1158"/>
      <c r="D291" s="1158"/>
      <c r="E291" s="1158"/>
      <c r="F291" s="1158"/>
      <c r="G291" s="1245"/>
      <c r="H291" s="1158"/>
    </row>
    <row r="292" spans="1:8" s="1247" customFormat="1" ht="13.2" x14ac:dyDescent="0.25">
      <c r="A292" s="1158"/>
      <c r="B292" s="1244"/>
      <c r="C292" s="1158"/>
      <c r="D292" s="1158"/>
      <c r="E292" s="1158"/>
      <c r="F292" s="1158"/>
      <c r="G292" s="1245"/>
      <c r="H292" s="1158"/>
    </row>
    <row r="293" spans="1:8" s="1247" customFormat="1" ht="13.2" x14ac:dyDescent="0.25">
      <c r="A293" s="1158"/>
      <c r="B293" s="1244"/>
      <c r="C293" s="1158"/>
      <c r="D293" s="1158"/>
      <c r="E293" s="1158"/>
      <c r="F293" s="1158"/>
      <c r="G293" s="1245"/>
      <c r="H293" s="1158"/>
    </row>
    <row r="294" spans="1:8" s="1247" customFormat="1" ht="13.2" x14ac:dyDescent="0.25">
      <c r="A294" s="1158"/>
      <c r="B294" s="1244"/>
      <c r="C294" s="1158"/>
      <c r="D294" s="1158"/>
      <c r="E294" s="1158"/>
      <c r="F294" s="1158"/>
      <c r="G294" s="1245"/>
      <c r="H294" s="1158"/>
    </row>
    <row r="295" spans="1:8" s="1247" customFormat="1" ht="13.2" x14ac:dyDescent="0.25">
      <c r="A295" s="1158"/>
      <c r="B295" s="1244"/>
      <c r="C295" s="1158"/>
      <c r="D295" s="1158"/>
      <c r="E295" s="1158"/>
      <c r="F295" s="1158"/>
      <c r="G295" s="1245"/>
      <c r="H295" s="1158"/>
    </row>
    <row r="296" spans="1:8" s="1247" customFormat="1" ht="13.2" x14ac:dyDescent="0.25">
      <c r="A296" s="1158"/>
      <c r="B296" s="1244"/>
      <c r="C296" s="1158"/>
      <c r="D296" s="1158"/>
      <c r="E296" s="1158"/>
      <c r="F296" s="1158"/>
      <c r="G296" s="1245"/>
      <c r="H296" s="1158"/>
    </row>
    <row r="297" spans="1:8" s="1247" customFormat="1" ht="13.2" x14ac:dyDescent="0.25">
      <c r="A297" s="1158"/>
      <c r="B297" s="1244"/>
      <c r="C297" s="1158"/>
      <c r="D297" s="1158"/>
      <c r="E297" s="1158"/>
      <c r="F297" s="1158"/>
      <c r="G297" s="1245"/>
      <c r="H297" s="1158"/>
    </row>
    <row r="298" spans="1:8" s="1247" customFormat="1" ht="13.2" x14ac:dyDescent="0.25">
      <c r="A298" s="1158"/>
      <c r="B298" s="1244"/>
      <c r="C298" s="1158"/>
      <c r="D298" s="1158"/>
      <c r="E298" s="1158"/>
      <c r="F298" s="1158"/>
      <c r="G298" s="1245"/>
      <c r="H298" s="1158"/>
    </row>
    <row r="299" spans="1:8" s="1247" customFormat="1" ht="13.2" x14ac:dyDescent="0.25">
      <c r="A299" s="1158"/>
      <c r="B299" s="1244"/>
      <c r="C299" s="1158"/>
      <c r="D299" s="1158"/>
      <c r="E299" s="1158"/>
      <c r="F299" s="1158"/>
      <c r="G299" s="1245"/>
      <c r="H299" s="1158"/>
    </row>
    <row r="300" spans="1:8" s="1247" customFormat="1" ht="13.2" x14ac:dyDescent="0.25">
      <c r="A300" s="1158"/>
      <c r="B300" s="1244"/>
      <c r="C300" s="1158"/>
      <c r="D300" s="1158"/>
      <c r="E300" s="1158"/>
      <c r="F300" s="1158"/>
      <c r="G300" s="1245"/>
      <c r="H300" s="1158"/>
    </row>
    <row r="301" spans="1:8" s="1247" customFormat="1" ht="13.2" x14ac:dyDescent="0.25">
      <c r="A301" s="1158"/>
      <c r="B301" s="1244"/>
      <c r="C301" s="1158"/>
      <c r="D301" s="1158"/>
      <c r="E301" s="1158"/>
      <c r="F301" s="1158"/>
      <c r="G301" s="1245"/>
      <c r="H301" s="1158"/>
    </row>
    <row r="302" spans="1:8" s="1247" customFormat="1" ht="13.2" x14ac:dyDescent="0.25">
      <c r="A302" s="1158"/>
      <c r="B302" s="1244"/>
      <c r="C302" s="1158"/>
      <c r="D302" s="1158"/>
      <c r="E302" s="1158"/>
      <c r="F302" s="1158"/>
      <c r="G302" s="1245"/>
      <c r="H302" s="1158"/>
    </row>
    <row r="303" spans="1:8" s="1247" customFormat="1" ht="13.2" x14ac:dyDescent="0.25">
      <c r="A303" s="1158"/>
      <c r="B303" s="1244"/>
      <c r="C303" s="1158"/>
      <c r="D303" s="1158"/>
      <c r="E303" s="1158"/>
      <c r="F303" s="1158"/>
      <c r="G303" s="1245"/>
      <c r="H303" s="1158"/>
    </row>
    <row r="304" spans="1:8" s="1247" customFormat="1" ht="13.2" x14ac:dyDescent="0.25">
      <c r="A304" s="1158"/>
      <c r="B304" s="1244"/>
      <c r="C304" s="1158"/>
      <c r="D304" s="1158"/>
      <c r="E304" s="1158"/>
      <c r="F304" s="1158"/>
      <c r="G304" s="1245"/>
      <c r="H304" s="1158"/>
    </row>
    <row r="305" spans="1:8" s="1247" customFormat="1" ht="13.2" x14ac:dyDescent="0.25">
      <c r="A305" s="1158"/>
      <c r="B305" s="1244"/>
      <c r="C305" s="1158"/>
      <c r="D305" s="1158"/>
      <c r="E305" s="1158"/>
      <c r="F305" s="1158"/>
      <c r="G305" s="1245"/>
      <c r="H305" s="1158"/>
    </row>
    <row r="306" spans="1:8" s="1247" customFormat="1" ht="13.2" x14ac:dyDescent="0.25">
      <c r="A306" s="1158"/>
      <c r="B306" s="1244"/>
      <c r="C306" s="1158"/>
      <c r="D306" s="1158"/>
      <c r="E306" s="1158"/>
      <c r="F306" s="1158"/>
      <c r="G306" s="1245"/>
      <c r="H306" s="1158"/>
    </row>
    <row r="307" spans="1:8" s="1247" customFormat="1" ht="13.2" x14ac:dyDescent="0.25">
      <c r="A307" s="1158"/>
      <c r="B307" s="1244"/>
      <c r="C307" s="1158"/>
      <c r="D307" s="1158"/>
      <c r="E307" s="1158"/>
      <c r="F307" s="1158"/>
      <c r="G307" s="1245"/>
      <c r="H307" s="1158"/>
    </row>
    <row r="308" spans="1:8" s="1247" customFormat="1" ht="13.2" x14ac:dyDescent="0.25">
      <c r="A308" s="1158"/>
      <c r="B308" s="1244"/>
      <c r="C308" s="1158"/>
      <c r="D308" s="1158"/>
      <c r="E308" s="1158"/>
      <c r="F308" s="1158"/>
      <c r="G308" s="1245"/>
      <c r="H308" s="1158"/>
    </row>
    <row r="309" spans="1:8" s="1247" customFormat="1" ht="13.2" x14ac:dyDescent="0.25">
      <c r="A309" s="1158"/>
      <c r="B309" s="1244"/>
      <c r="C309" s="1158"/>
      <c r="D309" s="1158"/>
      <c r="E309" s="1158"/>
      <c r="F309" s="1158"/>
      <c r="G309" s="1245"/>
      <c r="H309" s="1158"/>
    </row>
    <row r="310" spans="1:8" s="1247" customFormat="1" ht="13.2" x14ac:dyDescent="0.25">
      <c r="A310" s="1158"/>
      <c r="B310" s="1244"/>
      <c r="C310" s="1158"/>
      <c r="D310" s="1158"/>
      <c r="E310" s="1158"/>
      <c r="F310" s="1158"/>
      <c r="G310" s="1245"/>
      <c r="H310" s="1158"/>
    </row>
    <row r="311" spans="1:8" s="1247" customFormat="1" ht="13.2" x14ac:dyDescent="0.25">
      <c r="A311" s="1158"/>
      <c r="B311" s="1244"/>
      <c r="C311" s="1158"/>
      <c r="D311" s="1158"/>
      <c r="E311" s="1158"/>
      <c r="F311" s="1158"/>
      <c r="G311" s="1245"/>
      <c r="H311" s="1158"/>
    </row>
    <row r="312" spans="1:8" s="1247" customFormat="1" ht="13.2" x14ac:dyDescent="0.25">
      <c r="A312" s="1158"/>
      <c r="B312" s="1244"/>
      <c r="C312" s="1158"/>
      <c r="D312" s="1158"/>
      <c r="E312" s="1158"/>
      <c r="F312" s="1158"/>
      <c r="G312" s="1245"/>
      <c r="H312" s="1158"/>
    </row>
    <row r="313" spans="1:8" s="1247" customFormat="1" ht="13.2" x14ac:dyDescent="0.25">
      <c r="A313" s="1158"/>
      <c r="B313" s="1244"/>
      <c r="C313" s="1158"/>
      <c r="D313" s="1158"/>
      <c r="E313" s="1158"/>
      <c r="F313" s="1158"/>
      <c r="G313" s="1245"/>
      <c r="H313" s="1158"/>
    </row>
    <row r="314" spans="1:8" s="1247" customFormat="1" ht="13.2" x14ac:dyDescent="0.25">
      <c r="A314" s="1158"/>
      <c r="B314" s="1244"/>
      <c r="C314" s="1158"/>
      <c r="D314" s="1158"/>
      <c r="E314" s="1158"/>
      <c r="F314" s="1158"/>
      <c r="G314" s="1245"/>
      <c r="H314" s="1158"/>
    </row>
    <row r="315" spans="1:8" s="1247" customFormat="1" ht="13.2" x14ac:dyDescent="0.25">
      <c r="A315" s="1158"/>
      <c r="B315" s="1244"/>
      <c r="C315" s="1158"/>
      <c r="D315" s="1158"/>
      <c r="E315" s="1158"/>
      <c r="F315" s="1158"/>
      <c r="G315" s="1245"/>
      <c r="H315" s="1158"/>
    </row>
    <row r="316" spans="1:8" s="1247" customFormat="1" ht="13.2" x14ac:dyDescent="0.25">
      <c r="A316" s="1158"/>
      <c r="B316" s="1244"/>
      <c r="C316" s="1158"/>
      <c r="D316" s="1158"/>
      <c r="E316" s="1158"/>
      <c r="F316" s="1158"/>
      <c r="G316" s="1245"/>
      <c r="H316" s="1158"/>
    </row>
    <row r="317" spans="1:8" s="1247" customFormat="1" ht="13.2" x14ac:dyDescent="0.25">
      <c r="A317" s="1158"/>
      <c r="B317" s="1244"/>
      <c r="C317" s="1158"/>
      <c r="D317" s="1158"/>
      <c r="E317" s="1158"/>
      <c r="F317" s="1158"/>
      <c r="G317" s="1245"/>
      <c r="H317" s="1158"/>
    </row>
    <row r="318" spans="1:8" s="1247" customFormat="1" ht="13.2" x14ac:dyDescent="0.25">
      <c r="A318" s="1158"/>
      <c r="B318" s="1244"/>
      <c r="C318" s="1158"/>
      <c r="D318" s="1158"/>
      <c r="E318" s="1158"/>
      <c r="F318" s="1158"/>
      <c r="G318" s="1245"/>
      <c r="H318" s="1158"/>
    </row>
    <row r="319" spans="1:8" s="1247" customFormat="1" ht="13.2" x14ac:dyDescent="0.25">
      <c r="A319" s="1158"/>
      <c r="B319" s="1244"/>
      <c r="C319" s="1158"/>
      <c r="D319" s="1158"/>
      <c r="E319" s="1158"/>
      <c r="F319" s="1158"/>
      <c r="G319" s="1245"/>
      <c r="H319" s="1158"/>
    </row>
    <row r="320" spans="1:8" s="1247" customFormat="1" ht="13.2" x14ac:dyDescent="0.25">
      <c r="A320" s="1158"/>
      <c r="B320" s="1244"/>
      <c r="C320" s="1158"/>
      <c r="D320" s="1158"/>
      <c r="E320" s="1158"/>
      <c r="F320" s="1158"/>
      <c r="G320" s="1245"/>
      <c r="H320" s="1158"/>
    </row>
    <row r="321" spans="1:8" s="1247" customFormat="1" ht="13.2" x14ac:dyDescent="0.25">
      <c r="A321" s="1158"/>
      <c r="B321" s="1244"/>
      <c r="C321" s="1158"/>
      <c r="D321" s="1158"/>
      <c r="E321" s="1158"/>
      <c r="F321" s="1158"/>
      <c r="G321" s="1245"/>
      <c r="H321" s="1158"/>
    </row>
    <row r="322" spans="1:8" s="1247" customFormat="1" ht="13.2" x14ac:dyDescent="0.25">
      <c r="A322" s="1158"/>
      <c r="B322" s="1244"/>
      <c r="C322" s="1158"/>
      <c r="D322" s="1158"/>
      <c r="E322" s="1158"/>
      <c r="F322" s="1158"/>
      <c r="G322" s="1245"/>
      <c r="H322" s="1158"/>
    </row>
    <row r="323" spans="1:8" s="1247" customFormat="1" ht="13.2" x14ac:dyDescent="0.25">
      <c r="A323" s="1158"/>
      <c r="B323" s="1244"/>
      <c r="C323" s="1158"/>
      <c r="D323" s="1158"/>
      <c r="E323" s="1158"/>
      <c r="F323" s="1158"/>
      <c r="G323" s="1245"/>
      <c r="H323" s="1158"/>
    </row>
    <row r="324" spans="1:8" s="1247" customFormat="1" ht="13.2" x14ac:dyDescent="0.25">
      <c r="A324" s="1158"/>
      <c r="B324" s="1244"/>
      <c r="C324" s="1158"/>
      <c r="D324" s="1158"/>
      <c r="E324" s="1158"/>
      <c r="F324" s="1158"/>
      <c r="G324" s="1245"/>
      <c r="H324" s="1158"/>
    </row>
    <row r="325" spans="1:8" s="1247" customFormat="1" ht="13.2" x14ac:dyDescent="0.25">
      <c r="A325" s="1158"/>
      <c r="B325" s="1244"/>
      <c r="C325" s="1158"/>
      <c r="D325" s="1158"/>
      <c r="E325" s="1158"/>
      <c r="F325" s="1158"/>
      <c r="G325" s="1245"/>
      <c r="H325" s="1158"/>
    </row>
    <row r="326" spans="1:8" s="1247" customFormat="1" ht="13.2" x14ac:dyDescent="0.25">
      <c r="A326" s="1158"/>
      <c r="B326" s="1244"/>
      <c r="C326" s="1158"/>
      <c r="D326" s="1158"/>
      <c r="E326" s="1158"/>
      <c r="F326" s="1158"/>
      <c r="G326" s="1245"/>
      <c r="H326" s="1158"/>
    </row>
    <row r="327" spans="1:8" s="1247" customFormat="1" ht="13.2" x14ac:dyDescent="0.25">
      <c r="A327" s="1158"/>
      <c r="B327" s="1244"/>
      <c r="C327" s="1158"/>
      <c r="D327" s="1158"/>
      <c r="E327" s="1158"/>
      <c r="F327" s="1158"/>
      <c r="G327" s="1245"/>
      <c r="H327" s="1158"/>
    </row>
    <row r="328" spans="1:8" s="1247" customFormat="1" ht="13.2" x14ac:dyDescent="0.25">
      <c r="A328" s="1158"/>
      <c r="B328" s="1244"/>
      <c r="C328" s="1158"/>
      <c r="D328" s="1158"/>
      <c r="E328" s="1158"/>
      <c r="F328" s="1158"/>
      <c r="G328" s="1245"/>
      <c r="H328" s="1158"/>
    </row>
    <row r="329" spans="1:8" s="1247" customFormat="1" ht="13.2" x14ac:dyDescent="0.25">
      <c r="A329" s="1158"/>
      <c r="B329" s="1244"/>
      <c r="C329" s="1158"/>
      <c r="D329" s="1158"/>
      <c r="E329" s="1158"/>
      <c r="F329" s="1158"/>
      <c r="G329" s="1245"/>
      <c r="H329" s="1158"/>
    </row>
    <row r="330" spans="1:8" s="1247" customFormat="1" ht="13.2" x14ac:dyDescent="0.25">
      <c r="A330" s="1158"/>
      <c r="B330" s="1244"/>
      <c r="C330" s="1158"/>
      <c r="D330" s="1158"/>
      <c r="E330" s="1158"/>
      <c r="F330" s="1158"/>
      <c r="G330" s="1245"/>
      <c r="H330" s="1158"/>
    </row>
    <row r="331" spans="1:8" s="1247" customFormat="1" ht="13.2" x14ac:dyDescent="0.25">
      <c r="A331" s="1158"/>
      <c r="B331" s="1244"/>
      <c r="C331" s="1158"/>
      <c r="D331" s="1158"/>
      <c r="E331" s="1158"/>
      <c r="F331" s="1158"/>
      <c r="G331" s="1245"/>
      <c r="H331" s="1158"/>
    </row>
    <row r="332" spans="1:8" s="1247" customFormat="1" ht="13.2" x14ac:dyDescent="0.25">
      <c r="A332" s="1158"/>
      <c r="B332" s="1244"/>
      <c r="C332" s="1158"/>
      <c r="D332" s="1158"/>
      <c r="E332" s="1158"/>
      <c r="F332" s="1158"/>
      <c r="G332" s="1245"/>
      <c r="H332" s="1158"/>
    </row>
    <row r="333" spans="1:8" s="1247" customFormat="1" ht="13.2" x14ac:dyDescent="0.25">
      <c r="A333" s="1158"/>
      <c r="B333" s="1244"/>
      <c r="C333" s="1158"/>
      <c r="D333" s="1158"/>
      <c r="E333" s="1158"/>
      <c r="F333" s="1158"/>
      <c r="G333" s="1245"/>
      <c r="H333" s="1158"/>
    </row>
    <row r="334" spans="1:8" s="1247" customFormat="1" ht="13.2" x14ac:dyDescent="0.25">
      <c r="A334" s="1158"/>
      <c r="B334" s="1244"/>
      <c r="C334" s="1158"/>
      <c r="D334" s="1158"/>
      <c r="E334" s="1158"/>
      <c r="F334" s="1158"/>
      <c r="G334" s="1245"/>
      <c r="H334" s="1158"/>
    </row>
    <row r="335" spans="1:8" s="1247" customFormat="1" ht="13.2" x14ac:dyDescent="0.25">
      <c r="A335" s="1158"/>
      <c r="B335" s="1244"/>
      <c r="C335" s="1158"/>
      <c r="D335" s="1158"/>
      <c r="E335" s="1158"/>
      <c r="F335" s="1158"/>
      <c r="G335" s="1245"/>
      <c r="H335" s="1158"/>
    </row>
    <row r="336" spans="1:8" s="1247" customFormat="1" ht="13.2" x14ac:dyDescent="0.25">
      <c r="A336" s="1158"/>
      <c r="B336" s="1244"/>
      <c r="C336" s="1158"/>
      <c r="D336" s="1158"/>
      <c r="E336" s="1158"/>
      <c r="F336" s="1158"/>
      <c r="G336" s="1245"/>
      <c r="H336" s="1158"/>
    </row>
    <row r="337" spans="1:8" s="1247" customFormat="1" ht="13.2" x14ac:dyDescent="0.25">
      <c r="A337" s="1158"/>
      <c r="B337" s="1244"/>
      <c r="C337" s="1158"/>
      <c r="D337" s="1158"/>
      <c r="E337" s="1158"/>
      <c r="F337" s="1158"/>
      <c r="G337" s="1245"/>
      <c r="H337" s="1158"/>
    </row>
    <row r="338" spans="1:8" s="1247" customFormat="1" ht="13.2" x14ac:dyDescent="0.25">
      <c r="A338" s="1158"/>
      <c r="B338" s="1244"/>
      <c r="C338" s="1158"/>
      <c r="D338" s="1158"/>
      <c r="E338" s="1158"/>
      <c r="F338" s="1158"/>
      <c r="G338" s="1245"/>
      <c r="H338" s="1158"/>
    </row>
    <row r="339" spans="1:8" s="1247" customFormat="1" ht="13.2" x14ac:dyDescent="0.25">
      <c r="A339" s="1158"/>
      <c r="B339" s="1244"/>
      <c r="C339" s="1158"/>
      <c r="D339" s="1158"/>
      <c r="E339" s="1158"/>
      <c r="F339" s="1158"/>
      <c r="G339" s="1245"/>
      <c r="H339" s="1158"/>
    </row>
    <row r="340" spans="1:8" s="1247" customFormat="1" ht="13.2" x14ac:dyDescent="0.25">
      <c r="A340" s="1158"/>
      <c r="B340" s="1244"/>
      <c r="C340" s="1158"/>
      <c r="D340" s="1158"/>
      <c r="E340" s="1158"/>
      <c r="F340" s="1158"/>
      <c r="G340" s="1245"/>
      <c r="H340" s="1158"/>
    </row>
    <row r="341" spans="1:8" s="1247" customFormat="1" ht="13.2" x14ac:dyDescent="0.25">
      <c r="A341" s="1158"/>
      <c r="B341" s="1244"/>
      <c r="C341" s="1158"/>
      <c r="D341" s="1158"/>
      <c r="E341" s="1158"/>
      <c r="F341" s="1158"/>
      <c r="G341" s="1245"/>
      <c r="H341" s="1158"/>
    </row>
    <row r="342" spans="1:8" s="1247" customFormat="1" ht="13.2" x14ac:dyDescent="0.25">
      <c r="A342" s="1158"/>
      <c r="B342" s="1244"/>
      <c r="C342" s="1158"/>
      <c r="D342" s="1158"/>
      <c r="E342" s="1158"/>
      <c r="F342" s="1158"/>
      <c r="G342" s="1245"/>
      <c r="H342" s="1158"/>
    </row>
    <row r="343" spans="1:8" s="1247" customFormat="1" ht="13.2" x14ac:dyDescent="0.25">
      <c r="A343" s="1158"/>
      <c r="B343" s="1244"/>
      <c r="C343" s="1158"/>
      <c r="D343" s="1158"/>
      <c r="E343" s="1158"/>
      <c r="F343" s="1158"/>
      <c r="G343" s="1245"/>
      <c r="H343" s="1158"/>
    </row>
    <row r="344" spans="1:8" s="1247" customFormat="1" ht="13.2" x14ac:dyDescent="0.25">
      <c r="A344" s="1158"/>
      <c r="B344" s="1244"/>
      <c r="C344" s="1158"/>
      <c r="D344" s="1158"/>
      <c r="E344" s="1158"/>
      <c r="F344" s="1158"/>
      <c r="G344" s="1245"/>
      <c r="H344" s="1158"/>
    </row>
    <row r="345" spans="1:8" s="1247" customFormat="1" ht="13.2" x14ac:dyDescent="0.25">
      <c r="A345" s="1158"/>
      <c r="B345" s="1244"/>
      <c r="C345" s="1158"/>
      <c r="D345" s="1158"/>
      <c r="E345" s="1158"/>
      <c r="F345" s="1158"/>
      <c r="G345" s="1245"/>
      <c r="H345" s="1158"/>
    </row>
    <row r="346" spans="1:8" s="1247" customFormat="1" ht="13.2" x14ac:dyDescent="0.25">
      <c r="A346" s="1158"/>
      <c r="B346" s="1244"/>
      <c r="C346" s="1158"/>
      <c r="D346" s="1158"/>
      <c r="E346" s="1158"/>
      <c r="F346" s="1158"/>
      <c r="G346" s="1245"/>
      <c r="H346" s="1158"/>
    </row>
    <row r="347" spans="1:8" s="1247" customFormat="1" ht="13.2" x14ac:dyDescent="0.25">
      <c r="A347" s="1158"/>
      <c r="B347" s="1244"/>
      <c r="C347" s="1158"/>
      <c r="D347" s="1158"/>
      <c r="E347" s="1158"/>
      <c r="F347" s="1158"/>
      <c r="G347" s="1245"/>
      <c r="H347" s="1158"/>
    </row>
    <row r="348" spans="1:8" s="1247" customFormat="1" ht="13.2" x14ac:dyDescent="0.25">
      <c r="A348" s="1158"/>
      <c r="B348" s="1244"/>
      <c r="C348" s="1158"/>
      <c r="D348" s="1158"/>
      <c r="E348" s="1158"/>
      <c r="F348" s="1158"/>
      <c r="G348" s="1245"/>
      <c r="H348" s="1158"/>
    </row>
    <row r="349" spans="1:8" s="1247" customFormat="1" ht="13.2" x14ac:dyDescent="0.25">
      <c r="A349" s="1158"/>
      <c r="B349" s="1244"/>
      <c r="C349" s="1158"/>
      <c r="D349" s="1158"/>
      <c r="E349" s="1158"/>
      <c r="F349" s="1158"/>
      <c r="G349" s="1245"/>
      <c r="H349" s="1158"/>
    </row>
    <row r="350" spans="1:8" s="1247" customFormat="1" ht="13.2" x14ac:dyDescent="0.25">
      <c r="A350" s="1158"/>
      <c r="B350" s="1244"/>
      <c r="C350" s="1158"/>
      <c r="D350" s="1158"/>
      <c r="E350" s="1158"/>
      <c r="F350" s="1158"/>
      <c r="G350" s="1245"/>
      <c r="H350" s="1158"/>
    </row>
    <row r="351" spans="1:8" s="1247" customFormat="1" ht="13.2" x14ac:dyDescent="0.25">
      <c r="A351" s="1158"/>
      <c r="B351" s="1244"/>
      <c r="C351" s="1158"/>
      <c r="D351" s="1158"/>
      <c r="E351" s="1158"/>
      <c r="F351" s="1158"/>
      <c r="G351" s="1245"/>
      <c r="H351" s="1158"/>
    </row>
    <row r="352" spans="1:8" s="1247" customFormat="1" ht="13.2" x14ac:dyDescent="0.25">
      <c r="A352" s="1158"/>
      <c r="B352" s="1244"/>
      <c r="C352" s="1158"/>
      <c r="D352" s="1158"/>
      <c r="E352" s="1158"/>
      <c r="F352" s="1158"/>
      <c r="G352" s="1245"/>
      <c r="H352" s="1158"/>
    </row>
    <row r="353" spans="1:8" s="1247" customFormat="1" ht="13.2" x14ac:dyDescent="0.25">
      <c r="A353" s="1158"/>
      <c r="B353" s="1244"/>
      <c r="C353" s="1158"/>
      <c r="D353" s="1158"/>
      <c r="E353" s="1158"/>
      <c r="F353" s="1158"/>
      <c r="G353" s="1245"/>
      <c r="H353" s="1158"/>
    </row>
    <row r="354" spans="1:8" s="1247" customFormat="1" ht="13.2" x14ac:dyDescent="0.25">
      <c r="A354" s="1158"/>
      <c r="B354" s="1244"/>
      <c r="C354" s="1158"/>
      <c r="D354" s="1158"/>
      <c r="E354" s="1158"/>
      <c r="F354" s="1158"/>
      <c r="G354" s="1245"/>
      <c r="H354" s="1158"/>
    </row>
    <row r="355" spans="1:8" s="1247" customFormat="1" ht="13.2" x14ac:dyDescent="0.25">
      <c r="A355" s="1158"/>
      <c r="B355" s="1244"/>
      <c r="C355" s="1158"/>
      <c r="D355" s="1158"/>
      <c r="E355" s="1158"/>
      <c r="F355" s="1158"/>
      <c r="G355" s="1245"/>
      <c r="H355" s="1158"/>
    </row>
    <row r="356" spans="1:8" s="1247" customFormat="1" ht="13.2" x14ac:dyDescent="0.25">
      <c r="A356" s="1158"/>
      <c r="B356" s="1244"/>
      <c r="C356" s="1158"/>
      <c r="D356" s="1158"/>
      <c r="E356" s="1158"/>
      <c r="F356" s="1158"/>
      <c r="G356" s="1245"/>
      <c r="H356" s="1158"/>
    </row>
    <row r="357" spans="1:8" s="1247" customFormat="1" ht="13.2" x14ac:dyDescent="0.25">
      <c r="A357" s="1158"/>
      <c r="B357" s="1244"/>
      <c r="C357" s="1158"/>
      <c r="D357" s="1158"/>
      <c r="E357" s="1158"/>
      <c r="F357" s="1158"/>
      <c r="G357" s="1245"/>
      <c r="H357" s="1158"/>
    </row>
    <row r="358" spans="1:8" s="1247" customFormat="1" ht="13.2" x14ac:dyDescent="0.25">
      <c r="A358" s="1158"/>
      <c r="B358" s="1244"/>
      <c r="C358" s="1158"/>
      <c r="D358" s="1158"/>
      <c r="E358" s="1158"/>
      <c r="F358" s="1158"/>
      <c r="G358" s="1245"/>
      <c r="H358" s="1158"/>
    </row>
    <row r="359" spans="1:8" s="1247" customFormat="1" ht="13.2" x14ac:dyDescent="0.25">
      <c r="A359" s="1158"/>
      <c r="B359" s="1244"/>
      <c r="C359" s="1158"/>
      <c r="D359" s="1158"/>
      <c r="E359" s="1158"/>
      <c r="F359" s="1158"/>
      <c r="G359" s="1245"/>
      <c r="H359" s="1158"/>
    </row>
    <row r="360" spans="1:8" s="1247" customFormat="1" ht="13.2" x14ac:dyDescent="0.25">
      <c r="A360" s="1158"/>
      <c r="B360" s="1244"/>
      <c r="C360" s="1158"/>
      <c r="D360" s="1158"/>
      <c r="E360" s="1158"/>
      <c r="F360" s="1158"/>
      <c r="G360" s="1245"/>
      <c r="H360" s="1158"/>
    </row>
    <row r="361" spans="1:8" s="1247" customFormat="1" ht="13.2" x14ac:dyDescent="0.25">
      <c r="A361" s="1158"/>
      <c r="B361" s="1244"/>
      <c r="C361" s="1158"/>
      <c r="D361" s="1158"/>
      <c r="E361" s="1158"/>
      <c r="F361" s="1158"/>
      <c r="G361" s="1245"/>
      <c r="H361" s="1158"/>
    </row>
    <row r="362" spans="1:8" s="1247" customFormat="1" ht="13.2" x14ac:dyDescent="0.25">
      <c r="A362" s="1158"/>
      <c r="B362" s="1244"/>
      <c r="C362" s="1158"/>
      <c r="D362" s="1158"/>
      <c r="E362" s="1158"/>
      <c r="F362" s="1158"/>
      <c r="G362" s="1245"/>
      <c r="H362" s="1158"/>
    </row>
    <row r="363" spans="1:8" s="1247" customFormat="1" ht="13.2" x14ac:dyDescent="0.25">
      <c r="A363" s="1158"/>
      <c r="B363" s="1244"/>
      <c r="C363" s="1158"/>
      <c r="D363" s="1158"/>
      <c r="E363" s="1158"/>
      <c r="F363" s="1158"/>
      <c r="G363" s="1245"/>
      <c r="H363" s="1158"/>
    </row>
    <row r="364" spans="1:8" s="1247" customFormat="1" ht="13.2" x14ac:dyDescent="0.25">
      <c r="A364" s="1158"/>
      <c r="B364" s="1244"/>
      <c r="C364" s="1158"/>
      <c r="D364" s="1158"/>
      <c r="E364" s="1158"/>
      <c r="F364" s="1158"/>
      <c r="G364" s="1245"/>
      <c r="H364" s="1158"/>
    </row>
    <row r="365" spans="1:8" s="1247" customFormat="1" ht="13.2" x14ac:dyDescent="0.25">
      <c r="A365" s="1158"/>
      <c r="B365" s="1244"/>
      <c r="C365" s="1158"/>
      <c r="D365" s="1158"/>
      <c r="E365" s="1158"/>
      <c r="F365" s="1158"/>
      <c r="G365" s="1245"/>
      <c r="H365" s="1158"/>
    </row>
    <row r="366" spans="1:8" s="1247" customFormat="1" ht="13.2" x14ac:dyDescent="0.25">
      <c r="A366" s="1158"/>
      <c r="B366" s="1244"/>
      <c r="C366" s="1158"/>
      <c r="D366" s="1158"/>
      <c r="E366" s="1158"/>
      <c r="F366" s="1158"/>
      <c r="G366" s="1245"/>
      <c r="H366" s="1158"/>
    </row>
    <row r="367" spans="1:8" s="1247" customFormat="1" ht="13.2" x14ac:dyDescent="0.25">
      <c r="A367" s="1158"/>
      <c r="B367" s="1244"/>
      <c r="C367" s="1158"/>
      <c r="D367" s="1158"/>
      <c r="E367" s="1158"/>
      <c r="F367" s="1158"/>
      <c r="G367" s="1245"/>
      <c r="H367" s="1158"/>
    </row>
    <row r="368" spans="1:8" s="1247" customFormat="1" ht="13.2" x14ac:dyDescent="0.25">
      <c r="A368" s="1158"/>
      <c r="B368" s="1244"/>
      <c r="C368" s="1158"/>
      <c r="D368" s="1158"/>
      <c r="E368" s="1158"/>
      <c r="F368" s="1158"/>
      <c r="G368" s="1245"/>
      <c r="H368" s="1158"/>
    </row>
    <row r="369" spans="1:23" s="1247" customFormat="1" ht="13.2" x14ac:dyDescent="0.25">
      <c r="A369" s="1158"/>
      <c r="B369" s="1244"/>
      <c r="C369" s="1158"/>
      <c r="D369" s="1158"/>
      <c r="E369" s="1158"/>
      <c r="F369" s="1158"/>
      <c r="G369" s="1245"/>
      <c r="H369" s="1158"/>
      <c r="I369" s="1249"/>
      <c r="J369" s="1249"/>
      <c r="K369" s="1249"/>
      <c r="L369" s="1249"/>
      <c r="M369" s="1249"/>
      <c r="N369" s="1249"/>
      <c r="O369" s="1249"/>
      <c r="P369" s="1249"/>
      <c r="Q369" s="1249"/>
      <c r="R369" s="1249"/>
      <c r="S369" s="1249"/>
      <c r="T369" s="1249"/>
      <c r="U369" s="1249"/>
      <c r="V369" s="1249"/>
      <c r="W369" s="1249"/>
    </row>
    <row r="370" spans="1:23" s="1247" customFormat="1" ht="13.2" x14ac:dyDescent="0.25">
      <c r="A370" s="1158"/>
      <c r="B370" s="1244"/>
      <c r="C370" s="1158"/>
      <c r="D370" s="1158"/>
      <c r="E370" s="1158"/>
      <c r="F370" s="1158"/>
      <c r="G370" s="1245"/>
      <c r="H370" s="1158"/>
      <c r="J370" s="1250"/>
    </row>
    <row r="371" spans="1:23" s="1247" customFormat="1" ht="13.2" x14ac:dyDescent="0.25">
      <c r="A371" s="1158"/>
      <c r="B371" s="1244"/>
      <c r="C371" s="1158"/>
      <c r="D371" s="1158"/>
      <c r="E371" s="1158"/>
      <c r="F371" s="1158"/>
      <c r="G371" s="1245"/>
      <c r="H371" s="1158"/>
    </row>
    <row r="372" spans="1:23" s="1247" customFormat="1" ht="13.2" x14ac:dyDescent="0.25">
      <c r="A372" s="1158"/>
      <c r="B372" s="1244"/>
      <c r="C372" s="1158"/>
      <c r="D372" s="1158"/>
      <c r="E372" s="1158"/>
      <c r="F372" s="1158"/>
      <c r="G372" s="1245"/>
      <c r="H372" s="1158"/>
    </row>
    <row r="373" spans="1:23" s="1247" customFormat="1" ht="13.2" x14ac:dyDescent="0.25">
      <c r="A373" s="1158"/>
      <c r="B373" s="1244"/>
      <c r="C373" s="1158"/>
      <c r="D373" s="1158"/>
      <c r="E373" s="1158"/>
      <c r="F373" s="1158"/>
      <c r="G373" s="1245"/>
      <c r="H373" s="1158"/>
    </row>
    <row r="374" spans="1:23" s="1247" customFormat="1" ht="13.2" x14ac:dyDescent="0.25">
      <c r="A374" s="1158"/>
      <c r="B374" s="1244"/>
      <c r="C374" s="1158"/>
      <c r="D374" s="1158"/>
      <c r="E374" s="1158"/>
      <c r="F374" s="1158"/>
      <c r="G374" s="1245"/>
      <c r="H374" s="1158"/>
    </row>
    <row r="375" spans="1:23" s="1247" customFormat="1" ht="13.2" x14ac:dyDescent="0.25">
      <c r="A375" s="1158"/>
      <c r="B375" s="1244"/>
      <c r="C375" s="1158"/>
      <c r="D375" s="1158"/>
      <c r="E375" s="1158"/>
      <c r="F375" s="1158"/>
      <c r="G375" s="1245"/>
      <c r="H375" s="1158"/>
    </row>
    <row r="376" spans="1:23" s="1247" customFormat="1" ht="13.2" x14ac:dyDescent="0.25">
      <c r="A376" s="1158"/>
      <c r="B376" s="1244"/>
      <c r="C376" s="1158"/>
      <c r="D376" s="1158"/>
      <c r="E376" s="1158"/>
      <c r="F376" s="1158"/>
      <c r="G376" s="1245"/>
      <c r="H376" s="1158"/>
    </row>
    <row r="377" spans="1:23" s="1247" customFormat="1" ht="13.2" x14ac:dyDescent="0.25">
      <c r="A377" s="1158"/>
      <c r="B377" s="1244"/>
      <c r="C377" s="1158"/>
      <c r="D377" s="1158"/>
      <c r="E377" s="1158"/>
      <c r="F377" s="1158"/>
      <c r="G377" s="1245"/>
      <c r="H377" s="1158"/>
    </row>
    <row r="378" spans="1:23" s="1247" customFormat="1" ht="13.2" x14ac:dyDescent="0.25">
      <c r="A378" s="1158"/>
      <c r="B378" s="1244"/>
      <c r="C378" s="1158"/>
      <c r="D378" s="1158"/>
      <c r="E378" s="1158"/>
      <c r="F378" s="1158"/>
      <c r="G378" s="1245"/>
      <c r="H378" s="1158"/>
    </row>
    <row r="379" spans="1:23" s="1247" customFormat="1" ht="13.2" x14ac:dyDescent="0.25">
      <c r="A379" s="1158"/>
      <c r="B379" s="1244"/>
      <c r="C379" s="1158"/>
      <c r="D379" s="1158"/>
      <c r="E379" s="1158"/>
      <c r="F379" s="1158"/>
      <c r="G379" s="1245"/>
      <c r="H379" s="1158"/>
    </row>
    <row r="380" spans="1:23" s="1247" customFormat="1" ht="13.2" x14ac:dyDescent="0.25">
      <c r="A380" s="1158"/>
      <c r="B380" s="1244"/>
      <c r="C380" s="1158"/>
      <c r="D380" s="1158"/>
      <c r="E380" s="1158"/>
      <c r="F380" s="1158"/>
      <c r="G380" s="1245"/>
      <c r="H380" s="1158"/>
    </row>
    <row r="381" spans="1:23" s="1247" customFormat="1" ht="13.2" x14ac:dyDescent="0.25">
      <c r="A381" s="1158"/>
      <c r="B381" s="1244"/>
      <c r="C381" s="1158"/>
      <c r="D381" s="1158"/>
      <c r="E381" s="1158"/>
      <c r="F381" s="1158"/>
      <c r="G381" s="1245"/>
      <c r="H381" s="1158"/>
    </row>
    <row r="382" spans="1:23" s="1247" customFormat="1" ht="13.2" x14ac:dyDescent="0.25">
      <c r="A382" s="1158"/>
      <c r="B382" s="1244"/>
      <c r="C382" s="1158"/>
      <c r="D382" s="1158"/>
      <c r="E382" s="1158"/>
      <c r="F382" s="1158"/>
      <c r="G382" s="1245"/>
      <c r="H382" s="1158"/>
    </row>
    <row r="383" spans="1:23" s="1247" customFormat="1" ht="13.2" x14ac:dyDescent="0.25">
      <c r="A383" s="1158"/>
      <c r="B383" s="1244"/>
      <c r="C383" s="1158"/>
      <c r="D383" s="1158"/>
      <c r="E383" s="1158"/>
      <c r="F383" s="1158"/>
      <c r="G383" s="1245"/>
      <c r="H383" s="1158"/>
    </row>
    <row r="384" spans="1:23" s="1247" customFormat="1" ht="13.2" x14ac:dyDescent="0.25">
      <c r="A384" s="1158"/>
      <c r="B384" s="1244"/>
      <c r="C384" s="1158"/>
      <c r="D384" s="1158"/>
      <c r="E384" s="1158"/>
      <c r="F384" s="1158"/>
      <c r="G384" s="1245"/>
      <c r="H384" s="1158"/>
    </row>
    <row r="385" spans="1:8" s="1247" customFormat="1" ht="13.2" x14ac:dyDescent="0.25">
      <c r="A385" s="1158"/>
      <c r="B385" s="1244"/>
      <c r="C385" s="1158"/>
      <c r="D385" s="1158"/>
      <c r="E385" s="1158"/>
      <c r="F385" s="1158"/>
      <c r="G385" s="1245"/>
      <c r="H385" s="1158"/>
    </row>
    <row r="386" spans="1:8" s="1247" customFormat="1" ht="13.2" x14ac:dyDescent="0.25">
      <c r="A386" s="1158"/>
      <c r="B386" s="1244"/>
      <c r="C386" s="1158"/>
      <c r="D386" s="1158"/>
      <c r="E386" s="1158"/>
      <c r="F386" s="1158"/>
      <c r="G386" s="1245"/>
      <c r="H386" s="1158"/>
    </row>
    <row r="387" spans="1:8" s="1247" customFormat="1" ht="13.2" x14ac:dyDescent="0.25">
      <c r="A387" s="1158"/>
      <c r="B387" s="1244"/>
      <c r="C387" s="1158"/>
      <c r="D387" s="1158"/>
      <c r="E387" s="1158"/>
      <c r="F387" s="1158"/>
      <c r="G387" s="1245"/>
      <c r="H387" s="1158"/>
    </row>
    <row r="388" spans="1:8" s="1247" customFormat="1" ht="13.2" x14ac:dyDescent="0.25">
      <c r="A388" s="1158"/>
      <c r="B388" s="1244"/>
      <c r="C388" s="1158"/>
      <c r="D388" s="1158"/>
      <c r="E388" s="1158"/>
      <c r="F388" s="1158"/>
      <c r="G388" s="1245"/>
      <c r="H388" s="1158"/>
    </row>
    <row r="389" spans="1:8" s="1247" customFormat="1" ht="13.2" x14ac:dyDescent="0.25">
      <c r="A389" s="1158"/>
      <c r="B389" s="1244"/>
      <c r="C389" s="1158"/>
      <c r="D389" s="1158"/>
      <c r="E389" s="1158"/>
      <c r="F389" s="1158"/>
      <c r="G389" s="1245"/>
      <c r="H389" s="1158"/>
    </row>
    <row r="390" spans="1:8" s="1247" customFormat="1" ht="13.2" x14ac:dyDescent="0.25">
      <c r="A390" s="1158"/>
      <c r="B390" s="1244"/>
      <c r="C390" s="1158"/>
      <c r="D390" s="1158"/>
      <c r="E390" s="1158"/>
      <c r="F390" s="1158"/>
      <c r="G390" s="1245"/>
      <c r="H390" s="1158"/>
    </row>
    <row r="391" spans="1:8" s="1247" customFormat="1" ht="13.2" x14ac:dyDescent="0.25">
      <c r="A391" s="1158"/>
      <c r="B391" s="1244"/>
      <c r="C391" s="1158"/>
      <c r="D391" s="1158"/>
      <c r="E391" s="1158"/>
      <c r="F391" s="1158"/>
      <c r="G391" s="1245"/>
      <c r="H391" s="1158"/>
    </row>
    <row r="392" spans="1:8" s="1247" customFormat="1" ht="13.2" x14ac:dyDescent="0.25">
      <c r="A392" s="1158"/>
      <c r="B392" s="1244"/>
      <c r="C392" s="1158"/>
      <c r="D392" s="1158"/>
      <c r="E392" s="1158"/>
      <c r="F392" s="1158"/>
      <c r="G392" s="1245"/>
      <c r="H392" s="1158"/>
    </row>
    <row r="393" spans="1:8" s="1247" customFormat="1" ht="13.2" x14ac:dyDescent="0.25">
      <c r="A393" s="1158"/>
      <c r="B393" s="1244"/>
      <c r="C393" s="1158"/>
      <c r="D393" s="1158"/>
      <c r="E393" s="1158"/>
      <c r="F393" s="1158"/>
      <c r="G393" s="1245"/>
      <c r="H393" s="1158"/>
    </row>
    <row r="394" spans="1:8" s="1247" customFormat="1" ht="13.2" x14ac:dyDescent="0.25">
      <c r="A394" s="1158"/>
      <c r="B394" s="1244"/>
      <c r="C394" s="1158"/>
      <c r="D394" s="1158"/>
      <c r="E394" s="1158"/>
      <c r="F394" s="1158"/>
      <c r="G394" s="1245"/>
      <c r="H394" s="1158"/>
    </row>
    <row r="395" spans="1:8" s="1247" customFormat="1" ht="13.2" x14ac:dyDescent="0.25">
      <c r="A395" s="1158"/>
      <c r="B395" s="1244"/>
      <c r="C395" s="1158"/>
      <c r="D395" s="1158"/>
      <c r="E395" s="1158"/>
      <c r="F395" s="1158"/>
      <c r="G395" s="1245"/>
      <c r="H395" s="1158"/>
    </row>
    <row r="396" spans="1:8" s="1247" customFormat="1" ht="13.2" x14ac:dyDescent="0.25">
      <c r="A396" s="1158"/>
      <c r="B396" s="1244"/>
      <c r="C396" s="1158"/>
      <c r="D396" s="1158"/>
      <c r="E396" s="1158"/>
      <c r="F396" s="1158"/>
      <c r="G396" s="1245"/>
      <c r="H396" s="1158"/>
    </row>
    <row r="397" spans="1:8" s="1247" customFormat="1" ht="13.2" x14ac:dyDescent="0.25">
      <c r="A397" s="1158"/>
      <c r="B397" s="1244"/>
      <c r="C397" s="1158"/>
      <c r="D397" s="1158"/>
      <c r="E397" s="1158"/>
      <c r="F397" s="1158"/>
      <c r="G397" s="1245"/>
      <c r="H397" s="1158"/>
    </row>
    <row r="398" spans="1:8" s="1247" customFormat="1" ht="13.2" x14ac:dyDescent="0.25">
      <c r="A398" s="1158"/>
      <c r="B398" s="1244"/>
      <c r="C398" s="1158"/>
      <c r="D398" s="1158"/>
      <c r="E398" s="1158"/>
      <c r="F398" s="1158"/>
      <c r="G398" s="1245"/>
      <c r="H398" s="1158"/>
    </row>
    <row r="399" spans="1:8" s="1247" customFormat="1" ht="13.2" x14ac:dyDescent="0.25">
      <c r="A399" s="1158"/>
      <c r="B399" s="1244"/>
      <c r="C399" s="1158"/>
      <c r="D399" s="1158"/>
      <c r="E399" s="1158"/>
      <c r="F399" s="1158"/>
      <c r="G399" s="1245"/>
      <c r="H399" s="1158"/>
    </row>
    <row r="400" spans="1:8" s="1247" customFormat="1" ht="13.2" x14ac:dyDescent="0.25">
      <c r="A400" s="1158"/>
      <c r="B400" s="1244"/>
      <c r="C400" s="1158"/>
      <c r="D400" s="1158"/>
      <c r="E400" s="1158"/>
      <c r="F400" s="1158"/>
      <c r="G400" s="1245"/>
      <c r="H400" s="1158"/>
    </row>
    <row r="401" spans="1:8" s="1247" customFormat="1" ht="13.2" x14ac:dyDescent="0.25">
      <c r="A401" s="1158"/>
      <c r="B401" s="1244"/>
      <c r="C401" s="1158"/>
      <c r="D401" s="1158"/>
      <c r="E401" s="1158"/>
      <c r="F401" s="1158"/>
      <c r="G401" s="1245"/>
      <c r="H401" s="1158"/>
    </row>
    <row r="402" spans="1:8" s="1247" customFormat="1" ht="13.2" x14ac:dyDescent="0.25">
      <c r="A402" s="1158"/>
      <c r="B402" s="1244"/>
      <c r="C402" s="1158"/>
      <c r="D402" s="1158"/>
      <c r="E402" s="1158"/>
      <c r="F402" s="1158"/>
      <c r="G402" s="1245"/>
      <c r="H402" s="1158"/>
    </row>
    <row r="403" spans="1:8" s="1247" customFormat="1" ht="13.2" x14ac:dyDescent="0.25">
      <c r="A403" s="1158"/>
      <c r="B403" s="1244"/>
      <c r="C403" s="1158"/>
      <c r="D403" s="1158"/>
      <c r="E403" s="1158"/>
      <c r="F403" s="1158"/>
      <c r="G403" s="1245"/>
      <c r="H403" s="1158"/>
    </row>
    <row r="404" spans="1:8" s="1247" customFormat="1" ht="13.2" x14ac:dyDescent="0.25">
      <c r="A404" s="1158"/>
      <c r="B404" s="1244"/>
      <c r="C404" s="1158"/>
      <c r="D404" s="1158"/>
      <c r="E404" s="1158"/>
      <c r="F404" s="1158"/>
      <c r="G404" s="1245"/>
      <c r="H404" s="1158"/>
    </row>
    <row r="405" spans="1:8" s="1247" customFormat="1" ht="13.2" x14ac:dyDescent="0.25">
      <c r="A405" s="1158"/>
      <c r="B405" s="1244"/>
      <c r="C405" s="1158"/>
      <c r="D405" s="1158"/>
      <c r="E405" s="1158"/>
      <c r="F405" s="1158"/>
      <c r="G405" s="1245"/>
      <c r="H405" s="1158"/>
    </row>
    <row r="406" spans="1:8" s="1247" customFormat="1" ht="13.2" x14ac:dyDescent="0.25">
      <c r="A406" s="1158"/>
      <c r="B406" s="1244"/>
      <c r="C406" s="1158"/>
      <c r="D406" s="1158"/>
      <c r="E406" s="1158"/>
      <c r="F406" s="1158"/>
      <c r="G406" s="1245"/>
      <c r="H406" s="1158"/>
    </row>
    <row r="407" spans="1:8" s="1247" customFormat="1" ht="13.2" x14ac:dyDescent="0.25">
      <c r="A407" s="1158"/>
      <c r="B407" s="1244"/>
      <c r="C407" s="1158"/>
      <c r="D407" s="1158"/>
      <c r="E407" s="1158"/>
      <c r="F407" s="1158"/>
      <c r="G407" s="1245"/>
      <c r="H407" s="1158"/>
    </row>
    <row r="408" spans="1:8" s="1247" customFormat="1" ht="13.2" x14ac:dyDescent="0.25">
      <c r="A408" s="1158"/>
      <c r="B408" s="1244"/>
      <c r="C408" s="1158"/>
      <c r="D408" s="1158"/>
      <c r="E408" s="1158"/>
      <c r="F408" s="1158"/>
      <c r="G408" s="1245"/>
      <c r="H408" s="1158"/>
    </row>
    <row r="409" spans="1:8" s="1247" customFormat="1" ht="13.2" x14ac:dyDescent="0.25">
      <c r="A409" s="1158"/>
      <c r="B409" s="1244"/>
      <c r="C409" s="1158"/>
      <c r="D409" s="1158"/>
      <c r="E409" s="1158"/>
      <c r="F409" s="1158"/>
      <c r="G409" s="1245"/>
      <c r="H409" s="1158"/>
    </row>
    <row r="410" spans="1:8" s="1247" customFormat="1" ht="13.2" x14ac:dyDescent="0.25">
      <c r="A410" s="1158"/>
      <c r="B410" s="1244"/>
      <c r="C410" s="1158"/>
      <c r="D410" s="1158"/>
      <c r="E410" s="1158"/>
      <c r="F410" s="1158"/>
      <c r="G410" s="1245"/>
      <c r="H410" s="1158"/>
    </row>
    <row r="411" spans="1:8" s="1247" customFormat="1" ht="13.2" x14ac:dyDescent="0.25">
      <c r="A411" s="1158"/>
      <c r="B411" s="1244"/>
      <c r="C411" s="1158"/>
      <c r="D411" s="1158"/>
      <c r="E411" s="1158"/>
      <c r="F411" s="1158"/>
      <c r="G411" s="1245"/>
      <c r="H411" s="1158"/>
    </row>
    <row r="412" spans="1:8" s="1247" customFormat="1" ht="13.2" x14ac:dyDescent="0.25">
      <c r="A412" s="1158"/>
      <c r="B412" s="1244"/>
      <c r="C412" s="1158"/>
      <c r="D412" s="1158"/>
      <c r="E412" s="1158"/>
      <c r="F412" s="1158"/>
      <c r="G412" s="1245"/>
      <c r="H412" s="1158"/>
    </row>
    <row r="413" spans="1:8" s="1247" customFormat="1" ht="13.2" x14ac:dyDescent="0.25">
      <c r="A413" s="1158"/>
      <c r="B413" s="1244"/>
      <c r="C413" s="1158"/>
      <c r="D413" s="1158"/>
      <c r="E413" s="1158"/>
      <c r="F413" s="1158"/>
      <c r="G413" s="1245"/>
      <c r="H413" s="1158"/>
    </row>
    <row r="414" spans="1:8" s="1247" customFormat="1" ht="13.2" x14ac:dyDescent="0.25">
      <c r="A414" s="1158"/>
      <c r="B414" s="1244"/>
      <c r="C414" s="1158"/>
      <c r="D414" s="1158"/>
      <c r="E414" s="1158"/>
      <c r="F414" s="1158"/>
      <c r="G414" s="1245"/>
      <c r="H414" s="1158"/>
    </row>
    <row r="415" spans="1:8" s="1247" customFormat="1" ht="13.2" x14ac:dyDescent="0.25">
      <c r="A415" s="1158"/>
      <c r="B415" s="1244"/>
      <c r="C415" s="1158"/>
      <c r="D415" s="1158"/>
      <c r="E415" s="1158"/>
      <c r="F415" s="1158"/>
      <c r="G415" s="1245"/>
      <c r="H415" s="1158"/>
    </row>
    <row r="416" spans="1:8" s="1247" customFormat="1" ht="13.2" x14ac:dyDescent="0.25">
      <c r="A416" s="1158"/>
      <c r="B416" s="1244"/>
      <c r="C416" s="1158"/>
      <c r="D416" s="1158"/>
      <c r="E416" s="1158"/>
      <c r="F416" s="1158"/>
      <c r="G416" s="1245"/>
      <c r="H416" s="1158"/>
    </row>
    <row r="417" spans="1:8" s="1247" customFormat="1" ht="13.2" x14ac:dyDescent="0.25">
      <c r="A417" s="1158"/>
      <c r="B417" s="1244"/>
      <c r="C417" s="1158"/>
      <c r="D417" s="1158"/>
      <c r="E417" s="1158"/>
      <c r="F417" s="1158"/>
      <c r="G417" s="1245"/>
      <c r="H417" s="1158"/>
    </row>
    <row r="418" spans="1:8" s="1247" customFormat="1" ht="13.2" x14ac:dyDescent="0.25">
      <c r="A418" s="1158"/>
      <c r="B418" s="1244"/>
      <c r="C418" s="1158"/>
      <c r="D418" s="1158"/>
      <c r="E418" s="1158"/>
      <c r="F418" s="1158"/>
      <c r="G418" s="1245"/>
      <c r="H418" s="1158"/>
    </row>
    <row r="419" spans="1:8" s="1247" customFormat="1" ht="13.2" x14ac:dyDescent="0.25">
      <c r="A419" s="1158"/>
      <c r="B419" s="1244"/>
      <c r="C419" s="1158"/>
      <c r="D419" s="1158"/>
      <c r="E419" s="1158"/>
      <c r="F419" s="1158"/>
      <c r="G419" s="1245"/>
      <c r="H419" s="1158"/>
    </row>
    <row r="420" spans="1:8" s="1247" customFormat="1" ht="13.2" x14ac:dyDescent="0.25">
      <c r="A420" s="1158"/>
      <c r="B420" s="1244"/>
      <c r="C420" s="1158"/>
      <c r="D420" s="1158"/>
      <c r="E420" s="1158"/>
      <c r="F420" s="1158"/>
      <c r="G420" s="1245"/>
      <c r="H420" s="1158"/>
    </row>
    <row r="421" spans="1:8" s="1247" customFormat="1" ht="13.2" x14ac:dyDescent="0.25">
      <c r="A421" s="1158"/>
      <c r="B421" s="1244"/>
      <c r="C421" s="1158"/>
      <c r="D421" s="1158"/>
      <c r="E421" s="1158"/>
      <c r="F421" s="1158"/>
      <c r="G421" s="1245"/>
      <c r="H421" s="1158"/>
    </row>
    <row r="422" spans="1:8" s="1247" customFormat="1" ht="13.2" x14ac:dyDescent="0.25">
      <c r="A422" s="1158"/>
      <c r="B422" s="1244"/>
      <c r="C422" s="1158"/>
      <c r="D422" s="1158"/>
      <c r="E422" s="1158"/>
      <c r="F422" s="1158"/>
      <c r="G422" s="1245"/>
      <c r="H422" s="1158"/>
    </row>
    <row r="423" spans="1:8" s="1247" customFormat="1" ht="13.2" x14ac:dyDescent="0.25">
      <c r="A423" s="1158"/>
      <c r="B423" s="1244"/>
      <c r="C423" s="1158"/>
      <c r="D423" s="1158"/>
      <c r="E423" s="1158"/>
      <c r="F423" s="1158"/>
      <c r="G423" s="1245"/>
      <c r="H423" s="1158"/>
    </row>
    <row r="424" spans="1:8" s="1247" customFormat="1" ht="13.2" x14ac:dyDescent="0.25">
      <c r="A424" s="1158"/>
      <c r="B424" s="1244"/>
      <c r="C424" s="1158"/>
      <c r="D424" s="1158"/>
      <c r="E424" s="1158"/>
      <c r="F424" s="1158"/>
      <c r="G424" s="1245"/>
      <c r="H424" s="1158"/>
    </row>
    <row r="425" spans="1:8" s="1247" customFormat="1" ht="13.2" x14ac:dyDescent="0.25">
      <c r="A425" s="1158"/>
      <c r="B425" s="1244"/>
      <c r="C425" s="1158"/>
      <c r="D425" s="1158"/>
      <c r="E425" s="1158"/>
      <c r="F425" s="1158"/>
      <c r="G425" s="1245"/>
      <c r="H425" s="1158"/>
    </row>
    <row r="426" spans="1:8" s="1247" customFormat="1" ht="13.2" x14ac:dyDescent="0.25">
      <c r="A426" s="1158"/>
      <c r="B426" s="1244"/>
      <c r="C426" s="1158"/>
      <c r="D426" s="1158"/>
      <c r="E426" s="1158"/>
      <c r="F426" s="1158"/>
      <c r="G426" s="1245"/>
      <c r="H426" s="1158"/>
    </row>
    <row r="427" spans="1:8" s="1247" customFormat="1" ht="13.2" x14ac:dyDescent="0.25">
      <c r="A427" s="1158"/>
      <c r="B427" s="1244"/>
      <c r="C427" s="1158"/>
      <c r="D427" s="1158"/>
      <c r="E427" s="1158"/>
      <c r="F427" s="1158"/>
      <c r="G427" s="1245"/>
      <c r="H427" s="1158"/>
    </row>
    <row r="428" spans="1:8" s="1247" customFormat="1" ht="13.2" x14ac:dyDescent="0.25">
      <c r="A428" s="1158"/>
      <c r="B428" s="1244"/>
      <c r="C428" s="1158"/>
      <c r="D428" s="1158"/>
      <c r="E428" s="1158"/>
      <c r="F428" s="1158"/>
      <c r="G428" s="1245"/>
      <c r="H428" s="1158"/>
    </row>
    <row r="429" spans="1:8" s="1247" customFormat="1" ht="13.2" x14ac:dyDescent="0.25">
      <c r="A429" s="1158"/>
      <c r="B429" s="1244"/>
      <c r="C429" s="1158"/>
      <c r="D429" s="1158"/>
      <c r="E429" s="1158"/>
      <c r="F429" s="1158"/>
      <c r="G429" s="1245"/>
      <c r="H429" s="1158"/>
    </row>
    <row r="430" spans="1:8" s="1247" customFormat="1" ht="13.2" x14ac:dyDescent="0.25">
      <c r="A430" s="1158"/>
      <c r="B430" s="1244"/>
      <c r="C430" s="1158"/>
      <c r="D430" s="1158"/>
      <c r="E430" s="1158"/>
      <c r="F430" s="1158"/>
      <c r="G430" s="1245"/>
      <c r="H430" s="1158"/>
    </row>
    <row r="431" spans="1:8" s="1247" customFormat="1" ht="13.2" x14ac:dyDescent="0.25">
      <c r="A431" s="1158"/>
      <c r="B431" s="1244"/>
      <c r="C431" s="1158"/>
      <c r="D431" s="1158"/>
      <c r="E431" s="1158"/>
      <c r="F431" s="1158"/>
      <c r="G431" s="1245"/>
      <c r="H431" s="1158"/>
    </row>
    <row r="432" spans="1:8" s="1247" customFormat="1" ht="13.2" x14ac:dyDescent="0.25">
      <c r="A432" s="1158"/>
      <c r="B432" s="1244"/>
      <c r="C432" s="1158"/>
      <c r="D432" s="1158"/>
      <c r="E432" s="1158"/>
      <c r="F432" s="1158"/>
      <c r="G432" s="1245"/>
      <c r="H432" s="1158"/>
    </row>
    <row r="433" spans="1:8" s="1247" customFormat="1" ht="13.2" x14ac:dyDescent="0.25">
      <c r="A433" s="1158"/>
      <c r="B433" s="1244"/>
      <c r="C433" s="1158"/>
      <c r="D433" s="1158"/>
      <c r="E433" s="1158"/>
      <c r="F433" s="1158"/>
      <c r="G433" s="1245"/>
      <c r="H433" s="1158"/>
    </row>
    <row r="434" spans="1:8" s="1247" customFormat="1" ht="13.2" x14ac:dyDescent="0.25">
      <c r="A434" s="1158"/>
      <c r="B434" s="1244"/>
      <c r="C434" s="1158"/>
      <c r="D434" s="1158"/>
      <c r="E434" s="1158"/>
      <c r="F434" s="1158"/>
      <c r="G434" s="1245"/>
      <c r="H434" s="1158"/>
    </row>
    <row r="435" spans="1:8" s="1247" customFormat="1" ht="13.2" x14ac:dyDescent="0.25">
      <c r="A435" s="1158"/>
      <c r="B435" s="1244"/>
      <c r="C435" s="1158"/>
      <c r="D435" s="1158"/>
      <c r="E435" s="1158"/>
      <c r="F435" s="1158"/>
      <c r="G435" s="1245"/>
      <c r="H435" s="1158"/>
    </row>
    <row r="436" spans="1:8" s="1247" customFormat="1" ht="13.2" x14ac:dyDescent="0.25">
      <c r="A436" s="1158"/>
      <c r="B436" s="1244"/>
      <c r="C436" s="1158"/>
      <c r="D436" s="1158"/>
      <c r="E436" s="1158"/>
      <c r="F436" s="1158"/>
      <c r="G436" s="1245"/>
      <c r="H436" s="1158"/>
    </row>
    <row r="437" spans="1:8" s="1247" customFormat="1" ht="13.2" x14ac:dyDescent="0.25">
      <c r="A437" s="1158"/>
      <c r="B437" s="1244"/>
      <c r="C437" s="1158"/>
      <c r="D437" s="1158"/>
      <c r="E437" s="1158"/>
      <c r="F437" s="1158"/>
      <c r="G437" s="1245"/>
      <c r="H437" s="1158"/>
    </row>
    <row r="438" spans="1:8" s="1247" customFormat="1" ht="13.2" x14ac:dyDescent="0.25">
      <c r="A438" s="1158"/>
      <c r="B438" s="1244"/>
      <c r="C438" s="1158"/>
      <c r="D438" s="1158"/>
      <c r="E438" s="1158"/>
      <c r="F438" s="1158"/>
      <c r="G438" s="1245"/>
      <c r="H438" s="1158"/>
    </row>
    <row r="439" spans="1:8" s="1247" customFormat="1" ht="13.2" x14ac:dyDescent="0.25">
      <c r="A439" s="1158"/>
      <c r="B439" s="1244"/>
      <c r="C439" s="1158"/>
      <c r="D439" s="1158"/>
      <c r="E439" s="1158"/>
      <c r="F439" s="1158"/>
      <c r="G439" s="1245"/>
      <c r="H439" s="1158"/>
    </row>
    <row r="440" spans="1:8" s="1247" customFormat="1" ht="13.2" x14ac:dyDescent="0.25">
      <c r="A440" s="1158"/>
      <c r="B440" s="1244"/>
      <c r="C440" s="1158"/>
      <c r="D440" s="1158"/>
      <c r="E440" s="1158"/>
      <c r="F440" s="1158"/>
      <c r="G440" s="1245"/>
      <c r="H440" s="1158"/>
    </row>
    <row r="441" spans="1:8" s="1247" customFormat="1" ht="13.2" x14ac:dyDescent="0.25">
      <c r="A441" s="1158"/>
      <c r="B441" s="1244"/>
      <c r="C441" s="1158"/>
      <c r="D441" s="1158"/>
      <c r="E441" s="1158"/>
      <c r="F441" s="1158"/>
      <c r="G441" s="1245"/>
      <c r="H441" s="1158"/>
    </row>
    <row r="442" spans="1:8" s="1247" customFormat="1" ht="13.2" x14ac:dyDescent="0.25">
      <c r="A442" s="1158"/>
      <c r="B442" s="1244"/>
      <c r="C442" s="1158"/>
      <c r="D442" s="1158"/>
      <c r="E442" s="1158"/>
      <c r="F442" s="1158"/>
      <c r="G442" s="1245"/>
      <c r="H442" s="1158"/>
    </row>
    <row r="443" spans="1:8" s="1247" customFormat="1" ht="13.2" x14ac:dyDescent="0.25">
      <c r="A443" s="1158"/>
      <c r="B443" s="1244"/>
      <c r="C443" s="1158"/>
      <c r="D443" s="1158"/>
      <c r="E443" s="1158"/>
      <c r="F443" s="1158"/>
      <c r="G443" s="1245"/>
      <c r="H443" s="1158"/>
    </row>
    <row r="444" spans="1:8" s="1247" customFormat="1" ht="13.2" x14ac:dyDescent="0.25">
      <c r="A444" s="1158"/>
      <c r="B444" s="1244"/>
      <c r="C444" s="1158"/>
      <c r="D444" s="1158"/>
      <c r="E444" s="1158"/>
      <c r="F444" s="1158"/>
      <c r="G444" s="1245"/>
      <c r="H444" s="1158"/>
    </row>
    <row r="445" spans="1:8" s="1247" customFormat="1" ht="13.2" x14ac:dyDescent="0.25">
      <c r="A445" s="1158"/>
      <c r="B445" s="1244"/>
      <c r="C445" s="1158"/>
      <c r="D445" s="1158"/>
      <c r="E445" s="1158"/>
      <c r="F445" s="1158"/>
      <c r="G445" s="1245"/>
      <c r="H445" s="1158"/>
    </row>
    <row r="446" spans="1:8" s="1247" customFormat="1" ht="13.2" x14ac:dyDescent="0.25">
      <c r="A446" s="1158"/>
      <c r="B446" s="1244"/>
      <c r="C446" s="1158"/>
      <c r="D446" s="1158"/>
      <c r="E446" s="1158"/>
      <c r="F446" s="1158"/>
      <c r="G446" s="1245"/>
      <c r="H446" s="1158"/>
    </row>
    <row r="447" spans="1:8" s="1247" customFormat="1" ht="13.2" x14ac:dyDescent="0.25">
      <c r="A447" s="1158"/>
      <c r="B447" s="1244"/>
      <c r="C447" s="1158"/>
      <c r="D447" s="1158"/>
      <c r="E447" s="1158"/>
      <c r="F447" s="1158"/>
      <c r="G447" s="1245"/>
      <c r="H447" s="1158"/>
    </row>
    <row r="448" spans="1:8" s="1247" customFormat="1" ht="13.2" x14ac:dyDescent="0.25">
      <c r="A448" s="1158"/>
      <c r="B448" s="1244"/>
      <c r="C448" s="1158"/>
      <c r="D448" s="1158"/>
      <c r="E448" s="1158"/>
      <c r="F448" s="1158"/>
      <c r="G448" s="1245"/>
      <c r="H448" s="1158"/>
    </row>
    <row r="449" spans="1:8" s="1247" customFormat="1" ht="13.2" x14ac:dyDescent="0.25">
      <c r="A449" s="1158"/>
      <c r="B449" s="1244"/>
      <c r="C449" s="1158"/>
      <c r="D449" s="1158"/>
      <c r="E449" s="1158"/>
      <c r="F449" s="1158"/>
      <c r="G449" s="1245"/>
      <c r="H449" s="1158"/>
    </row>
    <row r="450" spans="1:8" s="1247" customFormat="1" ht="13.2" x14ac:dyDescent="0.25">
      <c r="A450" s="1158"/>
      <c r="B450" s="1244"/>
      <c r="C450" s="1158"/>
      <c r="D450" s="1158"/>
      <c r="E450" s="1158"/>
      <c r="F450" s="1158"/>
      <c r="G450" s="1245"/>
      <c r="H450" s="1158"/>
    </row>
    <row r="451" spans="1:8" s="1247" customFormat="1" ht="13.2" x14ac:dyDescent="0.25">
      <c r="A451" s="1158"/>
      <c r="B451" s="1244"/>
      <c r="C451" s="1158"/>
      <c r="D451" s="1158"/>
      <c r="E451" s="1158"/>
      <c r="F451" s="1158"/>
      <c r="G451" s="1245"/>
      <c r="H451" s="1158"/>
    </row>
    <row r="452" spans="1:8" s="1247" customFormat="1" ht="13.2" x14ac:dyDescent="0.25">
      <c r="A452" s="1158"/>
      <c r="B452" s="1244"/>
      <c r="C452" s="1158"/>
      <c r="D452" s="1158"/>
      <c r="E452" s="1158"/>
      <c r="F452" s="1158"/>
      <c r="G452" s="1245"/>
      <c r="H452" s="1158"/>
    </row>
    <row r="453" spans="1:8" s="1247" customFormat="1" ht="13.2" x14ac:dyDescent="0.25">
      <c r="A453" s="1158"/>
      <c r="B453" s="1244"/>
      <c r="C453" s="1158"/>
      <c r="D453" s="1158"/>
      <c r="E453" s="1158"/>
      <c r="F453" s="1158"/>
      <c r="G453" s="1245"/>
      <c r="H453" s="1158"/>
    </row>
    <row r="454" spans="1:8" s="1247" customFormat="1" ht="13.2" x14ac:dyDescent="0.25">
      <c r="A454" s="1158"/>
      <c r="B454" s="1244"/>
      <c r="C454" s="1158"/>
      <c r="D454" s="1158"/>
      <c r="E454" s="1158"/>
      <c r="F454" s="1158"/>
      <c r="G454" s="1245"/>
      <c r="H454" s="1158"/>
    </row>
    <row r="455" spans="1:8" s="1247" customFormat="1" ht="13.2" x14ac:dyDescent="0.25">
      <c r="A455" s="1158"/>
      <c r="B455" s="1244"/>
      <c r="C455" s="1158"/>
      <c r="D455" s="1158"/>
      <c r="E455" s="1158"/>
      <c r="F455" s="1158"/>
      <c r="G455" s="1245"/>
      <c r="H455" s="1158"/>
    </row>
    <row r="456" spans="1:8" s="1247" customFormat="1" ht="13.2" x14ac:dyDescent="0.25">
      <c r="A456" s="1158"/>
      <c r="B456" s="1244"/>
      <c r="C456" s="1158"/>
      <c r="D456" s="1158"/>
      <c r="E456" s="1158"/>
      <c r="F456" s="1158"/>
      <c r="G456" s="1245"/>
      <c r="H456" s="1158"/>
    </row>
    <row r="457" spans="1:8" s="1247" customFormat="1" ht="13.2" x14ac:dyDescent="0.25">
      <c r="A457" s="1158"/>
      <c r="B457" s="1244"/>
      <c r="C457" s="1158"/>
      <c r="D457" s="1158"/>
      <c r="E457" s="1158"/>
      <c r="F457" s="1158"/>
      <c r="G457" s="1245"/>
      <c r="H457" s="1158"/>
    </row>
    <row r="458" spans="1:8" s="1247" customFormat="1" ht="13.2" x14ac:dyDescent="0.25">
      <c r="A458" s="1158"/>
      <c r="B458" s="1244"/>
      <c r="C458" s="1158"/>
      <c r="D458" s="1158"/>
      <c r="E458" s="1158"/>
      <c r="F458" s="1158"/>
      <c r="G458" s="1245"/>
      <c r="H458" s="1158"/>
    </row>
    <row r="459" spans="1:8" s="1247" customFormat="1" ht="13.2" x14ac:dyDescent="0.25">
      <c r="A459" s="1158"/>
      <c r="B459" s="1244"/>
      <c r="C459" s="1158"/>
      <c r="D459" s="1158"/>
      <c r="E459" s="1158"/>
      <c r="F459" s="1158"/>
      <c r="G459" s="1158"/>
      <c r="H459" s="1158"/>
    </row>
    <row r="460" spans="1:8" s="1247" customFormat="1" ht="13.2" x14ac:dyDescent="0.25">
      <c r="A460" s="1158"/>
      <c r="B460" s="1244"/>
      <c r="C460" s="1158"/>
      <c r="D460" s="1158"/>
      <c r="E460" s="1158"/>
      <c r="F460" s="1158"/>
      <c r="G460" s="1158"/>
      <c r="H460" s="1158"/>
    </row>
    <row r="461" spans="1:8" s="1247" customFormat="1" ht="13.2" x14ac:dyDescent="0.25">
      <c r="A461" s="1158"/>
      <c r="B461" s="1244"/>
      <c r="C461" s="1158"/>
      <c r="D461" s="1158"/>
      <c r="E461" s="1158"/>
      <c r="F461" s="1158"/>
      <c r="G461" s="1158"/>
      <c r="H461" s="1158"/>
    </row>
    <row r="462" spans="1:8" s="1247" customFormat="1" ht="13.2" x14ac:dyDescent="0.25">
      <c r="A462" s="1158"/>
      <c r="B462" s="1244"/>
      <c r="C462" s="1158"/>
      <c r="D462" s="1158"/>
      <c r="E462" s="1158"/>
      <c r="F462" s="1158"/>
      <c r="G462" s="1158"/>
      <c r="H462" s="1158"/>
    </row>
    <row r="463" spans="1:8" s="1247" customFormat="1" ht="13.2" x14ac:dyDescent="0.25">
      <c r="A463" s="1158"/>
      <c r="B463" s="1244"/>
      <c r="C463" s="1158"/>
      <c r="D463" s="1158"/>
      <c r="E463" s="1158"/>
      <c r="F463" s="1158"/>
      <c r="G463" s="1158"/>
      <c r="H463" s="1158"/>
    </row>
    <row r="464" spans="1:8" s="1247" customFormat="1" ht="13.2" x14ac:dyDescent="0.25">
      <c r="A464" s="1158"/>
      <c r="B464" s="1244"/>
      <c r="C464" s="1158"/>
      <c r="D464" s="1158"/>
      <c r="E464" s="1158"/>
      <c r="F464" s="1158"/>
      <c r="G464" s="1158"/>
      <c r="H464" s="1158"/>
    </row>
    <row r="465" spans="1:8" s="1247" customFormat="1" ht="13.2" x14ac:dyDescent="0.25">
      <c r="A465" s="1158"/>
      <c r="B465" s="1244"/>
      <c r="C465" s="1158"/>
      <c r="D465" s="1158"/>
      <c r="E465" s="1158"/>
      <c r="F465" s="1158"/>
      <c r="G465" s="1158"/>
      <c r="H465" s="1158"/>
    </row>
    <row r="466" spans="1:8" s="1247" customFormat="1" ht="13.2" x14ac:dyDescent="0.25">
      <c r="A466" s="1158"/>
      <c r="B466" s="1244"/>
      <c r="C466" s="1158"/>
      <c r="D466" s="1158"/>
      <c r="E466" s="1158"/>
      <c r="F466" s="1158"/>
      <c r="G466" s="1158"/>
      <c r="H466" s="1158"/>
    </row>
    <row r="467" spans="1:8" s="1247" customFormat="1" ht="13.2" x14ac:dyDescent="0.25">
      <c r="A467" s="1158"/>
      <c r="B467" s="1244"/>
      <c r="C467" s="1158"/>
      <c r="D467" s="1158"/>
      <c r="E467" s="1158"/>
      <c r="F467" s="1158"/>
      <c r="G467" s="1158"/>
      <c r="H467" s="1158"/>
    </row>
    <row r="468" spans="1:8" s="1247" customFormat="1" ht="13.2" x14ac:dyDescent="0.25">
      <c r="A468" s="1158"/>
      <c r="B468" s="1244"/>
      <c r="C468" s="1158"/>
      <c r="D468" s="1158"/>
      <c r="E468" s="1158"/>
      <c r="F468" s="1158"/>
      <c r="G468" s="1158"/>
      <c r="H468" s="1158"/>
    </row>
    <row r="469" spans="1:8" s="1247" customFormat="1" ht="13.2" x14ac:dyDescent="0.25">
      <c r="A469" s="1158"/>
      <c r="B469" s="1244"/>
      <c r="C469" s="1158"/>
      <c r="D469" s="1158"/>
      <c r="E469" s="1158"/>
      <c r="F469" s="1158"/>
      <c r="G469" s="1158"/>
      <c r="H469" s="1158"/>
    </row>
    <row r="470" spans="1:8" s="1247" customFormat="1" ht="13.2" x14ac:dyDescent="0.25">
      <c r="A470" s="1158"/>
      <c r="B470" s="1244"/>
      <c r="C470" s="1158"/>
      <c r="D470" s="1158"/>
      <c r="E470" s="1158"/>
      <c r="F470" s="1158"/>
      <c r="G470" s="1158"/>
      <c r="H470" s="1158"/>
    </row>
    <row r="471" spans="1:8" s="1247" customFormat="1" ht="13.2" x14ac:dyDescent="0.25">
      <c r="A471" s="1158"/>
      <c r="B471" s="1244"/>
      <c r="C471" s="1158"/>
      <c r="D471" s="1158"/>
      <c r="E471" s="1158"/>
      <c r="F471" s="1158"/>
      <c r="G471" s="1158"/>
      <c r="H471" s="1158"/>
    </row>
    <row r="472" spans="1:8" s="1247" customFormat="1" ht="13.2" x14ac:dyDescent="0.25">
      <c r="A472" s="1158"/>
      <c r="B472" s="1244"/>
      <c r="C472" s="1158"/>
      <c r="D472" s="1158"/>
      <c r="E472" s="1158"/>
      <c r="F472" s="1158"/>
      <c r="G472" s="1158"/>
      <c r="H472" s="1158"/>
    </row>
    <row r="473" spans="1:8" s="1247" customFormat="1" ht="13.2" x14ac:dyDescent="0.25">
      <c r="A473" s="1158"/>
      <c r="B473" s="1244"/>
      <c r="C473" s="1158"/>
      <c r="D473" s="1158"/>
      <c r="E473" s="1158"/>
      <c r="F473" s="1158"/>
      <c r="G473" s="1158"/>
      <c r="H473" s="1158"/>
    </row>
    <row r="474" spans="1:8" s="1247" customFormat="1" ht="13.2" x14ac:dyDescent="0.25">
      <c r="A474" s="1158"/>
      <c r="B474" s="1244"/>
      <c r="C474" s="1158"/>
      <c r="D474" s="1158"/>
      <c r="E474" s="1158"/>
      <c r="F474" s="1158"/>
      <c r="G474" s="1158"/>
      <c r="H474" s="1158"/>
    </row>
    <row r="475" spans="1:8" s="1247" customFormat="1" ht="13.2" x14ac:dyDescent="0.25">
      <c r="A475" s="1158"/>
      <c r="B475" s="1244"/>
      <c r="C475" s="1158"/>
      <c r="D475" s="1158"/>
      <c r="E475" s="1158"/>
      <c r="F475" s="1158"/>
      <c r="G475" s="1158"/>
      <c r="H475" s="1158"/>
    </row>
    <row r="476" spans="1:8" s="1247" customFormat="1" ht="13.2" x14ac:dyDescent="0.25">
      <c r="A476" s="1158"/>
      <c r="B476" s="1244"/>
      <c r="C476" s="1158"/>
      <c r="D476" s="1158"/>
      <c r="E476" s="1158"/>
      <c r="F476" s="1158"/>
      <c r="G476" s="1158"/>
      <c r="H476" s="1158"/>
    </row>
    <row r="477" spans="1:8" s="1247" customFormat="1" ht="13.2" x14ac:dyDescent="0.25">
      <c r="A477" s="1158"/>
      <c r="B477" s="1244"/>
      <c r="C477" s="1158"/>
      <c r="D477" s="1158"/>
      <c r="E477" s="1158"/>
      <c r="F477" s="1158"/>
      <c r="G477" s="1158"/>
      <c r="H477" s="1158"/>
    </row>
    <row r="478" spans="1:8" s="1247" customFormat="1" ht="13.2" x14ac:dyDescent="0.25">
      <c r="A478" s="1158"/>
      <c r="B478" s="1244"/>
      <c r="C478" s="1158"/>
      <c r="D478" s="1158"/>
      <c r="E478" s="1158"/>
      <c r="F478" s="1158"/>
      <c r="G478" s="1158"/>
      <c r="H478" s="1158"/>
    </row>
    <row r="479" spans="1:8" s="1247" customFormat="1" ht="13.2" x14ac:dyDescent="0.25">
      <c r="A479" s="1158"/>
      <c r="B479" s="1244"/>
      <c r="C479" s="1158"/>
      <c r="D479" s="1158"/>
      <c r="E479" s="1158"/>
      <c r="F479" s="1158"/>
      <c r="G479" s="1158"/>
      <c r="H479" s="1158"/>
    </row>
    <row r="480" spans="1:8" s="1247" customFormat="1" ht="13.2" x14ac:dyDescent="0.25">
      <c r="A480" s="1158"/>
      <c r="B480" s="1244"/>
      <c r="C480" s="1158"/>
      <c r="D480" s="1158"/>
      <c r="E480" s="1158"/>
      <c r="F480" s="1158"/>
      <c r="G480" s="1158"/>
      <c r="H480" s="1158"/>
    </row>
    <row r="481" spans="1:8" s="1247" customFormat="1" ht="13.2" x14ac:dyDescent="0.25">
      <c r="A481" s="1158"/>
      <c r="B481" s="1244"/>
      <c r="C481" s="1158"/>
      <c r="D481" s="1158"/>
      <c r="E481" s="1158"/>
      <c r="F481" s="1158"/>
      <c r="G481" s="1158"/>
      <c r="H481" s="1158"/>
    </row>
    <row r="482" spans="1:8" s="1247" customFormat="1" ht="13.2" x14ac:dyDescent="0.25">
      <c r="A482" s="1158"/>
      <c r="B482" s="1244"/>
      <c r="C482" s="1158"/>
      <c r="D482" s="1158"/>
      <c r="E482" s="1158"/>
      <c r="F482" s="1158"/>
      <c r="G482" s="1158"/>
      <c r="H482" s="1158"/>
    </row>
    <row r="483" spans="1:8" s="1247" customFormat="1" ht="13.2" x14ac:dyDescent="0.25">
      <c r="A483" s="1158"/>
      <c r="B483" s="1244"/>
      <c r="C483" s="1158"/>
      <c r="D483" s="1158"/>
      <c r="E483" s="1158"/>
      <c r="F483" s="1158"/>
      <c r="G483" s="1158"/>
      <c r="H483" s="1158"/>
    </row>
    <row r="484" spans="1:8" s="1247" customFormat="1" ht="13.2" x14ac:dyDescent="0.25">
      <c r="A484" s="1158"/>
      <c r="B484" s="1244"/>
      <c r="C484" s="1158"/>
      <c r="D484" s="1158"/>
      <c r="E484" s="1158"/>
      <c r="F484" s="1158"/>
      <c r="G484" s="1158"/>
      <c r="H484" s="1158"/>
    </row>
    <row r="485" spans="1:8" s="1247" customFormat="1" ht="13.2" x14ac:dyDescent="0.25">
      <c r="A485" s="1158"/>
      <c r="B485" s="1244"/>
      <c r="C485" s="1158"/>
      <c r="D485" s="1158"/>
      <c r="E485" s="1158"/>
      <c r="F485" s="1158"/>
      <c r="G485" s="1158"/>
      <c r="H485" s="1158"/>
    </row>
    <row r="486" spans="1:8" s="1247" customFormat="1" ht="13.2" x14ac:dyDescent="0.25">
      <c r="A486" s="1158"/>
      <c r="B486" s="1244"/>
      <c r="C486" s="1158"/>
      <c r="D486" s="1158"/>
      <c r="E486" s="1158"/>
      <c r="F486" s="1158"/>
      <c r="G486" s="1158"/>
      <c r="H486" s="1158"/>
    </row>
    <row r="487" spans="1:8" s="1247" customFormat="1" ht="13.2" x14ac:dyDescent="0.25">
      <c r="A487" s="1158"/>
      <c r="B487" s="1244"/>
      <c r="C487" s="1158"/>
      <c r="D487" s="1158"/>
      <c r="E487" s="1158"/>
      <c r="F487" s="1158"/>
      <c r="G487" s="1158"/>
      <c r="H487" s="1158"/>
    </row>
    <row r="488" spans="1:8" s="1247" customFormat="1" ht="13.2" x14ac:dyDescent="0.25">
      <c r="A488" s="1158"/>
      <c r="B488" s="1244"/>
      <c r="C488" s="1158"/>
      <c r="D488" s="1158"/>
      <c r="E488" s="1158"/>
      <c r="F488" s="1158"/>
      <c r="G488" s="1158"/>
      <c r="H488" s="1158"/>
    </row>
    <row r="489" spans="1:8" s="1247" customFormat="1" ht="13.2" x14ac:dyDescent="0.25">
      <c r="A489" s="1158"/>
      <c r="B489" s="1244"/>
      <c r="C489" s="1158"/>
      <c r="D489" s="1158"/>
      <c r="E489" s="1158"/>
      <c r="F489" s="1158"/>
      <c r="G489" s="1158"/>
      <c r="H489" s="1158"/>
    </row>
    <row r="490" spans="1:8" s="1247" customFormat="1" ht="13.2" x14ac:dyDescent="0.25">
      <c r="A490" s="1158"/>
      <c r="B490" s="1244"/>
      <c r="C490" s="1158"/>
      <c r="D490" s="1158"/>
      <c r="E490" s="1158"/>
      <c r="F490" s="1158"/>
      <c r="G490" s="1158"/>
      <c r="H490" s="1158"/>
    </row>
    <row r="491" spans="1:8" s="1247" customFormat="1" ht="13.2" x14ac:dyDescent="0.25">
      <c r="A491" s="1158"/>
      <c r="B491" s="1244"/>
      <c r="C491" s="1158"/>
      <c r="D491" s="1158"/>
      <c r="E491" s="1158"/>
      <c r="F491" s="1158"/>
      <c r="G491" s="1158"/>
      <c r="H491" s="1158"/>
    </row>
    <row r="492" spans="1:8" s="1247" customFormat="1" ht="13.2" x14ac:dyDescent="0.25">
      <c r="A492" s="1158"/>
      <c r="B492" s="1244"/>
      <c r="C492" s="1158"/>
      <c r="D492" s="1158"/>
      <c r="E492" s="1158"/>
      <c r="F492" s="1158"/>
      <c r="G492" s="1158"/>
      <c r="H492" s="1158"/>
    </row>
    <row r="493" spans="1:8" s="1247" customFormat="1" ht="13.2" x14ac:dyDescent="0.25">
      <c r="A493" s="1158"/>
      <c r="B493" s="1244"/>
      <c r="C493" s="1158"/>
      <c r="D493" s="1158"/>
      <c r="E493" s="1158"/>
      <c r="F493" s="1158"/>
      <c r="G493" s="1158"/>
      <c r="H493" s="1158"/>
    </row>
    <row r="494" spans="1:8" s="1247" customFormat="1" ht="13.2" x14ac:dyDescent="0.25">
      <c r="A494" s="1158"/>
      <c r="B494" s="1244"/>
      <c r="C494" s="1158"/>
      <c r="D494" s="1158"/>
      <c r="E494" s="1158"/>
      <c r="F494" s="1158"/>
      <c r="G494" s="1158"/>
      <c r="H494" s="1158"/>
    </row>
    <row r="495" spans="1:8" s="1247" customFormat="1" ht="13.2" x14ac:dyDescent="0.25">
      <c r="A495" s="1158"/>
      <c r="B495" s="1244"/>
      <c r="C495" s="1158"/>
      <c r="D495" s="1158"/>
      <c r="E495" s="1158"/>
      <c r="F495" s="1158"/>
      <c r="G495" s="1158"/>
      <c r="H495" s="1158"/>
    </row>
    <row r="496" spans="1:8" s="1247" customFormat="1" ht="13.2" x14ac:dyDescent="0.25">
      <c r="A496" s="1158"/>
      <c r="B496" s="1244"/>
      <c r="C496" s="1158"/>
      <c r="D496" s="1158"/>
      <c r="E496" s="1158"/>
      <c r="F496" s="1158"/>
      <c r="G496" s="1158"/>
      <c r="H496" s="1158"/>
    </row>
    <row r="497" spans="1:8" s="1247" customFormat="1" ht="13.2" x14ac:dyDescent="0.25">
      <c r="A497" s="1158"/>
      <c r="B497" s="1244"/>
      <c r="C497" s="1158"/>
      <c r="D497" s="1158"/>
      <c r="E497" s="1158"/>
      <c r="F497" s="1158"/>
      <c r="G497" s="1158"/>
      <c r="H497" s="1158"/>
    </row>
    <row r="498" spans="1:8" s="1247" customFormat="1" ht="13.2" x14ac:dyDescent="0.25">
      <c r="A498" s="1158"/>
      <c r="B498" s="1244"/>
      <c r="C498" s="1158"/>
      <c r="D498" s="1158"/>
      <c r="E498" s="1158"/>
      <c r="F498" s="1158"/>
      <c r="G498" s="1158"/>
      <c r="H498" s="1158"/>
    </row>
    <row r="499" spans="1:8" s="1247" customFormat="1" ht="13.2" x14ac:dyDescent="0.25">
      <c r="A499" s="1158"/>
      <c r="B499" s="1244"/>
      <c r="C499" s="1158"/>
      <c r="D499" s="1158"/>
      <c r="E499" s="1158"/>
      <c r="F499" s="1158"/>
      <c r="G499" s="1158"/>
      <c r="H499" s="1158"/>
    </row>
    <row r="500" spans="1:8" s="1247" customFormat="1" ht="13.2" x14ac:dyDescent="0.25">
      <c r="A500" s="1158"/>
      <c r="B500" s="1244"/>
      <c r="C500" s="1158"/>
      <c r="D500" s="1158"/>
      <c r="E500" s="1158"/>
      <c r="F500" s="1158"/>
      <c r="G500" s="1158"/>
      <c r="H500" s="1158"/>
    </row>
    <row r="501" spans="1:8" s="1247" customFormat="1" ht="13.2" x14ac:dyDescent="0.25">
      <c r="A501" s="1158"/>
      <c r="B501" s="1244"/>
      <c r="C501" s="1158"/>
      <c r="D501" s="1158"/>
      <c r="E501" s="1158"/>
      <c r="F501" s="1158"/>
      <c r="G501" s="1158"/>
      <c r="H501" s="1158"/>
    </row>
    <row r="502" spans="1:8" s="1247" customFormat="1" ht="13.2" x14ac:dyDescent="0.25">
      <c r="A502" s="1158"/>
      <c r="B502" s="1244"/>
      <c r="C502" s="1158"/>
      <c r="D502" s="1158"/>
      <c r="E502" s="1158"/>
      <c r="F502" s="1158"/>
      <c r="G502" s="1158"/>
      <c r="H502" s="1158"/>
    </row>
    <row r="503" spans="1:8" s="1247" customFormat="1" ht="13.2" x14ac:dyDescent="0.25">
      <c r="A503" s="1158"/>
      <c r="B503" s="1244"/>
      <c r="C503" s="1158"/>
      <c r="D503" s="1158"/>
      <c r="E503" s="1158"/>
      <c r="F503" s="1158"/>
      <c r="G503" s="1158"/>
      <c r="H503" s="1158"/>
    </row>
    <row r="504" spans="1:8" s="1247" customFormat="1" ht="13.2" x14ac:dyDescent="0.25">
      <c r="A504" s="1158"/>
      <c r="B504" s="1244"/>
      <c r="C504" s="1158"/>
      <c r="D504" s="1158"/>
      <c r="E504" s="1158"/>
      <c r="F504" s="1158"/>
      <c r="G504" s="1158"/>
      <c r="H504" s="1158"/>
    </row>
    <row r="505" spans="1:8" s="1247" customFormat="1" ht="13.2" x14ac:dyDescent="0.25">
      <c r="A505" s="1158"/>
      <c r="B505" s="1244"/>
      <c r="C505" s="1158"/>
      <c r="D505" s="1158"/>
      <c r="E505" s="1158"/>
      <c r="F505" s="1158"/>
      <c r="G505" s="1158"/>
      <c r="H505" s="1158"/>
    </row>
    <row r="506" spans="1:8" s="1247" customFormat="1" ht="13.2" x14ac:dyDescent="0.25">
      <c r="A506" s="1158"/>
      <c r="B506" s="1244"/>
      <c r="C506" s="1158"/>
      <c r="D506" s="1158"/>
      <c r="E506" s="1158"/>
      <c r="F506" s="1158"/>
      <c r="G506" s="1158"/>
      <c r="H506" s="1158"/>
    </row>
    <row r="507" spans="1:8" s="1247" customFormat="1" ht="13.2" x14ac:dyDescent="0.25">
      <c r="A507" s="1158"/>
      <c r="B507" s="1244"/>
      <c r="C507" s="1158"/>
      <c r="D507" s="1158"/>
      <c r="E507" s="1158"/>
      <c r="F507" s="1158"/>
      <c r="G507" s="1158"/>
      <c r="H507" s="1158"/>
    </row>
    <row r="508" spans="1:8" s="1247" customFormat="1" ht="13.2" x14ac:dyDescent="0.25">
      <c r="A508" s="1158"/>
      <c r="B508" s="1244"/>
      <c r="C508" s="1158"/>
      <c r="D508" s="1158"/>
      <c r="E508" s="1158"/>
      <c r="F508" s="1158"/>
      <c r="G508" s="1158"/>
      <c r="H508" s="1158"/>
    </row>
    <row r="509" spans="1:8" s="1247" customFormat="1" ht="13.2" x14ac:dyDescent="0.25">
      <c r="A509" s="1158"/>
      <c r="B509" s="1244"/>
      <c r="C509" s="1158"/>
      <c r="D509" s="1158"/>
      <c r="E509" s="1158"/>
      <c r="F509" s="1158"/>
      <c r="G509" s="1158"/>
      <c r="H509" s="1158"/>
    </row>
    <row r="510" spans="1:8" s="1247" customFormat="1" ht="13.2" x14ac:dyDescent="0.25">
      <c r="A510" s="1158"/>
      <c r="B510" s="1244"/>
      <c r="C510" s="1158"/>
      <c r="D510" s="1158"/>
      <c r="E510" s="1158"/>
      <c r="F510" s="1158"/>
      <c r="G510" s="1158"/>
      <c r="H510" s="1158"/>
    </row>
    <row r="511" spans="1:8" s="1247" customFormat="1" ht="13.2" x14ac:dyDescent="0.25">
      <c r="A511" s="1158"/>
      <c r="B511" s="1244"/>
      <c r="C511" s="1158"/>
      <c r="D511" s="1158"/>
      <c r="E511" s="1158"/>
      <c r="F511" s="1158"/>
      <c r="G511" s="1158"/>
      <c r="H511" s="1158"/>
    </row>
    <row r="512" spans="1:8" s="1247" customFormat="1" ht="13.2" x14ac:dyDescent="0.25">
      <c r="A512" s="1158"/>
      <c r="B512" s="1244"/>
      <c r="C512" s="1158"/>
      <c r="D512" s="1158"/>
      <c r="E512" s="1158"/>
      <c r="F512" s="1158"/>
      <c r="G512" s="1158"/>
      <c r="H512" s="1158"/>
    </row>
    <row r="513" spans="1:8" s="1247" customFormat="1" ht="13.2" x14ac:dyDescent="0.25">
      <c r="A513" s="1158"/>
      <c r="B513" s="1244"/>
      <c r="C513" s="1158"/>
      <c r="D513" s="1158"/>
      <c r="E513" s="1158"/>
      <c r="F513" s="1158"/>
      <c r="G513" s="1158"/>
      <c r="H513" s="1158"/>
    </row>
    <row r="514" spans="1:8" s="1247" customFormat="1" ht="13.2" x14ac:dyDescent="0.25">
      <c r="A514" s="1158"/>
      <c r="B514" s="1244"/>
      <c r="C514" s="1158"/>
      <c r="D514" s="1158"/>
      <c r="E514" s="1158"/>
      <c r="F514" s="1158"/>
      <c r="G514" s="1158"/>
      <c r="H514" s="1158"/>
    </row>
    <row r="515" spans="1:8" s="1247" customFormat="1" ht="13.2" x14ac:dyDescent="0.25">
      <c r="A515" s="1158"/>
      <c r="B515" s="1244"/>
      <c r="C515" s="1158"/>
      <c r="D515" s="1158"/>
      <c r="E515" s="1158"/>
      <c r="F515" s="1158"/>
      <c r="G515" s="1158"/>
      <c r="H515" s="1158"/>
    </row>
    <row r="516" spans="1:8" s="1247" customFormat="1" ht="13.2" x14ac:dyDescent="0.25">
      <c r="A516" s="1158"/>
      <c r="B516" s="1244"/>
      <c r="C516" s="1158"/>
      <c r="D516" s="1158"/>
      <c r="E516" s="1158"/>
      <c r="F516" s="1158"/>
      <c r="G516" s="1158"/>
      <c r="H516" s="1158"/>
    </row>
    <row r="517" spans="1:8" s="1247" customFormat="1" ht="13.2" x14ac:dyDescent="0.25">
      <c r="A517" s="1158"/>
      <c r="B517" s="1244"/>
      <c r="C517" s="1158"/>
      <c r="D517" s="1158"/>
      <c r="E517" s="1158"/>
      <c r="F517" s="1158"/>
      <c r="G517" s="1158"/>
      <c r="H517" s="1158"/>
    </row>
    <row r="518" spans="1:8" s="1247" customFormat="1" ht="13.2" x14ac:dyDescent="0.25">
      <c r="A518" s="1158"/>
      <c r="B518" s="1244"/>
      <c r="C518" s="1158"/>
      <c r="D518" s="1158"/>
      <c r="E518" s="1158"/>
      <c r="F518" s="1158"/>
      <c r="G518" s="1158"/>
      <c r="H518" s="1158"/>
    </row>
    <row r="519" spans="1:8" s="1247" customFormat="1" ht="13.2" x14ac:dyDescent="0.25">
      <c r="A519" s="1158"/>
      <c r="B519" s="1244"/>
      <c r="C519" s="1158"/>
      <c r="D519" s="1158"/>
      <c r="E519" s="1158"/>
      <c r="F519" s="1158"/>
      <c r="G519" s="1158"/>
      <c r="H519" s="1158"/>
    </row>
    <row r="520" spans="1:8" s="1247" customFormat="1" ht="13.2" x14ac:dyDescent="0.25">
      <c r="A520" s="1158"/>
      <c r="B520" s="1244"/>
      <c r="C520" s="1158"/>
      <c r="D520" s="1158"/>
      <c r="E520" s="1158"/>
      <c r="F520" s="1158"/>
      <c r="G520" s="1158"/>
      <c r="H520" s="1158"/>
    </row>
    <row r="521" spans="1:8" s="1247" customFormat="1" ht="13.2" x14ac:dyDescent="0.25">
      <c r="A521" s="1158"/>
      <c r="B521" s="1244"/>
      <c r="C521" s="1158"/>
      <c r="D521" s="1158"/>
      <c r="E521" s="1158"/>
      <c r="F521" s="1158"/>
      <c r="G521" s="1158"/>
      <c r="H521" s="1158"/>
    </row>
    <row r="522" spans="1:8" s="1247" customFormat="1" ht="13.2" x14ac:dyDescent="0.25">
      <c r="A522" s="1158"/>
      <c r="B522" s="1244"/>
      <c r="C522" s="1158"/>
      <c r="D522" s="1158"/>
      <c r="E522" s="1158"/>
      <c r="F522" s="1158"/>
      <c r="G522" s="1158"/>
      <c r="H522" s="1158"/>
    </row>
    <row r="523" spans="1:8" s="1247" customFormat="1" ht="13.2" x14ac:dyDescent="0.25">
      <c r="A523" s="1158"/>
      <c r="B523" s="1244"/>
      <c r="C523" s="1158"/>
      <c r="D523" s="1158"/>
      <c r="E523" s="1158"/>
      <c r="F523" s="1158"/>
      <c r="G523" s="1158"/>
      <c r="H523" s="1158"/>
    </row>
    <row r="524" spans="1:8" s="1247" customFormat="1" ht="13.2" x14ac:dyDescent="0.25">
      <c r="A524" s="1158"/>
      <c r="B524" s="1244"/>
      <c r="C524" s="1158"/>
      <c r="D524" s="1158"/>
      <c r="E524" s="1158"/>
      <c r="F524" s="1158"/>
      <c r="G524" s="1158"/>
      <c r="H524" s="1158"/>
    </row>
    <row r="525" spans="1:8" s="1247" customFormat="1" ht="13.2" x14ac:dyDescent="0.25">
      <c r="A525" s="1158"/>
      <c r="B525" s="1244"/>
      <c r="C525" s="1158"/>
      <c r="D525" s="1158"/>
      <c r="E525" s="1158"/>
      <c r="F525" s="1158"/>
      <c r="G525" s="1158"/>
      <c r="H525" s="1158"/>
    </row>
    <row r="526" spans="1:8" s="1247" customFormat="1" ht="13.2" x14ac:dyDescent="0.25">
      <c r="A526" s="1158"/>
      <c r="B526" s="1244"/>
      <c r="C526" s="1158"/>
      <c r="D526" s="1158"/>
      <c r="E526" s="1158"/>
      <c r="F526" s="1158"/>
      <c r="G526" s="1158"/>
      <c r="H526" s="1158"/>
    </row>
    <row r="527" spans="1:8" s="1247" customFormat="1" ht="13.2" x14ac:dyDescent="0.25">
      <c r="A527" s="1158"/>
      <c r="B527" s="1244"/>
      <c r="C527" s="1158"/>
      <c r="D527" s="1158"/>
      <c r="E527" s="1158"/>
      <c r="F527" s="1158"/>
      <c r="G527" s="1158"/>
      <c r="H527" s="1158"/>
    </row>
    <row r="528" spans="1:8" s="1247" customFormat="1" ht="13.2" x14ac:dyDescent="0.25">
      <c r="A528" s="1158"/>
      <c r="B528" s="1244"/>
      <c r="C528" s="1158"/>
      <c r="D528" s="1158"/>
      <c r="E528" s="1158"/>
      <c r="F528" s="1158"/>
      <c r="G528" s="1158"/>
      <c r="H528" s="1158"/>
    </row>
    <row r="529" spans="1:8" s="1247" customFormat="1" ht="13.2" x14ac:dyDescent="0.25">
      <c r="A529" s="1158"/>
      <c r="B529" s="1244"/>
      <c r="C529" s="1158"/>
      <c r="D529" s="1158"/>
      <c r="E529" s="1158"/>
      <c r="F529" s="1158"/>
      <c r="G529" s="1158"/>
      <c r="H529" s="1158"/>
    </row>
    <row r="530" spans="1:8" s="1247" customFormat="1" ht="13.2" x14ac:dyDescent="0.25">
      <c r="A530" s="1158"/>
      <c r="B530" s="1244"/>
      <c r="C530" s="1158"/>
      <c r="D530" s="1158"/>
      <c r="E530" s="1158"/>
      <c r="F530" s="1158"/>
      <c r="G530" s="1158"/>
      <c r="H530" s="1158"/>
    </row>
    <row r="531" spans="1:8" s="1247" customFormat="1" ht="13.2" x14ac:dyDescent="0.25">
      <c r="A531" s="1158"/>
      <c r="B531" s="1244"/>
      <c r="C531" s="1158"/>
      <c r="D531" s="1158"/>
      <c r="E531" s="1158"/>
      <c r="F531" s="1158"/>
      <c r="G531" s="1158"/>
      <c r="H531" s="1158"/>
    </row>
    <row r="532" spans="1:8" s="1247" customFormat="1" ht="13.2" x14ac:dyDescent="0.25">
      <c r="A532" s="1158"/>
      <c r="B532" s="1244"/>
      <c r="C532" s="1158"/>
      <c r="D532" s="1158"/>
      <c r="E532" s="1158"/>
      <c r="F532" s="1158"/>
      <c r="G532" s="1158"/>
      <c r="H532" s="1158"/>
    </row>
    <row r="533" spans="1:8" s="1247" customFormat="1" ht="13.2" x14ac:dyDescent="0.25">
      <c r="A533" s="1158"/>
      <c r="B533" s="1244"/>
      <c r="C533" s="1158"/>
      <c r="D533" s="1158"/>
      <c r="E533" s="1158"/>
      <c r="F533" s="1158"/>
      <c r="G533" s="1158"/>
      <c r="H533" s="1158"/>
    </row>
    <row r="534" spans="1:8" s="1247" customFormat="1" ht="13.2" x14ac:dyDescent="0.25">
      <c r="A534" s="1158"/>
      <c r="B534" s="1244"/>
      <c r="C534" s="1158"/>
      <c r="D534" s="1158"/>
      <c r="E534" s="1158"/>
      <c r="F534" s="1158"/>
      <c r="G534" s="1158"/>
      <c r="H534" s="1158"/>
    </row>
    <row r="535" spans="1:8" s="1247" customFormat="1" ht="13.2" x14ac:dyDescent="0.25">
      <c r="A535" s="1158"/>
      <c r="B535" s="1244"/>
      <c r="C535" s="1158"/>
      <c r="D535" s="1158"/>
      <c r="E535" s="1158"/>
      <c r="F535" s="1158"/>
      <c r="G535" s="1158"/>
      <c r="H535" s="1158"/>
    </row>
    <row r="536" spans="1:8" s="1247" customFormat="1" ht="13.2" x14ac:dyDescent="0.25">
      <c r="A536" s="1158"/>
      <c r="B536" s="1244"/>
      <c r="C536" s="1158"/>
      <c r="D536" s="1158"/>
      <c r="E536" s="1158"/>
      <c r="F536" s="1158"/>
      <c r="G536" s="1158"/>
      <c r="H536" s="1158"/>
    </row>
    <row r="537" spans="1:8" s="1247" customFormat="1" ht="13.2" x14ac:dyDescent="0.25">
      <c r="A537" s="1158"/>
      <c r="B537" s="1244"/>
      <c r="C537" s="1158"/>
      <c r="D537" s="1158"/>
      <c r="E537" s="1158"/>
      <c r="F537" s="1158"/>
      <c r="G537" s="1158"/>
      <c r="H537" s="1158"/>
    </row>
    <row r="538" spans="1:8" s="1247" customFormat="1" ht="13.2" x14ac:dyDescent="0.25">
      <c r="A538" s="1158"/>
      <c r="B538" s="1244"/>
      <c r="C538" s="1158"/>
      <c r="D538" s="1158"/>
      <c r="E538" s="1158"/>
      <c r="F538" s="1158"/>
      <c r="G538" s="1158"/>
      <c r="H538" s="1158"/>
    </row>
    <row r="539" spans="1:8" s="1247" customFormat="1" ht="13.2" x14ac:dyDescent="0.25">
      <c r="A539" s="1158"/>
      <c r="B539" s="1244"/>
      <c r="C539" s="1158"/>
      <c r="D539" s="1158"/>
      <c r="E539" s="1158"/>
      <c r="F539" s="1158"/>
      <c r="G539" s="1158"/>
      <c r="H539" s="1158"/>
    </row>
    <row r="540" spans="1:8" s="1247" customFormat="1" ht="13.2" x14ac:dyDescent="0.25">
      <c r="A540" s="1158"/>
      <c r="B540" s="1244"/>
      <c r="C540" s="1158"/>
      <c r="D540" s="1158"/>
      <c r="E540" s="1158"/>
      <c r="F540" s="1158"/>
      <c r="G540" s="1158"/>
      <c r="H540" s="1158"/>
    </row>
    <row r="541" spans="1:8" s="1247" customFormat="1" ht="13.2" x14ac:dyDescent="0.25">
      <c r="A541" s="1158"/>
      <c r="B541" s="1244"/>
      <c r="C541" s="1158"/>
      <c r="D541" s="1158"/>
      <c r="E541" s="1158"/>
      <c r="F541" s="1158"/>
      <c r="G541" s="1158"/>
      <c r="H541" s="1158"/>
    </row>
    <row r="542" spans="1:8" s="1247" customFormat="1" ht="13.2" x14ac:dyDescent="0.25">
      <c r="A542" s="1158"/>
      <c r="B542" s="1244"/>
      <c r="C542" s="1158"/>
      <c r="D542" s="1158"/>
      <c r="E542" s="1158"/>
      <c r="F542" s="1158"/>
      <c r="G542" s="1158"/>
      <c r="H542" s="1158"/>
    </row>
    <row r="543" spans="1:8" s="1247" customFormat="1" ht="13.2" x14ac:dyDescent="0.25">
      <c r="A543" s="1158"/>
      <c r="B543" s="1244"/>
      <c r="C543" s="1158"/>
      <c r="D543" s="1158"/>
      <c r="E543" s="1158"/>
      <c r="F543" s="1158"/>
      <c r="G543" s="1158"/>
      <c r="H543" s="1158"/>
    </row>
    <row r="544" spans="1:8" s="1247" customFormat="1" ht="13.2" x14ac:dyDescent="0.25">
      <c r="A544" s="1158"/>
      <c r="B544" s="1244"/>
      <c r="C544" s="1158"/>
      <c r="D544" s="1158"/>
      <c r="E544" s="1158"/>
      <c r="F544" s="1158"/>
      <c r="G544" s="1158"/>
      <c r="H544" s="1158"/>
    </row>
    <row r="545" spans="1:8" s="1247" customFormat="1" ht="13.2" x14ac:dyDescent="0.25">
      <c r="A545" s="1158"/>
      <c r="B545" s="1244"/>
      <c r="C545" s="1158"/>
      <c r="D545" s="1158"/>
      <c r="E545" s="1158"/>
      <c r="F545" s="1158"/>
      <c r="G545" s="1158"/>
      <c r="H545" s="1158"/>
    </row>
    <row r="546" spans="1:8" s="1247" customFormat="1" ht="13.2" x14ac:dyDescent="0.25">
      <c r="A546" s="1158"/>
      <c r="B546" s="1244"/>
      <c r="C546" s="1158"/>
      <c r="D546" s="1158"/>
      <c r="E546" s="1158"/>
      <c r="F546" s="1158"/>
      <c r="G546" s="1158"/>
      <c r="H546" s="1158"/>
    </row>
    <row r="547" spans="1:8" s="1247" customFormat="1" ht="13.2" x14ac:dyDescent="0.25">
      <c r="A547" s="1158"/>
      <c r="B547" s="1244"/>
      <c r="C547" s="1158"/>
      <c r="D547" s="1158"/>
      <c r="E547" s="1158"/>
      <c r="F547" s="1158"/>
      <c r="G547" s="1158"/>
      <c r="H547" s="1158"/>
    </row>
    <row r="548" spans="1:8" s="1247" customFormat="1" ht="13.2" x14ac:dyDescent="0.25">
      <c r="A548" s="1158"/>
      <c r="B548" s="1244"/>
      <c r="C548" s="1158"/>
      <c r="D548" s="1158"/>
      <c r="E548" s="1158"/>
      <c r="F548" s="1158"/>
      <c r="G548" s="1158"/>
      <c r="H548" s="1158"/>
    </row>
    <row r="549" spans="1:8" s="1247" customFormat="1" ht="13.2" x14ac:dyDescent="0.25">
      <c r="A549" s="1158"/>
      <c r="B549" s="1244"/>
      <c r="C549" s="1158"/>
      <c r="D549" s="1158"/>
      <c r="E549" s="1158"/>
      <c r="F549" s="1158"/>
      <c r="G549" s="1158"/>
      <c r="H549" s="1158"/>
    </row>
    <row r="550" spans="1:8" s="1247" customFormat="1" ht="13.2" x14ac:dyDescent="0.25">
      <c r="A550" s="1158"/>
      <c r="B550" s="1244"/>
      <c r="C550" s="1158"/>
      <c r="D550" s="1158"/>
      <c r="E550" s="1158"/>
      <c r="F550" s="1158"/>
      <c r="G550" s="1158"/>
      <c r="H550" s="1158"/>
    </row>
    <row r="551" spans="1:8" s="1247" customFormat="1" ht="13.2" x14ac:dyDescent="0.25">
      <c r="A551" s="1158"/>
      <c r="B551" s="1244"/>
      <c r="C551" s="1158"/>
      <c r="D551" s="1158"/>
      <c r="E551" s="1158"/>
      <c r="F551" s="1158"/>
      <c r="G551" s="1158"/>
      <c r="H551" s="1158"/>
    </row>
    <row r="552" spans="1:8" s="1247" customFormat="1" ht="13.2" x14ac:dyDescent="0.25">
      <c r="A552" s="1158"/>
      <c r="B552" s="1244"/>
      <c r="C552" s="1158"/>
      <c r="D552" s="1158"/>
      <c r="E552" s="1158"/>
      <c r="F552" s="1158"/>
      <c r="G552" s="1158"/>
      <c r="H552" s="1158"/>
    </row>
    <row r="553" spans="1:8" s="1247" customFormat="1" ht="13.2" x14ac:dyDescent="0.25">
      <c r="A553" s="1158"/>
      <c r="B553" s="1244"/>
      <c r="C553" s="1158"/>
      <c r="D553" s="1158"/>
      <c r="E553" s="1158"/>
      <c r="F553" s="1158"/>
      <c r="G553" s="1158"/>
      <c r="H553" s="1158"/>
    </row>
    <row r="554" spans="1:8" s="1247" customFormat="1" ht="13.2" x14ac:dyDescent="0.25">
      <c r="A554" s="1158"/>
      <c r="B554" s="1244"/>
      <c r="C554" s="1158"/>
      <c r="D554" s="1158"/>
      <c r="E554" s="1158"/>
      <c r="F554" s="1158"/>
      <c r="G554" s="1158"/>
      <c r="H554" s="1158"/>
    </row>
    <row r="555" spans="1:8" s="1247" customFormat="1" ht="13.2" x14ac:dyDescent="0.25">
      <c r="A555" s="1158"/>
      <c r="B555" s="1244"/>
      <c r="C555" s="1158"/>
      <c r="D555" s="1158"/>
      <c r="E555" s="1158"/>
      <c r="F555" s="1158"/>
      <c r="G555" s="1158"/>
      <c r="H555" s="1158"/>
    </row>
    <row r="556" spans="1:8" s="1247" customFormat="1" ht="13.2" x14ac:dyDescent="0.25">
      <c r="A556" s="1158"/>
      <c r="B556" s="1244"/>
      <c r="C556" s="1158"/>
      <c r="D556" s="1158"/>
      <c r="E556" s="1158"/>
      <c r="F556" s="1158"/>
      <c r="G556" s="1158"/>
      <c r="H556" s="1158"/>
    </row>
    <row r="557" spans="1:8" s="1247" customFormat="1" ht="13.2" x14ac:dyDescent="0.25">
      <c r="A557" s="1158"/>
      <c r="B557" s="1244"/>
      <c r="C557" s="1158"/>
      <c r="D557" s="1158"/>
      <c r="E557" s="1158"/>
      <c r="F557" s="1158"/>
      <c r="G557" s="1158"/>
      <c r="H557" s="1158"/>
    </row>
    <row r="558" spans="1:8" s="1247" customFormat="1" ht="13.2" x14ac:dyDescent="0.25">
      <c r="A558" s="1158"/>
      <c r="B558" s="1244"/>
      <c r="C558" s="1158"/>
      <c r="D558" s="1158"/>
      <c r="E558" s="1158"/>
      <c r="F558" s="1158"/>
      <c r="G558" s="1158"/>
      <c r="H558" s="1158"/>
    </row>
    <row r="559" spans="1:8" s="1247" customFormat="1" ht="13.2" x14ac:dyDescent="0.25">
      <c r="A559" s="1158"/>
      <c r="B559" s="1244"/>
      <c r="C559" s="1158"/>
      <c r="D559" s="1158"/>
      <c r="E559" s="1158"/>
      <c r="F559" s="1158"/>
      <c r="G559" s="1158"/>
      <c r="H559" s="1158"/>
    </row>
    <row r="560" spans="1:8" s="1247" customFormat="1" ht="13.2" x14ac:dyDescent="0.25">
      <c r="A560" s="1158"/>
      <c r="B560" s="1244"/>
      <c r="C560" s="1158"/>
      <c r="D560" s="1158"/>
      <c r="E560" s="1158"/>
      <c r="F560" s="1158"/>
      <c r="G560" s="1158"/>
      <c r="H560" s="1158"/>
    </row>
    <row r="561" spans="1:8" s="1247" customFormat="1" ht="13.2" x14ac:dyDescent="0.25">
      <c r="A561" s="1158"/>
      <c r="B561" s="1244"/>
      <c r="C561" s="1158"/>
      <c r="D561" s="1158"/>
      <c r="E561" s="1158"/>
      <c r="F561" s="1158"/>
      <c r="G561" s="1158"/>
      <c r="H561" s="1158"/>
    </row>
    <row r="562" spans="1:8" s="1247" customFormat="1" ht="13.2" x14ac:dyDescent="0.25">
      <c r="A562" s="1158"/>
      <c r="B562" s="1244"/>
      <c r="C562" s="1158"/>
      <c r="D562" s="1158"/>
      <c r="E562" s="1158"/>
      <c r="F562" s="1158"/>
      <c r="G562" s="1158"/>
      <c r="H562" s="1158"/>
    </row>
    <row r="563" spans="1:8" s="1247" customFormat="1" ht="13.2" x14ac:dyDescent="0.25">
      <c r="A563" s="1158"/>
      <c r="B563" s="1244"/>
      <c r="C563" s="1158"/>
      <c r="D563" s="1158"/>
      <c r="E563" s="1158"/>
      <c r="F563" s="1158"/>
      <c r="G563" s="1158"/>
      <c r="H563" s="1158"/>
    </row>
    <row r="564" spans="1:8" s="1247" customFormat="1" ht="13.2" x14ac:dyDescent="0.25">
      <c r="A564" s="1158"/>
      <c r="B564" s="1244"/>
      <c r="C564" s="1158"/>
      <c r="D564" s="1158"/>
      <c r="E564" s="1158"/>
      <c r="F564" s="1158"/>
      <c r="G564" s="1158"/>
      <c r="H564" s="1158"/>
    </row>
    <row r="565" spans="1:8" s="1247" customFormat="1" ht="13.2" x14ac:dyDescent="0.25">
      <c r="A565" s="1158"/>
      <c r="B565" s="1244"/>
      <c r="C565" s="1158"/>
      <c r="D565" s="1158"/>
      <c r="E565" s="1158"/>
      <c r="F565" s="1158"/>
      <c r="G565" s="1158"/>
      <c r="H565" s="1158"/>
    </row>
    <row r="566" spans="1:8" s="1247" customFormat="1" ht="13.2" x14ac:dyDescent="0.25">
      <c r="A566" s="1158"/>
      <c r="B566" s="1244"/>
      <c r="C566" s="1158"/>
      <c r="D566" s="1158"/>
      <c r="E566" s="1158"/>
      <c r="F566" s="1158"/>
      <c r="G566" s="1158"/>
      <c r="H566" s="1158"/>
    </row>
    <row r="567" spans="1:8" s="1247" customFormat="1" ht="13.2" x14ac:dyDescent="0.25">
      <c r="A567" s="1158"/>
      <c r="B567" s="1244"/>
      <c r="C567" s="1158"/>
      <c r="D567" s="1158"/>
      <c r="E567" s="1158"/>
      <c r="F567" s="1158"/>
      <c r="G567" s="1158"/>
      <c r="H567" s="1158"/>
    </row>
    <row r="568" spans="1:8" s="1247" customFormat="1" ht="13.2" x14ac:dyDescent="0.25">
      <c r="A568" s="1158"/>
      <c r="B568" s="1244"/>
      <c r="C568" s="1158"/>
      <c r="D568" s="1158"/>
      <c r="E568" s="1158"/>
      <c r="F568" s="1158"/>
      <c r="G568" s="1158"/>
      <c r="H568" s="1158"/>
    </row>
    <row r="569" spans="1:8" s="1247" customFormat="1" ht="13.2" x14ac:dyDescent="0.25">
      <c r="A569" s="1158"/>
      <c r="B569" s="1244"/>
      <c r="C569" s="1158"/>
      <c r="D569" s="1158"/>
      <c r="E569" s="1158"/>
      <c r="F569" s="1158"/>
      <c r="G569" s="1158"/>
      <c r="H569" s="1158"/>
    </row>
    <row r="570" spans="1:8" s="1247" customFormat="1" ht="13.2" x14ac:dyDescent="0.25">
      <c r="A570" s="1158"/>
      <c r="B570" s="1244"/>
      <c r="C570" s="1158"/>
      <c r="D570" s="1158"/>
      <c r="E570" s="1158"/>
      <c r="F570" s="1158"/>
      <c r="G570" s="1158"/>
      <c r="H570" s="1158"/>
    </row>
    <row r="571" spans="1:8" s="1247" customFormat="1" ht="13.2" x14ac:dyDescent="0.25">
      <c r="A571" s="1158"/>
      <c r="B571" s="1244"/>
      <c r="C571" s="1158"/>
      <c r="D571" s="1158"/>
      <c r="E571" s="1158"/>
      <c r="F571" s="1158"/>
      <c r="G571" s="1158"/>
      <c r="H571" s="1158"/>
    </row>
    <row r="572" spans="1:8" s="1247" customFormat="1" ht="13.2" x14ac:dyDescent="0.25">
      <c r="A572" s="1158"/>
      <c r="B572" s="1244"/>
      <c r="C572" s="1158"/>
      <c r="D572" s="1158"/>
      <c r="E572" s="1158"/>
      <c r="F572" s="1158"/>
      <c r="G572" s="1158"/>
      <c r="H572" s="1158"/>
    </row>
    <row r="573" spans="1:8" s="1247" customFormat="1" ht="13.2" x14ac:dyDescent="0.25">
      <c r="A573" s="1158"/>
      <c r="B573" s="1244"/>
      <c r="C573" s="1158"/>
      <c r="D573" s="1158"/>
      <c r="E573" s="1158"/>
      <c r="F573" s="1158"/>
      <c r="G573" s="1158"/>
      <c r="H573" s="1158"/>
    </row>
    <row r="574" spans="1:8" s="1247" customFormat="1" ht="13.2" x14ac:dyDescent="0.25">
      <c r="A574" s="1158"/>
      <c r="B574" s="1244"/>
      <c r="C574" s="1158"/>
      <c r="D574" s="1158"/>
      <c r="E574" s="1158"/>
      <c r="F574" s="1158"/>
      <c r="G574" s="1158"/>
      <c r="H574" s="1158"/>
    </row>
    <row r="575" spans="1:8" s="1247" customFormat="1" ht="13.2" x14ac:dyDescent="0.25">
      <c r="A575" s="1158"/>
      <c r="B575" s="1244"/>
      <c r="C575" s="1158"/>
      <c r="D575" s="1158"/>
      <c r="E575" s="1158"/>
      <c r="F575" s="1158"/>
      <c r="G575" s="1158"/>
      <c r="H575" s="1158"/>
    </row>
    <row r="576" spans="1:8" s="1247" customFormat="1" ht="13.2" x14ac:dyDescent="0.25">
      <c r="A576" s="1158"/>
      <c r="B576" s="1244"/>
      <c r="C576" s="1158"/>
      <c r="D576" s="1158"/>
      <c r="E576" s="1158"/>
      <c r="F576" s="1158"/>
      <c r="G576" s="1158"/>
      <c r="H576" s="1158"/>
    </row>
    <row r="577" spans="1:8" s="1247" customFormat="1" ht="13.2" x14ac:dyDescent="0.25">
      <c r="A577" s="1158"/>
      <c r="B577" s="1244"/>
      <c r="C577" s="1158"/>
      <c r="D577" s="1158"/>
      <c r="E577" s="1158"/>
      <c r="F577" s="1158"/>
      <c r="G577" s="1158"/>
      <c r="H577" s="1158"/>
    </row>
    <row r="578" spans="1:8" s="1247" customFormat="1" ht="13.2" x14ac:dyDescent="0.25">
      <c r="A578" s="1158"/>
      <c r="B578" s="1244"/>
      <c r="C578" s="1158"/>
      <c r="D578" s="1158"/>
      <c r="E578" s="1158"/>
      <c r="F578" s="1158"/>
      <c r="G578" s="1158"/>
      <c r="H578" s="1158"/>
    </row>
    <row r="579" spans="1:8" s="1247" customFormat="1" ht="13.2" x14ac:dyDescent="0.25">
      <c r="A579" s="1158"/>
      <c r="B579" s="1244"/>
      <c r="C579" s="1158"/>
      <c r="D579" s="1158"/>
      <c r="E579" s="1158"/>
      <c r="F579" s="1158"/>
      <c r="G579" s="1158"/>
      <c r="H579" s="1158"/>
    </row>
    <row r="580" spans="1:8" s="1247" customFormat="1" ht="13.2" x14ac:dyDescent="0.25">
      <c r="A580" s="1158"/>
      <c r="B580" s="1244"/>
      <c r="C580" s="1158"/>
      <c r="D580" s="1158"/>
      <c r="E580" s="1158"/>
      <c r="F580" s="1158"/>
      <c r="G580" s="1158"/>
      <c r="H580" s="1158"/>
    </row>
    <row r="581" spans="1:8" s="1247" customFormat="1" ht="13.2" x14ac:dyDescent="0.25">
      <c r="A581" s="1158"/>
      <c r="B581" s="1244"/>
      <c r="C581" s="1158"/>
      <c r="D581" s="1158"/>
      <c r="E581" s="1158"/>
      <c r="F581" s="1158"/>
      <c r="G581" s="1158"/>
      <c r="H581" s="1158"/>
    </row>
    <row r="582" spans="1:8" s="1247" customFormat="1" ht="13.2" x14ac:dyDescent="0.25">
      <c r="A582" s="1158"/>
      <c r="B582" s="1244"/>
      <c r="C582" s="1158"/>
      <c r="D582" s="1158"/>
      <c r="E582" s="1158"/>
      <c r="F582" s="1158"/>
      <c r="G582" s="1158"/>
      <c r="H582" s="1158"/>
    </row>
    <row r="583" spans="1:8" s="1247" customFormat="1" ht="13.2" x14ac:dyDescent="0.25">
      <c r="A583" s="1158"/>
      <c r="B583" s="1244"/>
      <c r="C583" s="1158"/>
      <c r="D583" s="1158"/>
      <c r="E583" s="1158"/>
      <c r="F583" s="1158"/>
      <c r="G583" s="1158"/>
      <c r="H583" s="1158"/>
    </row>
    <row r="584" spans="1:8" s="1247" customFormat="1" ht="13.2" x14ac:dyDescent="0.25">
      <c r="A584" s="1158"/>
      <c r="B584" s="1244"/>
      <c r="C584" s="1158"/>
      <c r="D584" s="1158"/>
      <c r="E584" s="1158"/>
      <c r="F584" s="1158"/>
      <c r="G584" s="1158"/>
      <c r="H584" s="1158"/>
    </row>
    <row r="585" spans="1:8" s="1247" customFormat="1" ht="13.2" x14ac:dyDescent="0.25">
      <c r="A585" s="1158"/>
      <c r="B585" s="1244"/>
      <c r="C585" s="1158"/>
      <c r="D585" s="1158"/>
      <c r="E585" s="1158"/>
      <c r="F585" s="1158"/>
      <c r="G585" s="1158"/>
      <c r="H585" s="1158"/>
    </row>
    <row r="586" spans="1:8" s="1247" customFormat="1" ht="13.2" x14ac:dyDescent="0.25">
      <c r="A586" s="1158"/>
      <c r="B586" s="1244"/>
      <c r="C586" s="1158"/>
      <c r="D586" s="1158"/>
      <c r="E586" s="1158"/>
      <c r="F586" s="1158"/>
      <c r="G586" s="1158"/>
      <c r="H586" s="1158"/>
    </row>
    <row r="587" spans="1:8" s="1247" customFormat="1" ht="13.2" x14ac:dyDescent="0.25">
      <c r="A587" s="1158"/>
      <c r="B587" s="1244"/>
      <c r="C587" s="1158"/>
      <c r="D587" s="1158"/>
      <c r="E587" s="1158"/>
      <c r="F587" s="1158"/>
      <c r="G587" s="1158"/>
      <c r="H587" s="1158"/>
    </row>
    <row r="588" spans="1:8" s="1247" customFormat="1" ht="13.2" x14ac:dyDescent="0.25">
      <c r="A588" s="1158"/>
      <c r="B588" s="1244"/>
      <c r="C588" s="1158"/>
      <c r="D588" s="1158"/>
      <c r="E588" s="1158"/>
      <c r="F588" s="1158"/>
      <c r="G588" s="1158"/>
      <c r="H588" s="1158"/>
    </row>
    <row r="589" spans="1:8" s="1247" customFormat="1" ht="13.2" x14ac:dyDescent="0.25">
      <c r="A589" s="1158"/>
      <c r="B589" s="1244"/>
      <c r="C589" s="1158"/>
      <c r="D589" s="1158"/>
      <c r="E589" s="1158"/>
      <c r="F589" s="1158"/>
      <c r="G589" s="1158"/>
      <c r="H589" s="1158"/>
    </row>
    <row r="590" spans="1:8" s="1247" customFormat="1" ht="13.2" x14ac:dyDescent="0.25">
      <c r="A590" s="1158"/>
      <c r="B590" s="1244"/>
      <c r="C590" s="1158"/>
      <c r="D590" s="1158"/>
      <c r="E590" s="1158"/>
      <c r="F590" s="1158"/>
      <c r="G590" s="1158"/>
      <c r="H590" s="1158"/>
    </row>
    <row r="591" spans="1:8" s="1247" customFormat="1" ht="13.2" x14ac:dyDescent="0.25">
      <c r="A591" s="1158"/>
      <c r="B591" s="1244"/>
      <c r="C591" s="1158"/>
      <c r="D591" s="1158"/>
      <c r="E591" s="1158"/>
      <c r="F591" s="1158"/>
      <c r="G591" s="1158"/>
      <c r="H591" s="1158"/>
    </row>
    <row r="592" spans="1:8" s="1247" customFormat="1" ht="13.2" x14ac:dyDescent="0.25">
      <c r="A592" s="1158"/>
      <c r="B592" s="1244"/>
      <c r="C592" s="1158"/>
      <c r="D592" s="1158"/>
      <c r="E592" s="1158"/>
      <c r="F592" s="1158"/>
      <c r="G592" s="1158"/>
      <c r="H592" s="1158"/>
    </row>
    <row r="593" spans="1:8" s="1247" customFormat="1" ht="13.2" x14ac:dyDescent="0.25">
      <c r="A593" s="1158"/>
      <c r="B593" s="1244"/>
      <c r="C593" s="1158"/>
      <c r="D593" s="1158"/>
      <c r="E593" s="1158"/>
      <c r="F593" s="1158"/>
      <c r="G593" s="1158"/>
      <c r="H593" s="1158"/>
    </row>
    <row r="594" spans="1:8" s="1247" customFormat="1" ht="13.2" x14ac:dyDescent="0.25">
      <c r="A594" s="1158"/>
      <c r="B594" s="1244"/>
      <c r="C594" s="1158"/>
      <c r="D594" s="1158"/>
      <c r="E594" s="1158"/>
      <c r="F594" s="1158"/>
      <c r="G594" s="1158"/>
      <c r="H594" s="1158"/>
    </row>
    <row r="595" spans="1:8" s="1247" customFormat="1" ht="13.2" x14ac:dyDescent="0.25">
      <c r="A595" s="1158"/>
      <c r="B595" s="1244"/>
      <c r="C595" s="1158"/>
      <c r="D595" s="1158"/>
      <c r="E595" s="1158"/>
      <c r="F595" s="1158"/>
      <c r="G595" s="1158"/>
      <c r="H595" s="1158"/>
    </row>
    <row r="596" spans="1:8" s="1247" customFormat="1" ht="13.2" x14ac:dyDescent="0.25">
      <c r="A596" s="1158"/>
      <c r="B596" s="1244"/>
      <c r="C596" s="1158"/>
      <c r="D596" s="1158"/>
      <c r="E596" s="1158"/>
      <c r="F596" s="1158"/>
      <c r="G596" s="1158"/>
      <c r="H596" s="1158"/>
    </row>
    <row r="597" spans="1:8" s="1247" customFormat="1" ht="13.2" x14ac:dyDescent="0.25">
      <c r="A597" s="1158"/>
      <c r="B597" s="1244"/>
      <c r="C597" s="1158"/>
      <c r="D597" s="1158"/>
      <c r="E597" s="1158"/>
      <c r="F597" s="1158"/>
      <c r="G597" s="1158"/>
      <c r="H597" s="1158"/>
    </row>
    <row r="598" spans="1:8" s="1247" customFormat="1" ht="13.2" x14ac:dyDescent="0.25">
      <c r="A598" s="1158"/>
      <c r="B598" s="1244"/>
      <c r="C598" s="1158"/>
      <c r="D598" s="1158"/>
      <c r="E598" s="1158"/>
      <c r="F598" s="1158"/>
      <c r="G598" s="1158"/>
      <c r="H598" s="1158"/>
    </row>
    <row r="599" spans="1:8" s="1247" customFormat="1" ht="13.2" x14ac:dyDescent="0.25">
      <c r="A599" s="1158"/>
      <c r="B599" s="1244"/>
      <c r="C599" s="1158"/>
      <c r="D599" s="1158"/>
      <c r="E599" s="1158"/>
      <c r="F599" s="1158"/>
      <c r="G599" s="1158"/>
      <c r="H599" s="1158"/>
    </row>
    <row r="600" spans="1:8" s="1247" customFormat="1" ht="13.2" x14ac:dyDescent="0.25">
      <c r="A600" s="1158"/>
      <c r="B600" s="1244"/>
      <c r="C600" s="1158"/>
      <c r="D600" s="1158"/>
      <c r="E600" s="1158"/>
      <c r="F600" s="1158"/>
      <c r="G600" s="1158"/>
      <c r="H600" s="1158"/>
    </row>
    <row r="601" spans="1:8" s="1247" customFormat="1" ht="13.2" x14ac:dyDescent="0.25">
      <c r="A601" s="1158"/>
      <c r="B601" s="1244"/>
      <c r="C601" s="1158"/>
      <c r="D601" s="1158"/>
      <c r="E601" s="1158"/>
      <c r="F601" s="1158"/>
      <c r="G601" s="1158"/>
      <c r="H601" s="1158"/>
    </row>
    <row r="602" spans="1:8" s="1247" customFormat="1" ht="13.2" x14ac:dyDescent="0.25">
      <c r="A602" s="1158"/>
      <c r="B602" s="1244"/>
      <c r="C602" s="1158"/>
      <c r="D602" s="1158"/>
      <c r="E602" s="1158"/>
      <c r="F602" s="1158"/>
      <c r="G602" s="1158"/>
      <c r="H602" s="1158"/>
    </row>
    <row r="603" spans="1:8" s="1247" customFormat="1" ht="13.2" x14ac:dyDescent="0.25">
      <c r="A603" s="1158"/>
      <c r="B603" s="1244"/>
      <c r="C603" s="1158"/>
      <c r="D603" s="1158"/>
      <c r="E603" s="1158"/>
      <c r="F603" s="1158"/>
      <c r="G603" s="1158"/>
      <c r="H603" s="1158"/>
    </row>
    <row r="604" spans="1:8" s="1247" customFormat="1" ht="13.2" x14ac:dyDescent="0.25">
      <c r="A604" s="1158"/>
      <c r="B604" s="1244"/>
      <c r="C604" s="1158"/>
      <c r="D604" s="1158"/>
      <c r="E604" s="1158"/>
      <c r="F604" s="1158"/>
      <c r="G604" s="1158"/>
      <c r="H604" s="1158"/>
    </row>
    <row r="605" spans="1:8" s="1247" customFormat="1" ht="13.2" x14ac:dyDescent="0.25">
      <c r="A605" s="1158"/>
      <c r="B605" s="1244"/>
      <c r="C605" s="1158"/>
      <c r="D605" s="1158"/>
      <c r="E605" s="1158"/>
      <c r="F605" s="1158"/>
      <c r="G605" s="1158"/>
      <c r="H605" s="1158"/>
    </row>
    <row r="606" spans="1:8" s="1247" customFormat="1" ht="13.2" x14ac:dyDescent="0.25">
      <c r="A606" s="1158"/>
      <c r="B606" s="1244"/>
      <c r="C606" s="1158"/>
      <c r="D606" s="1158"/>
      <c r="E606" s="1158"/>
      <c r="F606" s="1158"/>
      <c r="G606" s="1158"/>
      <c r="H606" s="1158"/>
    </row>
    <row r="607" spans="1:8" s="1247" customFormat="1" ht="13.2" x14ac:dyDescent="0.25">
      <c r="A607" s="1158"/>
      <c r="B607" s="1244"/>
      <c r="C607" s="1158"/>
      <c r="D607" s="1158"/>
      <c r="E607" s="1158"/>
      <c r="F607" s="1158"/>
      <c r="G607" s="1158"/>
      <c r="H607" s="1158"/>
    </row>
    <row r="608" spans="1:8" s="1247" customFormat="1" ht="13.2" x14ac:dyDescent="0.25">
      <c r="A608" s="1158"/>
      <c r="B608" s="1244"/>
      <c r="C608" s="1158"/>
      <c r="D608" s="1158"/>
      <c r="E608" s="1158"/>
      <c r="F608" s="1158"/>
      <c r="G608" s="1158"/>
      <c r="H608" s="1158"/>
    </row>
    <row r="609" spans="1:8" s="1247" customFormat="1" ht="13.2" x14ac:dyDescent="0.25">
      <c r="A609" s="1158"/>
      <c r="B609" s="1244"/>
      <c r="C609" s="1158"/>
      <c r="D609" s="1158"/>
      <c r="E609" s="1158"/>
      <c r="F609" s="1158"/>
      <c r="G609" s="1158"/>
      <c r="H609" s="1158"/>
    </row>
    <row r="610" spans="1:8" s="1247" customFormat="1" ht="13.2" x14ac:dyDescent="0.25">
      <c r="A610" s="1158"/>
      <c r="B610" s="1244"/>
      <c r="C610" s="1158"/>
      <c r="D610" s="1158"/>
      <c r="E610" s="1158"/>
      <c r="F610" s="1158"/>
      <c r="G610" s="1158"/>
      <c r="H610" s="1158"/>
    </row>
    <row r="611" spans="1:8" s="1247" customFormat="1" ht="13.2" x14ac:dyDescent="0.25">
      <c r="A611" s="1158"/>
      <c r="B611" s="1244"/>
      <c r="C611" s="1158"/>
      <c r="D611" s="1158"/>
      <c r="E611" s="1158"/>
      <c r="F611" s="1158"/>
      <c r="G611" s="1158"/>
      <c r="H611" s="1158"/>
    </row>
    <row r="612" spans="1:8" s="1247" customFormat="1" ht="13.2" x14ac:dyDescent="0.25">
      <c r="A612" s="1158"/>
      <c r="B612" s="1244"/>
      <c r="C612" s="1158"/>
      <c r="D612" s="1158"/>
      <c r="E612" s="1158"/>
      <c r="F612" s="1158"/>
      <c r="G612" s="1158"/>
      <c r="H612" s="1158"/>
    </row>
    <row r="613" spans="1:8" s="1247" customFormat="1" ht="13.2" x14ac:dyDescent="0.25">
      <c r="A613" s="1158"/>
      <c r="B613" s="1244"/>
      <c r="C613" s="1158"/>
      <c r="D613" s="1158"/>
      <c r="E613" s="1158"/>
      <c r="F613" s="1158"/>
      <c r="G613" s="1158"/>
      <c r="H613" s="1158"/>
    </row>
    <row r="614" spans="1:8" s="1247" customFormat="1" ht="13.2" x14ac:dyDescent="0.25">
      <c r="A614" s="1158"/>
      <c r="B614" s="1244"/>
      <c r="C614" s="1158"/>
      <c r="D614" s="1158"/>
      <c r="E614" s="1158"/>
      <c r="F614" s="1158"/>
      <c r="G614" s="1158"/>
      <c r="H614" s="1158"/>
    </row>
    <row r="615" spans="1:8" s="1247" customFormat="1" ht="13.2" x14ac:dyDescent="0.25">
      <c r="A615" s="1158"/>
      <c r="B615" s="1244"/>
      <c r="C615" s="1158"/>
      <c r="D615" s="1158"/>
      <c r="E615" s="1158"/>
      <c r="F615" s="1158"/>
      <c r="G615" s="1158"/>
      <c r="H615" s="1158"/>
    </row>
    <row r="616" spans="1:8" s="1247" customFormat="1" ht="13.2" x14ac:dyDescent="0.25">
      <c r="A616" s="1158"/>
      <c r="B616" s="1244"/>
      <c r="C616" s="1158"/>
      <c r="D616" s="1158"/>
      <c r="E616" s="1158"/>
      <c r="F616" s="1158"/>
      <c r="G616" s="1158"/>
      <c r="H616" s="1158"/>
    </row>
    <row r="617" spans="1:8" s="1247" customFormat="1" ht="13.2" x14ac:dyDescent="0.25">
      <c r="A617" s="1158"/>
      <c r="B617" s="1244"/>
      <c r="C617" s="1158"/>
      <c r="D617" s="1158"/>
      <c r="E617" s="1158"/>
      <c r="F617" s="1158"/>
      <c r="G617" s="1158"/>
      <c r="H617" s="1158"/>
    </row>
    <row r="618" spans="1:8" s="1247" customFormat="1" ht="13.2" x14ac:dyDescent="0.25">
      <c r="A618" s="1158"/>
      <c r="B618" s="1244"/>
      <c r="C618" s="1158"/>
      <c r="D618" s="1158"/>
      <c r="E618" s="1158"/>
      <c r="F618" s="1158"/>
      <c r="G618" s="1158"/>
      <c r="H618" s="1158"/>
    </row>
    <row r="619" spans="1:8" s="1247" customFormat="1" ht="13.2" x14ac:dyDescent="0.25">
      <c r="A619" s="1158"/>
      <c r="B619" s="1244"/>
      <c r="C619" s="1158"/>
      <c r="D619" s="1158"/>
      <c r="E619" s="1158"/>
      <c r="F619" s="1158"/>
      <c r="G619" s="1158"/>
      <c r="H619" s="1158"/>
    </row>
    <row r="620" spans="1:8" s="1247" customFormat="1" ht="13.2" x14ac:dyDescent="0.25">
      <c r="A620" s="1158"/>
      <c r="B620" s="1244"/>
      <c r="C620" s="1158"/>
      <c r="D620" s="1158"/>
      <c r="E620" s="1158"/>
      <c r="F620" s="1158"/>
      <c r="G620" s="1158"/>
      <c r="H620" s="1158"/>
    </row>
    <row r="621" spans="1:8" s="1247" customFormat="1" ht="13.2" x14ac:dyDescent="0.25">
      <c r="A621" s="1158"/>
      <c r="B621" s="1244"/>
      <c r="C621" s="1158"/>
      <c r="D621" s="1158"/>
      <c r="E621" s="1158"/>
      <c r="F621" s="1158"/>
      <c r="G621" s="1158"/>
      <c r="H621" s="1158"/>
    </row>
    <row r="622" spans="1:8" s="1247" customFormat="1" ht="13.2" x14ac:dyDescent="0.25">
      <c r="A622" s="1158"/>
      <c r="B622" s="1244"/>
      <c r="C622" s="1158"/>
      <c r="D622" s="1158"/>
      <c r="E622" s="1158"/>
      <c r="F622" s="1158"/>
      <c r="G622" s="1158"/>
      <c r="H622" s="1158"/>
    </row>
    <row r="623" spans="1:8" s="1247" customFormat="1" ht="13.2" x14ac:dyDescent="0.25">
      <c r="A623" s="1158"/>
      <c r="B623" s="1244"/>
      <c r="C623" s="1158"/>
      <c r="D623" s="1158"/>
      <c r="E623" s="1158"/>
      <c r="F623" s="1158"/>
      <c r="G623" s="1158"/>
      <c r="H623" s="1158"/>
    </row>
    <row r="624" spans="1:8" s="1247" customFormat="1" ht="13.2" x14ac:dyDescent="0.25">
      <c r="A624" s="1158"/>
      <c r="B624" s="1244"/>
      <c r="C624" s="1158"/>
      <c r="D624" s="1158"/>
      <c r="E624" s="1158"/>
      <c r="F624" s="1158"/>
      <c r="G624" s="1158"/>
      <c r="H624" s="1158"/>
    </row>
    <row r="625" spans="1:8" s="1247" customFormat="1" ht="13.2" x14ac:dyDescent="0.25">
      <c r="A625" s="1158"/>
      <c r="B625" s="1244"/>
      <c r="C625" s="1158"/>
      <c r="D625" s="1158"/>
      <c r="E625" s="1158"/>
      <c r="F625" s="1158"/>
      <c r="G625" s="1158"/>
      <c r="H625" s="1158"/>
    </row>
    <row r="626" spans="1:8" s="1247" customFormat="1" ht="13.2" x14ac:dyDescent="0.25">
      <c r="A626" s="1158"/>
      <c r="B626" s="1244"/>
      <c r="C626" s="1158"/>
      <c r="D626" s="1158"/>
      <c r="E626" s="1158"/>
      <c r="F626" s="1158"/>
      <c r="G626" s="1158"/>
      <c r="H626" s="1158"/>
    </row>
    <row r="627" spans="1:8" s="1247" customFormat="1" ht="13.2" x14ac:dyDescent="0.25">
      <c r="A627" s="1158"/>
      <c r="B627" s="1244"/>
      <c r="C627" s="1158"/>
      <c r="D627" s="1158"/>
      <c r="E627" s="1158"/>
      <c r="F627" s="1158"/>
      <c r="G627" s="1158"/>
      <c r="H627" s="1158"/>
    </row>
    <row r="628" spans="1:8" s="1247" customFormat="1" ht="13.2" x14ac:dyDescent="0.25">
      <c r="A628" s="1158"/>
      <c r="B628" s="1244"/>
      <c r="C628" s="1158"/>
      <c r="D628" s="1158"/>
      <c r="E628" s="1158"/>
      <c r="F628" s="1158"/>
      <c r="G628" s="1158"/>
      <c r="H628" s="1158"/>
    </row>
    <row r="629" spans="1:8" s="1247" customFormat="1" ht="13.2" x14ac:dyDescent="0.25">
      <c r="A629" s="1158"/>
      <c r="B629" s="1244"/>
      <c r="C629" s="1158"/>
      <c r="D629" s="1158"/>
      <c r="E629" s="1158"/>
      <c r="F629" s="1158"/>
      <c r="G629" s="1158"/>
      <c r="H629" s="1158"/>
    </row>
    <row r="630" spans="1:8" s="1247" customFormat="1" ht="13.2" x14ac:dyDescent="0.25">
      <c r="A630" s="1158"/>
      <c r="B630" s="1244"/>
      <c r="C630" s="1158"/>
      <c r="D630" s="1158"/>
      <c r="E630" s="1158"/>
      <c r="F630" s="1158"/>
      <c r="G630" s="1158"/>
      <c r="H630" s="1158"/>
    </row>
    <row r="631" spans="1:8" s="1247" customFormat="1" ht="13.2" x14ac:dyDescent="0.25">
      <c r="A631" s="1158"/>
      <c r="B631" s="1244"/>
      <c r="C631" s="1158"/>
      <c r="D631" s="1158"/>
      <c r="E631" s="1158"/>
      <c r="F631" s="1158"/>
      <c r="G631" s="1158"/>
      <c r="H631" s="1158"/>
    </row>
    <row r="632" spans="1:8" s="1247" customFormat="1" ht="13.2" x14ac:dyDescent="0.25">
      <c r="A632" s="1158"/>
      <c r="B632" s="1244"/>
      <c r="C632" s="1158"/>
      <c r="D632" s="1158"/>
      <c r="E632" s="1158"/>
      <c r="F632" s="1158"/>
      <c r="G632" s="1158"/>
      <c r="H632" s="1158"/>
    </row>
    <row r="633" spans="1:8" s="1247" customFormat="1" ht="13.2" x14ac:dyDescent="0.25">
      <c r="A633" s="1158"/>
      <c r="B633" s="1244"/>
      <c r="C633" s="1158"/>
      <c r="D633" s="1158"/>
      <c r="E633" s="1158"/>
      <c r="F633" s="1158"/>
      <c r="G633" s="1158"/>
      <c r="H633" s="1158"/>
    </row>
    <row r="634" spans="1:8" s="1247" customFormat="1" ht="13.2" x14ac:dyDescent="0.25">
      <c r="A634" s="1158"/>
      <c r="B634" s="1244"/>
      <c r="C634" s="1158"/>
      <c r="D634" s="1158"/>
      <c r="E634" s="1158"/>
      <c r="F634" s="1158"/>
      <c r="G634" s="1158"/>
      <c r="H634" s="1158"/>
    </row>
    <row r="635" spans="1:8" s="1247" customFormat="1" ht="13.2" x14ac:dyDescent="0.25">
      <c r="A635" s="1158"/>
      <c r="B635" s="1244"/>
      <c r="C635" s="1158"/>
      <c r="D635" s="1158"/>
      <c r="E635" s="1158"/>
      <c r="F635" s="1158"/>
      <c r="G635" s="1158"/>
      <c r="H635" s="1158"/>
    </row>
    <row r="636" spans="1:8" s="1247" customFormat="1" ht="13.2" x14ac:dyDescent="0.25">
      <c r="A636" s="1158"/>
      <c r="B636" s="1244"/>
      <c r="C636" s="1158"/>
      <c r="D636" s="1158"/>
      <c r="E636" s="1158"/>
      <c r="F636" s="1158"/>
      <c r="G636" s="1158"/>
      <c r="H636" s="1158"/>
    </row>
    <row r="637" spans="1:8" s="1247" customFormat="1" ht="13.2" x14ac:dyDescent="0.25">
      <c r="A637" s="1158"/>
      <c r="B637" s="1244"/>
      <c r="C637" s="1158"/>
      <c r="D637" s="1158"/>
      <c r="E637" s="1158"/>
      <c r="F637" s="1158"/>
      <c r="G637" s="1158"/>
      <c r="H637" s="1158"/>
    </row>
    <row r="638" spans="1:8" s="1247" customFormat="1" ht="13.2" x14ac:dyDescent="0.25">
      <c r="A638" s="1158"/>
      <c r="B638" s="1244"/>
      <c r="C638" s="1158"/>
      <c r="D638" s="1158"/>
      <c r="E638" s="1158"/>
      <c r="F638" s="1158"/>
      <c r="G638" s="1158"/>
      <c r="H638" s="1158"/>
    </row>
    <row r="639" spans="1:8" s="1247" customFormat="1" ht="13.2" x14ac:dyDescent="0.25">
      <c r="A639" s="1158"/>
      <c r="B639" s="1244"/>
      <c r="C639" s="1158"/>
      <c r="D639" s="1158"/>
      <c r="E639" s="1158"/>
      <c r="F639" s="1158"/>
      <c r="G639" s="1158"/>
      <c r="H639" s="1158"/>
    </row>
    <row r="640" spans="1:8" s="1247" customFormat="1" ht="13.2" x14ac:dyDescent="0.25">
      <c r="A640" s="1158"/>
      <c r="B640" s="1244"/>
      <c r="C640" s="1158"/>
      <c r="D640" s="1158"/>
      <c r="E640" s="1158"/>
      <c r="F640" s="1158"/>
      <c r="G640" s="1158"/>
      <c r="H640" s="1158"/>
    </row>
    <row r="641" spans="1:8" s="1247" customFormat="1" ht="13.2" x14ac:dyDescent="0.25">
      <c r="A641" s="1158"/>
      <c r="B641" s="1244"/>
      <c r="C641" s="1158"/>
      <c r="D641" s="1158"/>
      <c r="E641" s="1158"/>
      <c r="F641" s="1158"/>
      <c r="G641" s="1158"/>
      <c r="H641" s="1158"/>
    </row>
    <row r="642" spans="1:8" s="1247" customFormat="1" ht="13.2" x14ac:dyDescent="0.25">
      <c r="A642" s="1158"/>
      <c r="B642" s="1244"/>
      <c r="C642" s="1158"/>
      <c r="D642" s="1158"/>
      <c r="E642" s="1158"/>
      <c r="F642" s="1158"/>
      <c r="G642" s="1158"/>
      <c r="H642" s="1158"/>
    </row>
    <row r="643" spans="1:8" s="1247" customFormat="1" ht="13.2" x14ac:dyDescent="0.25">
      <c r="A643" s="1158"/>
      <c r="B643" s="1244"/>
      <c r="C643" s="1158"/>
      <c r="D643" s="1158"/>
      <c r="E643" s="1158"/>
      <c r="F643" s="1158"/>
      <c r="G643" s="1158"/>
      <c r="H643" s="1158"/>
    </row>
    <row r="644" spans="1:8" s="1247" customFormat="1" ht="13.2" x14ac:dyDescent="0.25">
      <c r="A644" s="1158"/>
      <c r="B644" s="1244"/>
      <c r="C644" s="1158"/>
      <c r="D644" s="1158"/>
      <c r="E644" s="1158"/>
      <c r="F644" s="1158"/>
      <c r="G644" s="1158"/>
      <c r="H644" s="1158"/>
    </row>
    <row r="645" spans="1:8" s="1247" customFormat="1" ht="13.2" x14ac:dyDescent="0.25">
      <c r="A645" s="1158"/>
      <c r="B645" s="1244"/>
      <c r="C645" s="1158"/>
      <c r="D645" s="1158"/>
      <c r="E645" s="1158"/>
      <c r="F645" s="1158"/>
      <c r="G645" s="1158"/>
      <c r="H645" s="1158"/>
    </row>
    <row r="646" spans="1:8" s="1247" customFormat="1" ht="13.2" x14ac:dyDescent="0.25">
      <c r="A646" s="1158"/>
      <c r="B646" s="1244"/>
      <c r="C646" s="1158"/>
      <c r="D646" s="1158"/>
      <c r="E646" s="1158"/>
      <c r="F646" s="1158"/>
      <c r="G646" s="1158"/>
      <c r="H646" s="1158"/>
    </row>
    <row r="647" spans="1:8" s="1247" customFormat="1" ht="13.2" x14ac:dyDescent="0.25">
      <c r="A647" s="1158"/>
      <c r="B647" s="1244"/>
      <c r="C647" s="1158"/>
      <c r="D647" s="1158"/>
      <c r="E647" s="1158"/>
      <c r="F647" s="1158"/>
      <c r="G647" s="1158"/>
      <c r="H647" s="1158"/>
    </row>
    <row r="648" spans="1:8" s="1247" customFormat="1" ht="13.2" x14ac:dyDescent="0.25">
      <c r="A648" s="1158"/>
      <c r="B648" s="1244"/>
      <c r="C648" s="1158"/>
      <c r="D648" s="1158"/>
      <c r="E648" s="1158"/>
      <c r="F648" s="1158"/>
      <c r="G648" s="1158"/>
      <c r="H648" s="1158"/>
    </row>
    <row r="649" spans="1:8" s="1247" customFormat="1" ht="13.2" x14ac:dyDescent="0.25">
      <c r="A649" s="1158"/>
      <c r="B649" s="1244"/>
      <c r="C649" s="1158"/>
      <c r="D649" s="1158"/>
      <c r="E649" s="1158"/>
      <c r="F649" s="1158"/>
      <c r="G649" s="1158"/>
      <c r="H649" s="1158"/>
    </row>
    <row r="650" spans="1:8" s="1247" customFormat="1" ht="13.2" x14ac:dyDescent="0.25">
      <c r="A650" s="1158"/>
      <c r="B650" s="1244"/>
      <c r="C650" s="1158"/>
      <c r="D650" s="1158"/>
      <c r="E650" s="1158"/>
      <c r="F650" s="1158"/>
      <c r="G650" s="1158"/>
      <c r="H650" s="1158"/>
    </row>
    <row r="651" spans="1:8" s="1247" customFormat="1" ht="13.2" x14ac:dyDescent="0.25">
      <c r="A651" s="1158"/>
      <c r="B651" s="1244"/>
      <c r="C651" s="1158"/>
      <c r="D651" s="1158"/>
      <c r="E651" s="1158"/>
      <c r="F651" s="1158"/>
      <c r="G651" s="1158"/>
      <c r="H651" s="1158"/>
    </row>
    <row r="652" spans="1:8" s="1247" customFormat="1" ht="13.2" x14ac:dyDescent="0.25">
      <c r="A652" s="1158"/>
      <c r="B652" s="1244"/>
      <c r="C652" s="1158"/>
      <c r="D652" s="1158"/>
      <c r="E652" s="1158"/>
      <c r="F652" s="1158"/>
      <c r="G652" s="1158"/>
      <c r="H652" s="1158"/>
    </row>
    <row r="653" spans="1:8" s="1247" customFormat="1" ht="13.2" x14ac:dyDescent="0.25">
      <c r="A653" s="1158"/>
      <c r="B653" s="1244"/>
      <c r="C653" s="1158"/>
      <c r="D653" s="1158"/>
      <c r="E653" s="1158"/>
      <c r="F653" s="1158"/>
      <c r="G653" s="1158"/>
      <c r="H653" s="1158"/>
    </row>
    <row r="654" spans="1:8" s="1247" customFormat="1" ht="13.2" x14ac:dyDescent="0.25">
      <c r="A654" s="1158"/>
      <c r="B654" s="1244"/>
      <c r="C654" s="1158"/>
      <c r="D654" s="1158"/>
      <c r="E654" s="1158"/>
      <c r="F654" s="1158"/>
      <c r="G654" s="1158"/>
      <c r="H654" s="1158"/>
    </row>
    <row r="655" spans="1:8" s="1247" customFormat="1" ht="13.2" x14ac:dyDescent="0.25">
      <c r="A655" s="1158"/>
      <c r="B655" s="1244"/>
      <c r="C655" s="1158"/>
      <c r="D655" s="1158"/>
      <c r="E655" s="1158"/>
      <c r="F655" s="1158"/>
      <c r="G655" s="1158"/>
      <c r="H655" s="1158"/>
    </row>
    <row r="656" spans="1:8" s="1247" customFormat="1" ht="13.2" x14ac:dyDescent="0.25">
      <c r="A656" s="1158"/>
      <c r="B656" s="1244"/>
      <c r="C656" s="1158"/>
      <c r="D656" s="1158"/>
      <c r="E656" s="1158"/>
      <c r="F656" s="1158"/>
      <c r="G656" s="1158"/>
      <c r="H656" s="1158"/>
    </row>
    <row r="657" spans="1:8" s="1247" customFormat="1" ht="13.2" x14ac:dyDescent="0.25">
      <c r="A657" s="1158"/>
      <c r="B657" s="1244"/>
      <c r="C657" s="1158"/>
      <c r="D657" s="1158"/>
      <c r="E657" s="1158"/>
      <c r="F657" s="1158"/>
      <c r="G657" s="1158"/>
      <c r="H657" s="1158"/>
    </row>
    <row r="658" spans="1:8" s="1247" customFormat="1" ht="13.2" x14ac:dyDescent="0.25">
      <c r="A658" s="1158"/>
      <c r="B658" s="1244"/>
      <c r="C658" s="1158"/>
      <c r="D658" s="1158"/>
      <c r="E658" s="1158"/>
      <c r="F658" s="1158"/>
      <c r="G658" s="1158"/>
      <c r="H658" s="1158"/>
    </row>
    <row r="659" spans="1:8" s="1247" customFormat="1" ht="13.2" x14ac:dyDescent="0.25">
      <c r="A659" s="1158"/>
      <c r="B659" s="1244"/>
      <c r="C659" s="1158"/>
      <c r="D659" s="1158"/>
      <c r="E659" s="1158"/>
      <c r="F659" s="1158"/>
      <c r="G659" s="1158"/>
      <c r="H659" s="1158"/>
    </row>
    <row r="660" spans="1:8" s="1247" customFormat="1" ht="13.2" x14ac:dyDescent="0.25">
      <c r="A660" s="1158"/>
      <c r="B660" s="1244"/>
      <c r="C660" s="1158"/>
      <c r="D660" s="1158"/>
      <c r="E660" s="1158"/>
      <c r="F660" s="1158"/>
      <c r="G660" s="1158"/>
      <c r="H660" s="1158"/>
    </row>
    <row r="661" spans="1:8" s="1247" customFormat="1" ht="13.2" x14ac:dyDescent="0.25">
      <c r="A661" s="1158"/>
      <c r="B661" s="1244"/>
      <c r="C661" s="1158"/>
      <c r="D661" s="1158"/>
      <c r="E661" s="1158"/>
      <c r="F661" s="1158"/>
      <c r="G661" s="1158"/>
      <c r="H661" s="1158"/>
    </row>
    <row r="662" spans="1:8" s="1247" customFormat="1" ht="13.2" x14ac:dyDescent="0.25">
      <c r="A662" s="1158"/>
      <c r="B662" s="1244"/>
      <c r="C662" s="1158"/>
      <c r="D662" s="1158"/>
      <c r="E662" s="1158"/>
      <c r="F662" s="1158"/>
      <c r="G662" s="1158"/>
      <c r="H662" s="1158"/>
    </row>
    <row r="663" spans="1:8" s="1247" customFormat="1" ht="13.2" x14ac:dyDescent="0.25">
      <c r="A663" s="1158"/>
      <c r="B663" s="1244"/>
      <c r="C663" s="1158"/>
      <c r="D663" s="1158"/>
      <c r="E663" s="1158"/>
      <c r="F663" s="1158"/>
      <c r="G663" s="1158"/>
      <c r="H663" s="1158"/>
    </row>
    <row r="664" spans="1:8" s="1247" customFormat="1" ht="13.2" x14ac:dyDescent="0.25">
      <c r="A664" s="1158"/>
      <c r="B664" s="1244"/>
      <c r="C664" s="1158"/>
      <c r="D664" s="1158"/>
      <c r="E664" s="1158"/>
      <c r="F664" s="1158"/>
      <c r="G664" s="1158"/>
      <c r="H664" s="1158"/>
    </row>
    <row r="665" spans="1:8" s="1247" customFormat="1" ht="13.2" x14ac:dyDescent="0.25">
      <c r="A665" s="1158"/>
      <c r="B665" s="1244"/>
      <c r="C665" s="1158"/>
      <c r="D665" s="1158"/>
      <c r="E665" s="1158"/>
      <c r="F665" s="1158"/>
      <c r="G665" s="1158"/>
      <c r="H665" s="1158"/>
    </row>
    <row r="666" spans="1:8" s="1247" customFormat="1" ht="13.2" x14ac:dyDescent="0.25">
      <c r="A666" s="1158"/>
      <c r="B666" s="1244"/>
      <c r="C666" s="1158"/>
      <c r="D666" s="1158"/>
      <c r="E666" s="1158"/>
      <c r="F666" s="1158"/>
      <c r="G666" s="1158"/>
      <c r="H666" s="1158"/>
    </row>
    <row r="667" spans="1:8" s="1247" customFormat="1" ht="13.2" x14ac:dyDescent="0.25">
      <c r="A667" s="1158"/>
      <c r="B667" s="1244"/>
      <c r="C667" s="1158"/>
      <c r="D667" s="1158"/>
      <c r="E667" s="1158"/>
      <c r="F667" s="1158"/>
      <c r="G667" s="1158"/>
      <c r="H667" s="1158"/>
    </row>
    <row r="668" spans="1:8" s="1247" customFormat="1" ht="13.2" x14ac:dyDescent="0.25">
      <c r="A668" s="1158"/>
      <c r="B668" s="1244"/>
      <c r="C668" s="1158"/>
      <c r="D668" s="1158"/>
      <c r="E668" s="1158"/>
      <c r="F668" s="1158"/>
      <c r="G668" s="1158"/>
      <c r="H668" s="1158"/>
    </row>
    <row r="669" spans="1:8" s="1247" customFormat="1" ht="13.2" x14ac:dyDescent="0.25">
      <c r="A669" s="1158"/>
      <c r="B669" s="1244"/>
      <c r="C669" s="1158"/>
      <c r="D669" s="1158"/>
      <c r="E669" s="1158"/>
      <c r="F669" s="1158"/>
      <c r="G669" s="1158"/>
      <c r="H669" s="1158"/>
    </row>
    <row r="670" spans="1:8" s="1247" customFormat="1" ht="13.2" x14ac:dyDescent="0.25">
      <c r="A670" s="1158"/>
      <c r="B670" s="1244"/>
      <c r="C670" s="1158"/>
      <c r="D670" s="1158"/>
      <c r="E670" s="1158"/>
      <c r="F670" s="1158"/>
      <c r="G670" s="1158"/>
      <c r="H670" s="1158"/>
    </row>
    <row r="671" spans="1:8" s="1247" customFormat="1" ht="13.2" x14ac:dyDescent="0.25">
      <c r="A671" s="1158"/>
      <c r="B671" s="1244"/>
      <c r="C671" s="1158"/>
      <c r="D671" s="1158"/>
      <c r="E671" s="1158"/>
      <c r="F671" s="1158"/>
      <c r="G671" s="1158"/>
      <c r="H671" s="1158"/>
    </row>
    <row r="672" spans="1:8" s="1247" customFormat="1" ht="13.2" x14ac:dyDescent="0.25">
      <c r="A672" s="1158"/>
      <c r="B672" s="1244"/>
      <c r="C672" s="1158"/>
      <c r="D672" s="1158"/>
      <c r="E672" s="1158"/>
      <c r="F672" s="1158"/>
      <c r="G672" s="1158"/>
      <c r="H672" s="1158"/>
    </row>
    <row r="673" spans="1:8" s="1247" customFormat="1" ht="13.2" x14ac:dyDescent="0.25">
      <c r="A673" s="1158"/>
      <c r="B673" s="1244"/>
      <c r="C673" s="1158"/>
      <c r="D673" s="1158"/>
      <c r="E673" s="1158"/>
      <c r="F673" s="1158"/>
      <c r="G673" s="1158"/>
      <c r="H673" s="1158"/>
    </row>
    <row r="674" spans="1:8" s="1247" customFormat="1" ht="13.2" x14ac:dyDescent="0.25">
      <c r="A674" s="1158"/>
      <c r="B674" s="1244"/>
      <c r="C674" s="1158"/>
      <c r="D674" s="1158"/>
      <c r="E674" s="1158"/>
      <c r="F674" s="1158"/>
      <c r="G674" s="1158"/>
      <c r="H674" s="1158"/>
    </row>
    <row r="675" spans="1:8" s="1247" customFormat="1" ht="13.2" x14ac:dyDescent="0.25">
      <c r="A675" s="1158"/>
      <c r="B675" s="1244"/>
      <c r="C675" s="1158"/>
      <c r="D675" s="1158"/>
      <c r="E675" s="1158"/>
      <c r="F675" s="1158"/>
      <c r="G675" s="1158"/>
      <c r="H675" s="1158"/>
    </row>
    <row r="676" spans="1:8" s="1247" customFormat="1" ht="13.2" x14ac:dyDescent="0.25">
      <c r="A676" s="1158"/>
      <c r="B676" s="1244"/>
      <c r="C676" s="1158"/>
      <c r="D676" s="1158"/>
      <c r="E676" s="1158"/>
      <c r="F676" s="1158"/>
      <c r="G676" s="1158"/>
      <c r="H676" s="1158"/>
    </row>
    <row r="677" spans="1:8" s="1247" customFormat="1" ht="13.2" x14ac:dyDescent="0.25">
      <c r="A677" s="1158"/>
      <c r="B677" s="1244"/>
      <c r="C677" s="1158"/>
      <c r="D677" s="1158"/>
      <c r="E677" s="1158"/>
      <c r="F677" s="1158"/>
      <c r="G677" s="1158"/>
      <c r="H677" s="1158"/>
    </row>
    <row r="678" spans="1:8" s="1247" customFormat="1" ht="13.2" x14ac:dyDescent="0.25">
      <c r="A678" s="1158"/>
      <c r="B678" s="1244"/>
      <c r="C678" s="1158"/>
      <c r="D678" s="1158"/>
      <c r="E678" s="1158"/>
      <c r="F678" s="1158"/>
      <c r="G678" s="1158"/>
      <c r="H678" s="1158"/>
    </row>
    <row r="679" spans="1:8" s="1247" customFormat="1" ht="13.2" x14ac:dyDescent="0.25">
      <c r="A679" s="1158"/>
      <c r="B679" s="1244"/>
      <c r="C679" s="1158"/>
      <c r="D679" s="1158"/>
      <c r="E679" s="1158"/>
      <c r="F679" s="1158"/>
      <c r="G679" s="1158"/>
      <c r="H679" s="1158"/>
    </row>
    <row r="680" spans="1:8" s="1247" customFormat="1" ht="13.2" x14ac:dyDescent="0.25">
      <c r="A680" s="1158"/>
      <c r="B680" s="1244"/>
      <c r="C680" s="1158"/>
      <c r="D680" s="1158"/>
      <c r="E680" s="1158"/>
      <c r="F680" s="1158"/>
      <c r="G680" s="1158"/>
      <c r="H680" s="1158"/>
    </row>
    <row r="681" spans="1:8" s="1247" customFormat="1" ht="13.2" x14ac:dyDescent="0.25">
      <c r="A681" s="1158"/>
      <c r="B681" s="1244"/>
      <c r="C681" s="1158"/>
      <c r="D681" s="1158"/>
      <c r="E681" s="1158"/>
      <c r="F681" s="1158"/>
      <c r="G681" s="1158"/>
      <c r="H681" s="1158"/>
    </row>
    <row r="682" spans="1:8" s="1247" customFormat="1" ht="13.2" x14ac:dyDescent="0.25">
      <c r="A682" s="1158"/>
      <c r="B682" s="1244"/>
      <c r="C682" s="1158"/>
      <c r="D682" s="1158"/>
      <c r="E682" s="1158"/>
      <c r="F682" s="1158"/>
      <c r="G682" s="1158"/>
      <c r="H682" s="1158"/>
    </row>
    <row r="683" spans="1:8" s="1247" customFormat="1" ht="13.2" x14ac:dyDescent="0.25">
      <c r="A683" s="1158"/>
      <c r="B683" s="1244"/>
      <c r="C683" s="1158"/>
      <c r="D683" s="1158"/>
      <c r="E683" s="1158"/>
      <c r="F683" s="1158"/>
      <c r="G683" s="1158"/>
      <c r="H683" s="1158"/>
    </row>
    <row r="684" spans="1:8" s="1247" customFormat="1" ht="13.2" x14ac:dyDescent="0.25">
      <c r="A684" s="1158"/>
      <c r="B684" s="1244"/>
      <c r="C684" s="1158"/>
      <c r="D684" s="1158"/>
      <c r="E684" s="1158"/>
      <c r="F684" s="1158"/>
      <c r="G684" s="1158"/>
      <c r="H684" s="1158"/>
    </row>
    <row r="685" spans="1:8" s="1247" customFormat="1" ht="13.2" x14ac:dyDescent="0.25">
      <c r="A685" s="1158"/>
      <c r="B685" s="1244"/>
      <c r="C685" s="1158"/>
      <c r="D685" s="1158"/>
      <c r="E685" s="1158"/>
      <c r="F685" s="1158"/>
      <c r="G685" s="1158"/>
      <c r="H685" s="1158"/>
    </row>
    <row r="686" spans="1:8" s="1247" customFormat="1" ht="13.2" x14ac:dyDescent="0.25">
      <c r="A686" s="1158"/>
      <c r="B686" s="1244"/>
      <c r="C686" s="1158"/>
      <c r="D686" s="1158"/>
      <c r="E686" s="1158"/>
      <c r="F686" s="1158"/>
      <c r="G686" s="1158"/>
      <c r="H686" s="1158"/>
    </row>
    <row r="687" spans="1:8" s="1247" customFormat="1" ht="13.2" x14ac:dyDescent="0.25">
      <c r="A687" s="1158"/>
      <c r="B687" s="1244"/>
      <c r="C687" s="1158"/>
      <c r="D687" s="1158"/>
      <c r="E687" s="1158"/>
      <c r="F687" s="1158"/>
      <c r="G687" s="1158"/>
      <c r="H687" s="1158"/>
    </row>
    <row r="688" spans="1:8" s="1247" customFormat="1" ht="13.2" x14ac:dyDescent="0.25">
      <c r="A688" s="1158"/>
      <c r="B688" s="1244"/>
      <c r="C688" s="1158"/>
      <c r="D688" s="1158"/>
      <c r="E688" s="1158"/>
      <c r="F688" s="1158"/>
      <c r="G688" s="1158"/>
      <c r="H688" s="1158"/>
    </row>
    <row r="689" spans="1:8" s="1247" customFormat="1" ht="13.2" x14ac:dyDescent="0.25">
      <c r="A689" s="1158"/>
      <c r="B689" s="1244"/>
      <c r="C689" s="1158"/>
      <c r="D689" s="1158"/>
      <c r="E689" s="1158"/>
      <c r="F689" s="1158"/>
      <c r="G689" s="1158"/>
      <c r="H689" s="1158"/>
    </row>
    <row r="690" spans="1:8" s="1247" customFormat="1" ht="13.2" x14ac:dyDescent="0.25">
      <c r="A690" s="1158"/>
      <c r="B690" s="1244"/>
      <c r="C690" s="1158"/>
      <c r="D690" s="1158"/>
      <c r="E690" s="1158"/>
      <c r="F690" s="1158"/>
      <c r="G690" s="1158"/>
      <c r="H690" s="1158"/>
    </row>
    <row r="691" spans="1:8" s="1247" customFormat="1" ht="13.2" x14ac:dyDescent="0.25">
      <c r="A691" s="1158"/>
      <c r="B691" s="1244"/>
      <c r="C691" s="1158"/>
      <c r="D691" s="1158"/>
      <c r="E691" s="1158"/>
      <c r="F691" s="1158"/>
      <c r="G691" s="1158"/>
      <c r="H691" s="1158"/>
    </row>
    <row r="692" spans="1:8" s="1247" customFormat="1" ht="13.2" x14ac:dyDescent="0.25">
      <c r="A692" s="1158"/>
      <c r="B692" s="1244"/>
      <c r="C692" s="1158"/>
      <c r="D692" s="1158"/>
      <c r="E692" s="1158"/>
      <c r="F692" s="1158"/>
      <c r="G692" s="1158"/>
      <c r="H692" s="1158"/>
    </row>
    <row r="693" spans="1:8" s="1247" customFormat="1" ht="13.2" x14ac:dyDescent="0.25">
      <c r="A693" s="1158"/>
      <c r="B693" s="1244"/>
      <c r="C693" s="1158"/>
      <c r="D693" s="1158"/>
      <c r="E693" s="1158"/>
      <c r="F693" s="1158"/>
      <c r="G693" s="1158"/>
      <c r="H693" s="1158"/>
    </row>
    <row r="694" spans="1:8" s="1247" customFormat="1" ht="13.2" x14ac:dyDescent="0.25">
      <c r="A694" s="1158"/>
      <c r="B694" s="1244"/>
      <c r="C694" s="1158"/>
      <c r="D694" s="1158"/>
      <c r="E694" s="1158"/>
      <c r="F694" s="1158"/>
      <c r="G694" s="1158"/>
      <c r="H694" s="1158"/>
    </row>
    <row r="695" spans="1:8" s="1247" customFormat="1" ht="13.2" x14ac:dyDescent="0.25">
      <c r="A695" s="1158"/>
      <c r="B695" s="1244"/>
      <c r="C695" s="1158"/>
      <c r="D695" s="1158"/>
      <c r="E695" s="1158"/>
      <c r="F695" s="1158"/>
      <c r="G695" s="1158"/>
      <c r="H695" s="1158"/>
    </row>
    <row r="696" spans="1:8" s="1247" customFormat="1" ht="13.2" x14ac:dyDescent="0.25">
      <c r="A696" s="1158"/>
      <c r="B696" s="1244"/>
      <c r="C696" s="1158"/>
      <c r="D696" s="1158"/>
      <c r="E696" s="1158"/>
      <c r="F696" s="1158"/>
      <c r="G696" s="1158"/>
      <c r="H696" s="1158"/>
    </row>
    <row r="697" spans="1:8" s="1247" customFormat="1" ht="13.2" x14ac:dyDescent="0.25">
      <c r="A697" s="1158"/>
      <c r="B697" s="1244"/>
      <c r="C697" s="1158"/>
      <c r="D697" s="1158"/>
      <c r="E697" s="1158"/>
      <c r="F697" s="1158"/>
      <c r="G697" s="1158"/>
      <c r="H697" s="1158"/>
    </row>
    <row r="698" spans="1:8" s="1247" customFormat="1" ht="13.2" x14ac:dyDescent="0.25">
      <c r="A698" s="1158"/>
      <c r="B698" s="1244"/>
      <c r="C698" s="1158"/>
      <c r="D698" s="1158"/>
      <c r="E698" s="1158"/>
      <c r="F698" s="1158"/>
      <c r="G698" s="1158"/>
      <c r="H698" s="1158"/>
    </row>
    <row r="699" spans="1:8" s="1247" customFormat="1" ht="13.2" x14ac:dyDescent="0.25">
      <c r="A699" s="1158"/>
      <c r="B699" s="1244"/>
      <c r="C699" s="1158"/>
      <c r="D699" s="1158"/>
      <c r="E699" s="1158"/>
      <c r="F699" s="1158"/>
      <c r="G699" s="1158"/>
      <c r="H699" s="1158"/>
    </row>
    <row r="700" spans="1:8" s="1247" customFormat="1" ht="13.2" x14ac:dyDescent="0.25">
      <c r="A700" s="1158"/>
      <c r="B700" s="1244"/>
      <c r="C700" s="1158"/>
      <c r="D700" s="1158"/>
      <c r="E700" s="1158"/>
      <c r="F700" s="1158"/>
      <c r="G700" s="1158"/>
      <c r="H700" s="1158"/>
    </row>
    <row r="701" spans="1:8" s="1247" customFormat="1" ht="13.2" x14ac:dyDescent="0.25">
      <c r="A701" s="1158"/>
      <c r="B701" s="1244"/>
      <c r="C701" s="1158"/>
      <c r="D701" s="1158"/>
      <c r="E701" s="1158"/>
      <c r="F701" s="1158"/>
      <c r="G701" s="1158"/>
      <c r="H701" s="1158"/>
    </row>
    <row r="702" spans="1:8" s="1247" customFormat="1" ht="13.2" x14ac:dyDescent="0.25">
      <c r="A702" s="1158"/>
      <c r="B702" s="1244"/>
      <c r="C702" s="1158"/>
      <c r="D702" s="1158"/>
      <c r="E702" s="1158"/>
      <c r="F702" s="1158"/>
      <c r="G702" s="1158"/>
      <c r="H702" s="1158"/>
    </row>
    <row r="703" spans="1:8" s="1247" customFormat="1" ht="13.2" x14ac:dyDescent="0.25">
      <c r="A703" s="1158"/>
      <c r="B703" s="1244"/>
      <c r="C703" s="1158"/>
      <c r="D703" s="1158"/>
      <c r="E703" s="1158"/>
      <c r="F703" s="1158"/>
      <c r="G703" s="1158"/>
      <c r="H703" s="1158"/>
    </row>
    <row r="704" spans="1:8" s="1247" customFormat="1" ht="13.2" x14ac:dyDescent="0.25">
      <c r="A704" s="1158"/>
      <c r="B704" s="1244"/>
      <c r="C704" s="1158"/>
      <c r="D704" s="1158"/>
      <c r="E704" s="1158"/>
      <c r="F704" s="1158"/>
      <c r="G704" s="1158"/>
      <c r="H704" s="1158"/>
    </row>
    <row r="705" spans="1:8" s="1247" customFormat="1" ht="13.2" x14ac:dyDescent="0.25">
      <c r="A705" s="1158"/>
      <c r="B705" s="1244"/>
      <c r="C705" s="1158"/>
      <c r="D705" s="1158"/>
      <c r="E705" s="1158"/>
      <c r="F705" s="1158"/>
      <c r="G705" s="1158"/>
      <c r="H705" s="1158"/>
    </row>
    <row r="706" spans="1:8" s="1247" customFormat="1" ht="13.2" x14ac:dyDescent="0.25">
      <c r="A706" s="1158"/>
      <c r="B706" s="1244"/>
      <c r="C706" s="1158"/>
      <c r="D706" s="1158"/>
      <c r="E706" s="1158"/>
      <c r="F706" s="1158"/>
      <c r="G706" s="1158"/>
      <c r="H706" s="1158"/>
    </row>
    <row r="707" spans="1:8" s="1247" customFormat="1" ht="13.2" x14ac:dyDescent="0.25">
      <c r="A707" s="1158"/>
      <c r="B707" s="1244"/>
      <c r="C707" s="1158"/>
      <c r="D707" s="1158"/>
      <c r="E707" s="1158"/>
      <c r="F707" s="1158"/>
      <c r="G707" s="1158"/>
      <c r="H707" s="1158"/>
    </row>
    <row r="708" spans="1:8" s="1247" customFormat="1" ht="13.2" x14ac:dyDescent="0.25">
      <c r="A708" s="1158"/>
      <c r="B708" s="1244"/>
      <c r="C708" s="1158"/>
      <c r="D708" s="1158"/>
      <c r="E708" s="1158"/>
      <c r="F708" s="1158"/>
      <c r="G708" s="1158"/>
      <c r="H708" s="1158"/>
    </row>
    <row r="709" spans="1:8" s="1247" customFormat="1" ht="13.2" x14ac:dyDescent="0.25">
      <c r="A709" s="1158"/>
      <c r="B709" s="1244"/>
      <c r="C709" s="1158"/>
      <c r="D709" s="1158"/>
      <c r="E709" s="1158"/>
      <c r="F709" s="1158"/>
      <c r="G709" s="1158"/>
      <c r="H709" s="1158"/>
    </row>
    <row r="710" spans="1:8" s="1247" customFormat="1" ht="13.2" x14ac:dyDescent="0.25">
      <c r="A710" s="1158"/>
      <c r="B710" s="1244"/>
      <c r="C710" s="1158"/>
      <c r="D710" s="1158"/>
      <c r="E710" s="1158"/>
      <c r="F710" s="1158"/>
      <c r="G710" s="1158"/>
      <c r="H710" s="1158"/>
    </row>
    <row r="711" spans="1:8" s="1247" customFormat="1" ht="13.2" x14ac:dyDescent="0.25">
      <c r="A711" s="1158"/>
      <c r="B711" s="1244"/>
      <c r="C711" s="1158"/>
      <c r="D711" s="1158"/>
      <c r="E711" s="1158"/>
      <c r="F711" s="1158"/>
      <c r="G711" s="1158"/>
      <c r="H711" s="1158"/>
    </row>
    <row r="712" spans="1:8" s="1247" customFormat="1" ht="13.2" x14ac:dyDescent="0.25">
      <c r="A712" s="1158"/>
      <c r="B712" s="1244"/>
      <c r="C712" s="1158"/>
      <c r="D712" s="1158"/>
      <c r="E712" s="1158"/>
      <c r="F712" s="1158"/>
      <c r="G712" s="1158"/>
      <c r="H712" s="1158"/>
    </row>
    <row r="713" spans="1:8" s="1247" customFormat="1" ht="13.2" x14ac:dyDescent="0.25">
      <c r="A713" s="1158"/>
      <c r="B713" s="1244"/>
      <c r="C713" s="1158"/>
      <c r="D713" s="1158"/>
      <c r="E713" s="1158"/>
      <c r="F713" s="1158"/>
      <c r="G713" s="1158"/>
      <c r="H713" s="1158"/>
    </row>
    <row r="714" spans="1:8" s="1247" customFormat="1" ht="13.2" x14ac:dyDescent="0.25">
      <c r="A714" s="1158"/>
      <c r="B714" s="1244"/>
      <c r="C714" s="1158"/>
      <c r="D714" s="1158"/>
      <c r="E714" s="1158"/>
      <c r="F714" s="1158"/>
      <c r="G714" s="1158"/>
      <c r="H714" s="1158"/>
    </row>
    <row r="715" spans="1:8" s="1247" customFormat="1" ht="13.2" x14ac:dyDescent="0.25">
      <c r="A715" s="1158"/>
      <c r="B715" s="1244"/>
      <c r="C715" s="1158"/>
      <c r="D715" s="1158"/>
      <c r="E715" s="1158"/>
      <c r="F715" s="1158"/>
      <c r="G715" s="1158"/>
      <c r="H715" s="1158"/>
    </row>
    <row r="716" spans="1:8" s="1247" customFormat="1" ht="13.2" x14ac:dyDescent="0.25">
      <c r="A716" s="1158"/>
      <c r="B716" s="1244"/>
      <c r="C716" s="1158"/>
      <c r="D716" s="1158"/>
      <c r="E716" s="1158"/>
      <c r="F716" s="1158"/>
      <c r="G716" s="1158"/>
      <c r="H716" s="1158"/>
    </row>
    <row r="717" spans="1:8" s="1247" customFormat="1" ht="13.2" x14ac:dyDescent="0.25">
      <c r="A717" s="1158"/>
      <c r="B717" s="1244"/>
      <c r="C717" s="1158"/>
      <c r="D717" s="1158"/>
      <c r="E717" s="1158"/>
      <c r="F717" s="1158"/>
      <c r="G717" s="1158"/>
      <c r="H717" s="1158"/>
    </row>
    <row r="718" spans="1:8" s="1247" customFormat="1" ht="13.2" x14ac:dyDescent="0.25">
      <c r="A718" s="1158"/>
      <c r="B718" s="1244"/>
      <c r="C718" s="1158"/>
      <c r="D718" s="1158"/>
      <c r="E718" s="1158"/>
      <c r="F718" s="1158"/>
      <c r="G718" s="1158"/>
      <c r="H718" s="1158"/>
    </row>
    <row r="719" spans="1:8" s="1247" customFormat="1" ht="13.2" x14ac:dyDescent="0.25">
      <c r="A719" s="1158"/>
      <c r="B719" s="1244"/>
      <c r="C719" s="1158"/>
      <c r="D719" s="1158"/>
      <c r="E719" s="1158"/>
      <c r="F719" s="1158"/>
      <c r="G719" s="1158"/>
      <c r="H719" s="1158"/>
    </row>
    <row r="720" spans="1:8" s="1247" customFormat="1" ht="13.2" x14ac:dyDescent="0.25">
      <c r="A720" s="1158"/>
      <c r="B720" s="1244"/>
      <c r="C720" s="1158"/>
      <c r="D720" s="1158"/>
      <c r="E720" s="1158"/>
      <c r="F720" s="1158"/>
      <c r="G720" s="1158"/>
      <c r="H720" s="1158"/>
    </row>
    <row r="721" spans="1:8" s="1247" customFormat="1" ht="13.2" x14ac:dyDescent="0.25">
      <c r="A721" s="1158"/>
      <c r="B721" s="1244"/>
      <c r="C721" s="1158"/>
      <c r="D721" s="1158"/>
      <c r="E721" s="1158"/>
      <c r="F721" s="1158"/>
      <c r="G721" s="1158"/>
      <c r="H721" s="1158"/>
    </row>
    <row r="722" spans="1:8" s="1247" customFormat="1" ht="13.2" x14ac:dyDescent="0.25">
      <c r="A722" s="1158"/>
      <c r="B722" s="1244"/>
      <c r="C722" s="1158"/>
      <c r="D722" s="1158"/>
      <c r="E722" s="1158"/>
      <c r="F722" s="1158"/>
      <c r="G722" s="1158"/>
      <c r="H722" s="1158"/>
    </row>
    <row r="723" spans="1:8" s="1247" customFormat="1" ht="13.2" x14ac:dyDescent="0.25">
      <c r="A723" s="1158"/>
      <c r="B723" s="1244"/>
      <c r="C723" s="1158"/>
      <c r="D723" s="1158"/>
      <c r="E723" s="1158"/>
      <c r="F723" s="1158"/>
      <c r="G723" s="1158"/>
      <c r="H723" s="1158"/>
    </row>
    <row r="724" spans="1:8" s="1247" customFormat="1" ht="13.2" x14ac:dyDescent="0.25">
      <c r="A724" s="1158"/>
      <c r="B724" s="1244"/>
      <c r="C724" s="1158"/>
      <c r="D724" s="1158"/>
      <c r="E724" s="1158"/>
      <c r="F724" s="1158"/>
      <c r="G724" s="1158"/>
      <c r="H724" s="1158"/>
    </row>
    <row r="725" spans="1:8" s="1247" customFormat="1" ht="13.2" x14ac:dyDescent="0.25">
      <c r="A725" s="1158"/>
      <c r="B725" s="1244"/>
      <c r="C725" s="1158"/>
      <c r="D725" s="1158"/>
      <c r="E725" s="1158"/>
      <c r="F725" s="1158"/>
      <c r="G725" s="1158"/>
      <c r="H725" s="1158"/>
    </row>
    <row r="726" spans="1:8" s="1247" customFormat="1" ht="13.2" x14ac:dyDescent="0.25">
      <c r="A726" s="1158"/>
      <c r="B726" s="1244"/>
      <c r="C726" s="1158"/>
      <c r="D726" s="1158"/>
      <c r="E726" s="1158"/>
      <c r="F726" s="1158"/>
      <c r="G726" s="1158"/>
      <c r="H726" s="1158"/>
    </row>
    <row r="727" spans="1:8" s="1247" customFormat="1" ht="13.2" x14ac:dyDescent="0.25">
      <c r="A727" s="1158"/>
      <c r="B727" s="1244"/>
      <c r="C727" s="1158"/>
      <c r="D727" s="1158"/>
      <c r="E727" s="1158"/>
      <c r="F727" s="1158"/>
      <c r="G727" s="1158"/>
      <c r="H727" s="1158"/>
    </row>
    <row r="728" spans="1:8" s="1247" customFormat="1" ht="13.2" x14ac:dyDescent="0.25">
      <c r="A728" s="1158"/>
      <c r="B728" s="1244"/>
      <c r="C728" s="1158"/>
      <c r="D728" s="1158"/>
      <c r="E728" s="1158"/>
      <c r="F728" s="1158"/>
      <c r="G728" s="1158"/>
      <c r="H728" s="1158"/>
    </row>
    <row r="729" spans="1:8" s="1247" customFormat="1" ht="13.2" x14ac:dyDescent="0.25">
      <c r="A729" s="1158"/>
      <c r="B729" s="1244"/>
      <c r="C729" s="1158"/>
      <c r="D729" s="1158"/>
      <c r="E729" s="1158"/>
      <c r="F729" s="1158"/>
      <c r="G729" s="1158"/>
      <c r="H729" s="1158"/>
    </row>
    <row r="730" spans="1:8" s="1247" customFormat="1" ht="13.2" x14ac:dyDescent="0.25">
      <c r="A730" s="1158"/>
      <c r="B730" s="1244"/>
      <c r="C730" s="1158"/>
      <c r="D730" s="1158"/>
      <c r="E730" s="1158"/>
      <c r="F730" s="1158"/>
      <c r="G730" s="1158"/>
      <c r="H730" s="1158"/>
    </row>
    <row r="731" spans="1:8" s="1247" customFormat="1" ht="13.2" x14ac:dyDescent="0.25">
      <c r="A731" s="1158"/>
      <c r="B731" s="1244"/>
      <c r="C731" s="1158"/>
      <c r="D731" s="1158"/>
      <c r="E731" s="1158"/>
      <c r="F731" s="1158"/>
      <c r="G731" s="1158"/>
      <c r="H731" s="1158"/>
    </row>
    <row r="732" spans="1:8" s="1247" customFormat="1" ht="13.2" x14ac:dyDescent="0.25">
      <c r="A732" s="1158"/>
      <c r="B732" s="1244"/>
      <c r="C732" s="1158"/>
      <c r="D732" s="1158"/>
      <c r="E732" s="1158"/>
      <c r="F732" s="1158"/>
      <c r="G732" s="1158"/>
      <c r="H732" s="1158"/>
    </row>
    <row r="733" spans="1:8" s="1247" customFormat="1" ht="13.2" x14ac:dyDescent="0.25">
      <c r="A733" s="1158"/>
      <c r="B733" s="1244"/>
      <c r="C733" s="1158"/>
      <c r="D733" s="1158"/>
      <c r="E733" s="1158"/>
      <c r="F733" s="1158"/>
      <c r="G733" s="1158"/>
      <c r="H733" s="1158"/>
    </row>
    <row r="734" spans="1:8" s="1247" customFormat="1" ht="13.2" x14ac:dyDescent="0.25">
      <c r="A734" s="1158"/>
      <c r="B734" s="1244"/>
      <c r="C734" s="1158"/>
      <c r="D734" s="1158"/>
      <c r="E734" s="1158"/>
      <c r="F734" s="1158"/>
      <c r="G734" s="1158"/>
      <c r="H734" s="1158"/>
    </row>
    <row r="735" spans="1:8" s="1247" customFormat="1" ht="13.2" x14ac:dyDescent="0.25">
      <c r="A735" s="1158"/>
      <c r="B735" s="1244"/>
      <c r="C735" s="1158"/>
      <c r="D735" s="1158"/>
      <c r="E735" s="1158"/>
      <c r="F735" s="1158"/>
      <c r="G735" s="1158"/>
      <c r="H735" s="1158"/>
    </row>
    <row r="736" spans="1:8" s="1247" customFormat="1" ht="13.2" x14ac:dyDescent="0.25">
      <c r="A736" s="1158"/>
      <c r="B736" s="1244"/>
      <c r="C736" s="1158"/>
      <c r="D736" s="1158"/>
      <c r="E736" s="1158"/>
      <c r="F736" s="1158"/>
      <c r="G736" s="1158"/>
      <c r="H736" s="1158"/>
    </row>
    <row r="737" spans="1:8" s="1247" customFormat="1" ht="13.2" x14ac:dyDescent="0.25">
      <c r="A737" s="1158"/>
      <c r="B737" s="1244"/>
      <c r="C737" s="1158"/>
      <c r="D737" s="1158"/>
      <c r="E737" s="1158"/>
      <c r="F737" s="1158"/>
      <c r="G737" s="1158"/>
      <c r="H737" s="1158"/>
    </row>
    <row r="738" spans="1:8" s="1247" customFormat="1" ht="13.2" x14ac:dyDescent="0.25">
      <c r="A738" s="1158"/>
      <c r="B738" s="1244"/>
      <c r="C738" s="1158"/>
      <c r="D738" s="1158"/>
      <c r="E738" s="1158"/>
      <c r="F738" s="1158"/>
      <c r="G738" s="1158"/>
      <c r="H738" s="1158"/>
    </row>
    <row r="739" spans="1:8" s="1247" customFormat="1" ht="13.2" x14ac:dyDescent="0.25">
      <c r="A739" s="1158"/>
      <c r="B739" s="1244"/>
      <c r="C739" s="1158"/>
      <c r="D739" s="1158"/>
      <c r="E739" s="1158"/>
      <c r="F739" s="1158"/>
      <c r="G739" s="1158"/>
      <c r="H739" s="1158"/>
    </row>
    <row r="740" spans="1:8" s="1247" customFormat="1" ht="13.2" x14ac:dyDescent="0.25">
      <c r="A740" s="1158"/>
      <c r="B740" s="1244"/>
      <c r="C740" s="1158"/>
      <c r="D740" s="1158"/>
      <c r="E740" s="1158"/>
      <c r="F740" s="1158"/>
      <c r="G740" s="1158"/>
      <c r="H740" s="1158"/>
    </row>
    <row r="741" spans="1:8" s="1247" customFormat="1" ht="13.2" x14ac:dyDescent="0.25">
      <c r="A741" s="1158"/>
      <c r="B741" s="1244"/>
      <c r="C741" s="1158"/>
      <c r="D741" s="1158"/>
      <c r="E741" s="1158"/>
      <c r="F741" s="1158"/>
      <c r="G741" s="1158"/>
      <c r="H741" s="1158"/>
    </row>
    <row r="742" spans="1:8" s="1247" customFormat="1" ht="13.2" x14ac:dyDescent="0.25">
      <c r="A742" s="1158"/>
      <c r="B742" s="1244"/>
      <c r="C742" s="1158"/>
      <c r="D742" s="1158"/>
      <c r="E742" s="1158"/>
      <c r="F742" s="1158"/>
      <c r="G742" s="1158"/>
      <c r="H742" s="1158"/>
    </row>
    <row r="743" spans="1:8" s="1247" customFormat="1" ht="13.2" x14ac:dyDescent="0.25">
      <c r="A743" s="1158"/>
      <c r="B743" s="1244"/>
      <c r="C743" s="1158"/>
      <c r="D743" s="1158"/>
      <c r="E743" s="1158"/>
      <c r="F743" s="1158"/>
      <c r="G743" s="1158"/>
      <c r="H743" s="1158"/>
    </row>
    <row r="744" spans="1:8" s="1247" customFormat="1" ht="13.2" x14ac:dyDescent="0.25">
      <c r="A744" s="1158"/>
      <c r="B744" s="1244"/>
      <c r="C744" s="1158"/>
      <c r="D744" s="1158"/>
      <c r="E744" s="1158"/>
      <c r="F744" s="1158"/>
      <c r="G744" s="1158"/>
      <c r="H744" s="1158"/>
    </row>
    <row r="745" spans="1:8" s="1247" customFormat="1" ht="13.2" x14ac:dyDescent="0.25">
      <c r="A745" s="1158"/>
      <c r="B745" s="1244"/>
      <c r="C745" s="1158"/>
      <c r="D745" s="1158"/>
      <c r="E745" s="1158"/>
      <c r="F745" s="1158"/>
      <c r="G745" s="1158"/>
      <c r="H745" s="1158"/>
    </row>
    <row r="746" spans="1:8" s="1247" customFormat="1" ht="13.2" x14ac:dyDescent="0.25">
      <c r="A746" s="1158"/>
      <c r="B746" s="1244"/>
      <c r="C746" s="1158"/>
      <c r="D746" s="1158"/>
      <c r="E746" s="1158"/>
      <c r="F746" s="1158"/>
      <c r="G746" s="1158"/>
      <c r="H746" s="1158"/>
    </row>
    <row r="747" spans="1:8" s="1247" customFormat="1" ht="13.2" x14ac:dyDescent="0.25">
      <c r="A747" s="1158"/>
      <c r="B747" s="1244"/>
      <c r="C747" s="1158"/>
      <c r="D747" s="1158"/>
      <c r="E747" s="1158"/>
      <c r="F747" s="1158"/>
      <c r="G747" s="1158"/>
      <c r="H747" s="1158"/>
    </row>
    <row r="748" spans="1:8" s="1247" customFormat="1" ht="13.2" x14ac:dyDescent="0.25">
      <c r="A748" s="1158"/>
      <c r="B748" s="1244"/>
      <c r="C748" s="1158"/>
      <c r="D748" s="1158"/>
      <c r="E748" s="1158"/>
      <c r="F748" s="1158"/>
      <c r="G748" s="1158"/>
      <c r="H748" s="1158"/>
    </row>
    <row r="749" spans="1:8" s="1247" customFormat="1" ht="13.2" x14ac:dyDescent="0.25">
      <c r="A749" s="1158"/>
      <c r="B749" s="1244"/>
      <c r="C749" s="1158"/>
      <c r="D749" s="1158"/>
      <c r="E749" s="1158"/>
      <c r="F749" s="1158"/>
      <c r="G749" s="1158"/>
      <c r="H749" s="1158"/>
    </row>
    <row r="750" spans="1:8" s="1247" customFormat="1" ht="13.2" x14ac:dyDescent="0.25">
      <c r="A750" s="1158"/>
      <c r="B750" s="1244"/>
      <c r="C750" s="1158"/>
      <c r="D750" s="1158"/>
      <c r="E750" s="1158"/>
      <c r="F750" s="1158"/>
      <c r="G750" s="1158"/>
      <c r="H750" s="1158"/>
    </row>
    <row r="751" spans="1:8" s="1247" customFormat="1" ht="13.2" x14ac:dyDescent="0.25">
      <c r="A751" s="1158"/>
      <c r="B751" s="1244"/>
      <c r="C751" s="1158"/>
      <c r="D751" s="1158"/>
      <c r="E751" s="1158"/>
      <c r="F751" s="1158"/>
      <c r="G751" s="1158"/>
      <c r="H751" s="1158"/>
    </row>
    <row r="752" spans="1:8" s="1247" customFormat="1" ht="13.2" x14ac:dyDescent="0.25">
      <c r="A752" s="1158"/>
      <c r="B752" s="1244"/>
      <c r="C752" s="1158"/>
      <c r="D752" s="1158"/>
      <c r="E752" s="1158"/>
      <c r="F752" s="1158"/>
      <c r="G752" s="1158"/>
      <c r="H752" s="1158"/>
    </row>
    <row r="753" spans="1:8" s="1247" customFormat="1" ht="13.2" x14ac:dyDescent="0.25">
      <c r="A753" s="1158"/>
      <c r="B753" s="1244"/>
      <c r="C753" s="1158"/>
      <c r="D753" s="1158"/>
      <c r="E753" s="1158"/>
      <c r="F753" s="1158"/>
      <c r="G753" s="1158"/>
      <c r="H753" s="1158"/>
    </row>
    <row r="754" spans="1:8" s="1247" customFormat="1" ht="13.2" x14ac:dyDescent="0.25">
      <c r="A754" s="1158"/>
      <c r="B754" s="1244"/>
      <c r="C754" s="1158"/>
      <c r="D754" s="1158"/>
      <c r="E754" s="1158"/>
      <c r="F754" s="1158"/>
      <c r="G754" s="1158"/>
      <c r="H754" s="1158"/>
    </row>
    <row r="755" spans="1:8" s="1247" customFormat="1" ht="13.2" x14ac:dyDescent="0.25">
      <c r="A755" s="1158"/>
      <c r="B755" s="1244"/>
      <c r="C755" s="1158"/>
      <c r="D755" s="1158"/>
      <c r="E755" s="1158"/>
      <c r="F755" s="1158"/>
      <c r="G755" s="1158"/>
      <c r="H755" s="1158"/>
    </row>
    <row r="756" spans="1:8" s="1247" customFormat="1" ht="13.2" x14ac:dyDescent="0.25">
      <c r="A756" s="1158"/>
      <c r="B756" s="1244"/>
      <c r="C756" s="1158"/>
      <c r="D756" s="1158"/>
      <c r="E756" s="1158"/>
      <c r="F756" s="1158"/>
      <c r="G756" s="1158"/>
      <c r="H756" s="1158"/>
    </row>
    <row r="757" spans="1:8" s="1247" customFormat="1" ht="13.2" x14ac:dyDescent="0.25">
      <c r="A757" s="1158"/>
      <c r="B757" s="1244"/>
      <c r="C757" s="1158"/>
      <c r="D757" s="1158"/>
      <c r="E757" s="1158"/>
      <c r="F757" s="1158"/>
      <c r="G757" s="1158"/>
      <c r="H757" s="1158"/>
    </row>
    <row r="758" spans="1:8" s="1247" customFormat="1" ht="13.2" x14ac:dyDescent="0.25">
      <c r="A758" s="1158"/>
      <c r="B758" s="1244"/>
      <c r="C758" s="1158"/>
      <c r="D758" s="1158"/>
      <c r="E758" s="1158"/>
      <c r="F758" s="1158"/>
      <c r="G758" s="1158"/>
      <c r="H758" s="1158"/>
    </row>
    <row r="759" spans="1:8" s="1247" customFormat="1" ht="13.2" x14ac:dyDescent="0.25">
      <c r="A759" s="1158"/>
      <c r="B759" s="1244"/>
      <c r="C759" s="1158"/>
      <c r="D759" s="1158"/>
      <c r="E759" s="1158"/>
      <c r="F759" s="1158"/>
      <c r="G759" s="1158"/>
      <c r="H759" s="1158"/>
    </row>
    <row r="760" spans="1:8" s="1247" customFormat="1" ht="13.2" x14ac:dyDescent="0.25">
      <c r="A760" s="1158"/>
      <c r="B760" s="1244"/>
      <c r="C760" s="1158"/>
      <c r="D760" s="1158"/>
      <c r="E760" s="1158"/>
      <c r="F760" s="1158"/>
      <c r="G760" s="1158"/>
      <c r="H760" s="1158"/>
    </row>
    <row r="761" spans="1:8" s="1247" customFormat="1" ht="13.2" x14ac:dyDescent="0.25">
      <c r="A761" s="1158"/>
      <c r="B761" s="1244"/>
      <c r="C761" s="1158"/>
      <c r="D761" s="1158"/>
      <c r="E761" s="1158"/>
      <c r="F761" s="1158"/>
      <c r="G761" s="1158"/>
      <c r="H761" s="1158"/>
    </row>
    <row r="762" spans="1:8" s="1247" customFormat="1" ht="13.2" x14ac:dyDescent="0.25">
      <c r="A762" s="1158"/>
      <c r="B762" s="1244"/>
      <c r="C762" s="1158"/>
      <c r="D762" s="1158"/>
      <c r="E762" s="1158"/>
      <c r="F762" s="1158"/>
      <c r="G762" s="1158"/>
      <c r="H762" s="1158"/>
    </row>
    <row r="763" spans="1:8" s="1247" customFormat="1" ht="13.2" x14ac:dyDescent="0.25">
      <c r="A763" s="1158"/>
      <c r="B763" s="1244"/>
      <c r="C763" s="1158"/>
      <c r="D763" s="1158"/>
      <c r="E763" s="1158"/>
      <c r="F763" s="1158"/>
      <c r="G763" s="1158"/>
      <c r="H763" s="1158"/>
    </row>
    <row r="764" spans="1:8" s="1247" customFormat="1" ht="13.2" x14ac:dyDescent="0.25">
      <c r="A764" s="1158"/>
      <c r="B764" s="1244"/>
      <c r="C764" s="1158"/>
      <c r="D764" s="1158"/>
      <c r="E764" s="1158"/>
      <c r="F764" s="1158"/>
      <c r="G764" s="1158"/>
      <c r="H764" s="1158"/>
    </row>
    <row r="765" spans="1:8" s="1247" customFormat="1" ht="13.2" x14ac:dyDescent="0.25">
      <c r="A765" s="1158"/>
      <c r="B765" s="1244"/>
      <c r="C765" s="1158"/>
      <c r="D765" s="1158"/>
      <c r="E765" s="1158"/>
      <c r="F765" s="1158"/>
      <c r="G765" s="1158"/>
      <c r="H765" s="1158"/>
    </row>
    <row r="766" spans="1:8" s="1247" customFormat="1" ht="13.2" x14ac:dyDescent="0.25">
      <c r="A766" s="1158"/>
      <c r="B766" s="1244"/>
      <c r="C766" s="1158"/>
      <c r="D766" s="1158"/>
      <c r="E766" s="1158"/>
      <c r="F766" s="1158"/>
      <c r="G766" s="1158"/>
      <c r="H766" s="1158"/>
    </row>
    <row r="767" spans="1:8" s="1247" customFormat="1" ht="13.2" x14ac:dyDescent="0.25">
      <c r="A767" s="1158"/>
      <c r="B767" s="1244"/>
      <c r="C767" s="1158"/>
      <c r="D767" s="1158"/>
      <c r="E767" s="1158"/>
      <c r="F767" s="1158"/>
      <c r="G767" s="1158"/>
      <c r="H767" s="1158"/>
    </row>
    <row r="768" spans="1:8" s="1247" customFormat="1" ht="13.2" x14ac:dyDescent="0.25">
      <c r="A768" s="1158"/>
      <c r="B768" s="1244"/>
      <c r="C768" s="1158"/>
      <c r="D768" s="1158"/>
      <c r="E768" s="1158"/>
      <c r="F768" s="1158"/>
      <c r="G768" s="1158"/>
      <c r="H768" s="1158"/>
    </row>
    <row r="769" spans="1:8" s="1247" customFormat="1" ht="13.2" x14ac:dyDescent="0.25">
      <c r="A769" s="1158"/>
      <c r="B769" s="1244"/>
      <c r="C769" s="1158"/>
      <c r="D769" s="1158"/>
      <c r="E769" s="1158"/>
      <c r="F769" s="1158"/>
      <c r="G769" s="1158"/>
      <c r="H769" s="1158"/>
    </row>
    <row r="770" spans="1:8" s="1247" customFormat="1" ht="13.2" x14ac:dyDescent="0.25">
      <c r="A770" s="1158"/>
      <c r="B770" s="1244"/>
      <c r="C770" s="1158"/>
      <c r="D770" s="1158"/>
      <c r="E770" s="1158"/>
      <c r="F770" s="1158"/>
      <c r="G770" s="1158"/>
      <c r="H770" s="1158"/>
    </row>
    <row r="771" spans="1:8" s="1247" customFormat="1" ht="13.2" x14ac:dyDescent="0.25">
      <c r="A771" s="1158"/>
      <c r="B771" s="1244"/>
      <c r="C771" s="1158"/>
      <c r="D771" s="1158"/>
      <c r="E771" s="1158"/>
      <c r="F771" s="1158"/>
      <c r="G771" s="1158"/>
      <c r="H771" s="1158"/>
    </row>
    <row r="772" spans="1:8" s="1247" customFormat="1" ht="13.2" x14ac:dyDescent="0.25">
      <c r="A772" s="1158"/>
      <c r="B772" s="1244"/>
      <c r="C772" s="1158"/>
      <c r="D772" s="1158"/>
      <c r="E772" s="1158"/>
      <c r="F772" s="1158"/>
      <c r="G772" s="1158"/>
      <c r="H772" s="1158"/>
    </row>
    <row r="773" spans="1:8" s="1247" customFormat="1" ht="13.2" x14ac:dyDescent="0.25">
      <c r="A773" s="1158"/>
      <c r="B773" s="1244"/>
      <c r="C773" s="1158"/>
      <c r="D773" s="1158"/>
      <c r="E773" s="1158"/>
      <c r="F773" s="1158"/>
      <c r="G773" s="1158"/>
      <c r="H773" s="1158"/>
    </row>
    <row r="774" spans="1:8" s="1247" customFormat="1" ht="13.2" x14ac:dyDescent="0.25">
      <c r="A774" s="1158"/>
      <c r="B774" s="1244"/>
      <c r="C774" s="1158"/>
      <c r="D774" s="1158"/>
      <c r="E774" s="1158"/>
      <c r="F774" s="1158"/>
      <c r="G774" s="1158"/>
      <c r="H774" s="1158"/>
    </row>
    <row r="775" spans="1:8" s="1247" customFormat="1" ht="13.2" x14ac:dyDescent="0.25">
      <c r="A775" s="1158"/>
      <c r="B775" s="1244"/>
      <c r="C775" s="1158"/>
      <c r="D775" s="1158"/>
      <c r="E775" s="1158"/>
      <c r="F775" s="1158"/>
      <c r="G775" s="1158"/>
      <c r="H775" s="1158"/>
    </row>
    <row r="776" spans="1:8" s="1247" customFormat="1" ht="13.2" x14ac:dyDescent="0.25">
      <c r="A776" s="1158"/>
      <c r="B776" s="1244"/>
      <c r="C776" s="1158"/>
      <c r="D776" s="1158"/>
      <c r="E776" s="1158"/>
      <c r="F776" s="1158"/>
      <c r="G776" s="1158"/>
      <c r="H776" s="1158"/>
    </row>
    <row r="777" spans="1:8" s="1247" customFormat="1" ht="13.2" x14ac:dyDescent="0.25">
      <c r="A777" s="1158"/>
      <c r="B777" s="1244"/>
      <c r="C777" s="1158"/>
      <c r="D777" s="1158"/>
      <c r="E777" s="1158"/>
      <c r="F777" s="1158"/>
      <c r="G777" s="1158"/>
      <c r="H777" s="1158"/>
    </row>
    <row r="778" spans="1:8" s="1247" customFormat="1" ht="13.2" x14ac:dyDescent="0.25">
      <c r="A778" s="1158"/>
      <c r="B778" s="1244"/>
      <c r="C778" s="1158"/>
      <c r="D778" s="1158"/>
      <c r="E778" s="1158"/>
      <c r="F778" s="1158"/>
      <c r="G778" s="1158"/>
      <c r="H778" s="1158"/>
    </row>
    <row r="779" spans="1:8" s="1247" customFormat="1" ht="13.2" x14ac:dyDescent="0.25">
      <c r="A779" s="1158"/>
      <c r="B779" s="1244"/>
      <c r="C779" s="1158"/>
      <c r="D779" s="1158"/>
      <c r="E779" s="1158"/>
      <c r="F779" s="1158"/>
      <c r="G779" s="1158"/>
      <c r="H779" s="1158"/>
    </row>
    <row r="780" spans="1:8" s="1247" customFormat="1" ht="13.2" x14ac:dyDescent="0.25">
      <c r="A780" s="1158"/>
      <c r="B780" s="1244"/>
      <c r="C780" s="1158"/>
      <c r="D780" s="1158"/>
      <c r="E780" s="1158"/>
      <c r="F780" s="1158"/>
      <c r="G780" s="1158"/>
      <c r="H780" s="1158"/>
    </row>
    <row r="781" spans="1:8" s="1247" customFormat="1" ht="13.2" x14ac:dyDescent="0.25">
      <c r="A781" s="1158"/>
      <c r="B781" s="1244"/>
      <c r="C781" s="1158"/>
      <c r="D781" s="1158"/>
      <c r="E781" s="1158"/>
      <c r="F781" s="1158"/>
      <c r="G781" s="1158"/>
      <c r="H781" s="1158"/>
    </row>
    <row r="782" spans="1:8" s="1247" customFormat="1" ht="13.2" x14ac:dyDescent="0.25">
      <c r="A782" s="1158"/>
      <c r="B782" s="1244"/>
      <c r="C782" s="1158"/>
      <c r="D782" s="1158"/>
      <c r="E782" s="1158"/>
      <c r="F782" s="1158"/>
      <c r="G782" s="1158"/>
      <c r="H782" s="1158"/>
    </row>
    <row r="783" spans="1:8" s="1247" customFormat="1" ht="13.2" x14ac:dyDescent="0.25">
      <c r="A783" s="1158"/>
      <c r="B783" s="1244"/>
      <c r="C783" s="1158"/>
      <c r="D783" s="1158"/>
      <c r="E783" s="1158"/>
      <c r="F783" s="1158"/>
      <c r="G783" s="1158"/>
      <c r="H783" s="1158"/>
    </row>
    <row r="784" spans="1:8" s="1247" customFormat="1" ht="13.2" x14ac:dyDescent="0.25">
      <c r="A784" s="1158"/>
      <c r="B784" s="1244"/>
      <c r="C784" s="1158"/>
      <c r="D784" s="1158"/>
      <c r="E784" s="1158"/>
      <c r="F784" s="1158"/>
      <c r="G784" s="1158"/>
      <c r="H784" s="1158"/>
    </row>
    <row r="785" spans="1:8" s="1247" customFormat="1" ht="13.2" x14ac:dyDescent="0.25">
      <c r="A785" s="1158"/>
      <c r="B785" s="1244"/>
      <c r="C785" s="1158"/>
      <c r="D785" s="1158"/>
      <c r="E785" s="1158"/>
      <c r="F785" s="1158"/>
      <c r="G785" s="1158"/>
      <c r="H785" s="1158"/>
    </row>
    <row r="786" spans="1:8" s="1247" customFormat="1" ht="13.2" x14ac:dyDescent="0.25">
      <c r="A786" s="1158"/>
      <c r="B786" s="1244"/>
      <c r="C786" s="1158"/>
      <c r="D786" s="1158"/>
      <c r="E786" s="1158"/>
      <c r="F786" s="1158"/>
      <c r="G786" s="1158"/>
      <c r="H786" s="1158"/>
    </row>
    <row r="787" spans="1:8" s="1247" customFormat="1" ht="13.2" x14ac:dyDescent="0.25">
      <c r="A787" s="1158"/>
      <c r="B787" s="1244"/>
      <c r="C787" s="1158"/>
      <c r="D787" s="1158"/>
      <c r="E787" s="1158"/>
      <c r="F787" s="1158"/>
      <c r="G787" s="1158"/>
      <c r="H787" s="1158"/>
    </row>
    <row r="788" spans="1:8" s="1247" customFormat="1" ht="13.2" x14ac:dyDescent="0.25">
      <c r="A788" s="1158"/>
      <c r="B788" s="1244"/>
      <c r="C788" s="1158"/>
      <c r="D788" s="1158"/>
      <c r="E788" s="1158"/>
      <c r="F788" s="1158"/>
      <c r="G788" s="1158"/>
      <c r="H788" s="1158"/>
    </row>
    <row r="789" spans="1:8" s="1247" customFormat="1" ht="13.2" x14ac:dyDescent="0.25">
      <c r="A789" s="1158"/>
      <c r="B789" s="1244"/>
      <c r="C789" s="1158"/>
      <c r="D789" s="1158"/>
      <c r="E789" s="1158"/>
      <c r="F789" s="1158"/>
      <c r="G789" s="1158"/>
      <c r="H789" s="1158"/>
    </row>
    <row r="790" spans="1:8" s="1247" customFormat="1" ht="13.2" x14ac:dyDescent="0.25">
      <c r="A790" s="1158"/>
      <c r="B790" s="1244"/>
      <c r="C790" s="1158"/>
      <c r="D790" s="1158"/>
      <c r="E790" s="1158"/>
      <c r="F790" s="1158"/>
      <c r="G790" s="1158"/>
      <c r="H790" s="1158"/>
    </row>
    <row r="791" spans="1:8" s="1247" customFormat="1" ht="13.2" x14ac:dyDescent="0.25">
      <c r="A791" s="1158"/>
      <c r="B791" s="1244"/>
      <c r="C791" s="1158"/>
      <c r="D791" s="1158"/>
      <c r="E791" s="1158"/>
      <c r="F791" s="1158"/>
      <c r="G791" s="1158"/>
      <c r="H791" s="1158"/>
    </row>
    <row r="792" spans="1:8" s="1247" customFormat="1" ht="13.2" x14ac:dyDescent="0.25">
      <c r="A792" s="1158"/>
      <c r="B792" s="1244"/>
      <c r="C792" s="1158"/>
      <c r="D792" s="1158"/>
      <c r="E792" s="1158"/>
      <c r="F792" s="1158"/>
      <c r="G792" s="1158"/>
      <c r="H792" s="1158"/>
    </row>
    <row r="793" spans="1:8" s="1247" customFormat="1" ht="13.2" x14ac:dyDescent="0.25">
      <c r="A793" s="1158"/>
      <c r="B793" s="1244"/>
      <c r="C793" s="1158"/>
      <c r="D793" s="1158"/>
      <c r="E793" s="1158"/>
      <c r="F793" s="1158"/>
      <c r="G793" s="1158"/>
      <c r="H793" s="1158"/>
    </row>
    <row r="794" spans="1:8" s="1247" customFormat="1" ht="13.2" x14ac:dyDescent="0.25">
      <c r="A794" s="1158"/>
      <c r="B794" s="1244"/>
      <c r="C794" s="1158"/>
      <c r="D794" s="1158"/>
      <c r="E794" s="1158"/>
      <c r="F794" s="1158"/>
      <c r="G794" s="1158"/>
      <c r="H794" s="1158"/>
    </row>
    <row r="795" spans="1:8" s="1247" customFormat="1" ht="13.2" x14ac:dyDescent="0.25">
      <c r="A795" s="1158"/>
      <c r="B795" s="1244"/>
      <c r="C795" s="1158"/>
      <c r="D795" s="1158"/>
      <c r="E795" s="1158"/>
      <c r="F795" s="1158"/>
      <c r="G795" s="1158"/>
      <c r="H795" s="1158"/>
    </row>
    <row r="796" spans="1:8" s="1247" customFormat="1" ht="13.2" x14ac:dyDescent="0.25">
      <c r="A796" s="1158"/>
      <c r="B796" s="1244"/>
      <c r="C796" s="1158"/>
      <c r="D796" s="1158"/>
      <c r="E796" s="1158"/>
      <c r="F796" s="1158"/>
      <c r="G796" s="1158"/>
      <c r="H796" s="1158"/>
    </row>
    <row r="797" spans="1:8" s="1247" customFormat="1" ht="13.2" x14ac:dyDescent="0.25">
      <c r="A797" s="1158"/>
      <c r="B797" s="1244"/>
      <c r="C797" s="1158"/>
      <c r="D797" s="1158"/>
      <c r="E797" s="1158"/>
      <c r="F797" s="1158"/>
      <c r="G797" s="1158"/>
      <c r="H797" s="1158"/>
    </row>
    <row r="798" spans="1:8" s="1247" customFormat="1" ht="13.2" x14ac:dyDescent="0.25">
      <c r="A798" s="1158"/>
      <c r="B798" s="1244"/>
      <c r="C798" s="1158"/>
      <c r="D798" s="1158"/>
      <c r="E798" s="1158"/>
      <c r="F798" s="1158"/>
      <c r="G798" s="1158"/>
      <c r="H798" s="1158"/>
    </row>
    <row r="799" spans="1:8" s="1247" customFormat="1" ht="13.2" x14ac:dyDescent="0.25">
      <c r="A799" s="1158"/>
      <c r="B799" s="1244"/>
      <c r="C799" s="1158"/>
      <c r="D799" s="1158"/>
      <c r="E799" s="1158"/>
      <c r="F799" s="1158"/>
      <c r="G799" s="1158"/>
      <c r="H799" s="1158"/>
    </row>
    <row r="800" spans="1:8" s="1247" customFormat="1" ht="13.2" x14ac:dyDescent="0.25">
      <c r="A800" s="1158"/>
      <c r="B800" s="1244"/>
      <c r="C800" s="1158"/>
      <c r="D800" s="1158"/>
      <c r="E800" s="1158"/>
      <c r="F800" s="1158"/>
      <c r="G800" s="1158"/>
      <c r="H800" s="1158"/>
    </row>
    <row r="801" spans="1:8" s="1247" customFormat="1" ht="13.2" x14ac:dyDescent="0.25">
      <c r="A801" s="1158"/>
      <c r="B801" s="1244"/>
      <c r="C801" s="1158"/>
      <c r="D801" s="1158"/>
      <c r="E801" s="1158"/>
      <c r="F801" s="1158"/>
      <c r="G801" s="1158"/>
      <c r="H801" s="1158"/>
    </row>
    <row r="802" spans="1:8" s="1247" customFormat="1" ht="13.2" x14ac:dyDescent="0.25">
      <c r="A802" s="1158"/>
      <c r="B802" s="1244"/>
      <c r="C802" s="1158"/>
      <c r="D802" s="1158"/>
      <c r="E802" s="1158"/>
      <c r="F802" s="1158"/>
      <c r="G802" s="1158"/>
      <c r="H802" s="1158"/>
    </row>
    <row r="803" spans="1:8" s="1247" customFormat="1" ht="13.2" x14ac:dyDescent="0.25">
      <c r="A803" s="1158"/>
      <c r="B803" s="1244"/>
      <c r="C803" s="1158"/>
      <c r="D803" s="1158"/>
      <c r="E803" s="1158"/>
      <c r="F803" s="1158"/>
      <c r="G803" s="1158"/>
      <c r="H803" s="1158"/>
    </row>
    <row r="804" spans="1:8" s="1247" customFormat="1" ht="13.2" x14ac:dyDescent="0.25">
      <c r="A804" s="1158"/>
      <c r="B804" s="1244"/>
      <c r="C804" s="1158"/>
      <c r="D804" s="1158"/>
      <c r="E804" s="1158"/>
      <c r="F804" s="1158"/>
      <c r="G804" s="1158"/>
      <c r="H804" s="1158"/>
    </row>
    <row r="805" spans="1:8" s="1247" customFormat="1" ht="13.2" x14ac:dyDescent="0.25">
      <c r="A805" s="1158"/>
      <c r="B805" s="1244"/>
      <c r="C805" s="1158"/>
      <c r="D805" s="1158"/>
      <c r="E805" s="1158"/>
      <c r="F805" s="1158"/>
      <c r="G805" s="1158"/>
      <c r="H805" s="1158"/>
    </row>
    <row r="806" spans="1:8" s="1247" customFormat="1" ht="13.2" x14ac:dyDescent="0.25">
      <c r="A806" s="1158"/>
      <c r="B806" s="1244"/>
      <c r="C806" s="1158"/>
      <c r="D806" s="1158"/>
      <c r="E806" s="1158"/>
      <c r="F806" s="1158"/>
      <c r="G806" s="1158"/>
      <c r="H806" s="1158"/>
    </row>
    <row r="807" spans="1:8" s="1247" customFormat="1" ht="13.2" x14ac:dyDescent="0.25">
      <c r="A807" s="1158"/>
      <c r="B807" s="1244"/>
      <c r="C807" s="1158"/>
      <c r="D807" s="1158"/>
      <c r="E807" s="1158"/>
      <c r="F807" s="1158"/>
      <c r="G807" s="1158"/>
      <c r="H807" s="1158"/>
    </row>
    <row r="808" spans="1:8" s="1247" customFormat="1" ht="13.2" x14ac:dyDescent="0.25">
      <c r="A808" s="1158"/>
      <c r="B808" s="1244"/>
      <c r="C808" s="1158"/>
      <c r="D808" s="1158"/>
      <c r="E808" s="1158"/>
      <c r="F808" s="1158"/>
      <c r="G808" s="1158"/>
      <c r="H808" s="1158"/>
    </row>
    <row r="809" spans="1:8" s="1247" customFormat="1" ht="13.2" x14ac:dyDescent="0.25">
      <c r="A809" s="1158"/>
      <c r="B809" s="1244"/>
      <c r="C809" s="1158"/>
      <c r="D809" s="1158"/>
      <c r="E809" s="1158"/>
      <c r="F809" s="1158"/>
      <c r="G809" s="1158"/>
      <c r="H809" s="1158"/>
    </row>
    <row r="810" spans="1:8" s="1247" customFormat="1" ht="13.2" x14ac:dyDescent="0.25">
      <c r="A810" s="1158"/>
      <c r="B810" s="1244"/>
      <c r="C810" s="1158"/>
      <c r="D810" s="1158"/>
      <c r="E810" s="1158"/>
      <c r="F810" s="1158"/>
      <c r="G810" s="1158"/>
      <c r="H810" s="1158"/>
    </row>
    <row r="811" spans="1:8" s="1247" customFormat="1" ht="13.2" x14ac:dyDescent="0.25">
      <c r="A811" s="1158"/>
      <c r="B811" s="1244"/>
      <c r="C811" s="1158"/>
      <c r="D811" s="1158"/>
      <c r="E811" s="1158"/>
      <c r="F811" s="1158"/>
      <c r="G811" s="1158"/>
      <c r="H811" s="1158"/>
    </row>
    <row r="812" spans="1:8" s="1247" customFormat="1" ht="13.2" x14ac:dyDescent="0.25">
      <c r="A812" s="1158"/>
      <c r="B812" s="1244"/>
      <c r="C812" s="1158"/>
      <c r="D812" s="1158"/>
      <c r="E812" s="1158"/>
      <c r="F812" s="1158"/>
      <c r="G812" s="1158"/>
      <c r="H812" s="1158"/>
    </row>
    <row r="813" spans="1:8" s="1247" customFormat="1" ht="13.2" x14ac:dyDescent="0.25">
      <c r="A813" s="1158"/>
      <c r="B813" s="1244"/>
      <c r="C813" s="1158"/>
      <c r="D813" s="1158"/>
      <c r="E813" s="1158"/>
      <c r="F813" s="1158"/>
      <c r="G813" s="1158"/>
      <c r="H813" s="1158"/>
    </row>
    <row r="814" spans="1:8" s="1247" customFormat="1" ht="13.2" x14ac:dyDescent="0.25">
      <c r="A814" s="1158"/>
      <c r="B814" s="1244"/>
      <c r="C814" s="1158"/>
      <c r="D814" s="1158"/>
      <c r="E814" s="1158"/>
      <c r="F814" s="1158"/>
      <c r="G814" s="1158"/>
      <c r="H814" s="1158"/>
    </row>
    <row r="815" spans="1:8" s="1247" customFormat="1" ht="13.2" x14ac:dyDescent="0.25">
      <c r="A815" s="1158"/>
      <c r="B815" s="1244"/>
      <c r="C815" s="1158"/>
      <c r="D815" s="1158"/>
      <c r="E815" s="1158"/>
      <c r="F815" s="1158"/>
      <c r="G815" s="1158"/>
      <c r="H815" s="1158"/>
    </row>
    <row r="816" spans="1:8" s="1247" customFormat="1" ht="13.2" x14ac:dyDescent="0.25">
      <c r="A816" s="1158"/>
      <c r="B816" s="1244"/>
      <c r="C816" s="1158"/>
      <c r="D816" s="1158"/>
      <c r="E816" s="1158"/>
      <c r="F816" s="1158"/>
      <c r="G816" s="1158"/>
      <c r="H816" s="1158"/>
    </row>
    <row r="817" spans="1:8" s="1247" customFormat="1" ht="13.2" x14ac:dyDescent="0.25">
      <c r="A817" s="1158"/>
      <c r="B817" s="1244"/>
      <c r="C817" s="1158"/>
      <c r="D817" s="1158"/>
      <c r="E817" s="1158"/>
      <c r="F817" s="1158"/>
      <c r="G817" s="1158"/>
      <c r="H817" s="1158"/>
    </row>
    <row r="818" spans="1:8" s="1247" customFormat="1" ht="13.2" x14ac:dyDescent="0.25">
      <c r="A818" s="1158"/>
      <c r="B818" s="1244"/>
      <c r="C818" s="1158"/>
      <c r="D818" s="1158"/>
      <c r="E818" s="1158"/>
      <c r="F818" s="1158"/>
      <c r="G818" s="1158"/>
      <c r="H818" s="1158"/>
    </row>
    <row r="819" spans="1:8" s="1247" customFormat="1" ht="13.2" x14ac:dyDescent="0.25">
      <c r="A819" s="1158"/>
      <c r="B819" s="1244"/>
      <c r="C819" s="1158"/>
      <c r="D819" s="1158"/>
      <c r="E819" s="1158"/>
      <c r="F819" s="1158"/>
      <c r="G819" s="1158"/>
      <c r="H819" s="1158"/>
    </row>
    <row r="820" spans="1:8" s="1247" customFormat="1" ht="13.2" x14ac:dyDescent="0.25">
      <c r="A820" s="1158"/>
      <c r="B820" s="1244"/>
      <c r="C820" s="1158"/>
      <c r="D820" s="1158"/>
      <c r="E820" s="1158"/>
      <c r="F820" s="1158"/>
      <c r="G820" s="1158"/>
      <c r="H820" s="1158"/>
    </row>
    <row r="821" spans="1:8" s="1247" customFormat="1" ht="13.2" x14ac:dyDescent="0.25">
      <c r="A821" s="1158"/>
      <c r="B821" s="1244"/>
      <c r="C821" s="1158"/>
      <c r="D821" s="1158"/>
      <c r="E821" s="1158"/>
      <c r="F821" s="1158"/>
      <c r="G821" s="1158"/>
      <c r="H821" s="1158"/>
    </row>
    <row r="822" spans="1:8" s="1247" customFormat="1" ht="13.2" x14ac:dyDescent="0.25">
      <c r="A822" s="1158"/>
      <c r="B822" s="1244"/>
      <c r="C822" s="1158"/>
      <c r="D822" s="1158"/>
      <c r="E822" s="1158"/>
      <c r="F822" s="1158"/>
      <c r="G822" s="1158"/>
      <c r="H822" s="1158"/>
    </row>
    <row r="823" spans="1:8" s="1247" customFormat="1" ht="13.2" x14ac:dyDescent="0.25">
      <c r="A823" s="1158"/>
      <c r="B823" s="1244"/>
      <c r="C823" s="1158"/>
      <c r="D823" s="1158"/>
      <c r="E823" s="1158"/>
      <c r="F823" s="1158"/>
      <c r="G823" s="1158"/>
      <c r="H823" s="1158"/>
    </row>
    <row r="824" spans="1:8" s="1247" customFormat="1" ht="13.2" x14ac:dyDescent="0.25">
      <c r="A824" s="1158"/>
      <c r="B824" s="1244"/>
      <c r="C824" s="1158"/>
      <c r="D824" s="1158"/>
      <c r="E824" s="1158"/>
      <c r="F824" s="1158"/>
      <c r="G824" s="1158"/>
      <c r="H824" s="1158"/>
    </row>
    <row r="825" spans="1:8" s="1247" customFormat="1" ht="13.2" x14ac:dyDescent="0.25">
      <c r="A825" s="1158"/>
      <c r="B825" s="1244"/>
      <c r="C825" s="1158"/>
      <c r="D825" s="1158"/>
      <c r="E825" s="1158"/>
      <c r="F825" s="1158"/>
      <c r="G825" s="1158"/>
      <c r="H825" s="1158"/>
    </row>
    <row r="826" spans="1:8" s="1247" customFormat="1" ht="13.2" x14ac:dyDescent="0.25">
      <c r="A826" s="1158"/>
      <c r="B826" s="1244"/>
      <c r="C826" s="1158"/>
      <c r="D826" s="1158"/>
      <c r="E826" s="1158"/>
      <c r="F826" s="1158"/>
      <c r="G826" s="1158"/>
      <c r="H826" s="1158"/>
    </row>
    <row r="827" spans="1:8" s="1247" customFormat="1" ht="13.2" x14ac:dyDescent="0.25">
      <c r="A827" s="1158"/>
      <c r="B827" s="1244"/>
      <c r="C827" s="1158"/>
      <c r="D827" s="1158"/>
      <c r="E827" s="1158"/>
      <c r="F827" s="1158"/>
      <c r="G827" s="1158"/>
      <c r="H827" s="1158"/>
    </row>
    <row r="828" spans="1:8" s="1247" customFormat="1" ht="13.2" x14ac:dyDescent="0.25">
      <c r="A828" s="1158"/>
      <c r="B828" s="1244"/>
      <c r="C828" s="1158"/>
      <c r="D828" s="1158"/>
      <c r="E828" s="1158"/>
      <c r="F828" s="1158"/>
      <c r="G828" s="1158"/>
      <c r="H828" s="1158"/>
    </row>
    <row r="829" spans="1:8" s="1247" customFormat="1" ht="13.2" x14ac:dyDescent="0.25">
      <c r="A829" s="1158"/>
      <c r="B829" s="1244"/>
      <c r="C829" s="1158"/>
      <c r="D829" s="1158"/>
      <c r="E829" s="1158"/>
      <c r="F829" s="1158"/>
      <c r="G829" s="1158"/>
      <c r="H829" s="1158"/>
    </row>
    <row r="830" spans="1:8" s="1247" customFormat="1" ht="13.2" x14ac:dyDescent="0.25">
      <c r="A830" s="1158"/>
      <c r="B830" s="1244"/>
      <c r="C830" s="1158"/>
      <c r="D830" s="1158"/>
      <c r="E830" s="1158"/>
      <c r="F830" s="1158"/>
      <c r="G830" s="1158"/>
      <c r="H830" s="1158"/>
    </row>
    <row r="831" spans="1:8" s="1247" customFormat="1" ht="13.2" x14ac:dyDescent="0.25">
      <c r="A831" s="1158"/>
      <c r="B831" s="1244"/>
      <c r="C831" s="1158"/>
      <c r="D831" s="1158"/>
      <c r="E831" s="1158"/>
      <c r="F831" s="1158"/>
      <c r="G831" s="1158"/>
      <c r="H831" s="1158"/>
    </row>
    <row r="832" spans="1:8" s="1247" customFormat="1" ht="13.2" x14ac:dyDescent="0.25">
      <c r="A832" s="1158"/>
      <c r="B832" s="1244"/>
      <c r="C832" s="1158"/>
      <c r="D832" s="1158"/>
      <c r="E832" s="1158"/>
      <c r="F832" s="1158"/>
      <c r="G832" s="1158"/>
      <c r="H832" s="1158"/>
    </row>
    <row r="833" spans="1:8" s="1247" customFormat="1" ht="13.2" x14ac:dyDescent="0.25">
      <c r="A833" s="1158"/>
      <c r="B833" s="1244"/>
      <c r="C833" s="1158"/>
      <c r="D833" s="1158"/>
      <c r="E833" s="1158"/>
      <c r="F833" s="1158"/>
      <c r="G833" s="1158"/>
      <c r="H833" s="1158"/>
    </row>
    <row r="834" spans="1:8" s="1247" customFormat="1" ht="13.2" x14ac:dyDescent="0.25">
      <c r="A834" s="1158"/>
      <c r="B834" s="1244"/>
      <c r="C834" s="1158"/>
      <c r="D834" s="1158"/>
      <c r="E834" s="1158"/>
      <c r="F834" s="1158"/>
      <c r="G834" s="1158"/>
      <c r="H834" s="1158"/>
    </row>
    <row r="835" spans="1:8" s="1247" customFormat="1" ht="13.2" x14ac:dyDescent="0.25">
      <c r="A835" s="1158"/>
      <c r="B835" s="1244"/>
      <c r="C835" s="1158"/>
      <c r="D835" s="1158"/>
      <c r="E835" s="1158"/>
      <c r="F835" s="1158"/>
      <c r="G835" s="1158"/>
      <c r="H835" s="1158"/>
    </row>
    <row r="836" spans="1:8" s="1247" customFormat="1" ht="13.2" x14ac:dyDescent="0.25">
      <c r="A836" s="1158"/>
      <c r="B836" s="1244"/>
      <c r="C836" s="1158"/>
      <c r="D836" s="1158"/>
      <c r="E836" s="1158"/>
      <c r="F836" s="1158"/>
      <c r="G836" s="1158"/>
      <c r="H836" s="1158"/>
    </row>
    <row r="837" spans="1:8" s="1247" customFormat="1" ht="13.2" x14ac:dyDescent="0.25">
      <c r="A837" s="1158"/>
      <c r="B837" s="1244"/>
      <c r="C837" s="1158"/>
      <c r="D837" s="1158"/>
      <c r="E837" s="1158"/>
      <c r="F837" s="1158"/>
      <c r="G837" s="1158"/>
      <c r="H837" s="1158"/>
    </row>
    <row r="838" spans="1:8" s="1247" customFormat="1" ht="13.2" x14ac:dyDescent="0.25">
      <c r="A838" s="1158"/>
      <c r="B838" s="1244"/>
      <c r="C838" s="1158"/>
      <c r="D838" s="1158"/>
      <c r="E838" s="1158"/>
      <c r="F838" s="1158"/>
      <c r="G838" s="1158"/>
      <c r="H838" s="1158"/>
    </row>
    <row r="839" spans="1:8" s="1247" customFormat="1" ht="13.2" x14ac:dyDescent="0.25">
      <c r="A839" s="1158"/>
      <c r="B839" s="1244"/>
      <c r="C839" s="1158"/>
      <c r="D839" s="1158"/>
      <c r="E839" s="1158"/>
      <c r="F839" s="1158"/>
      <c r="G839" s="1158"/>
      <c r="H839" s="1158"/>
    </row>
    <row r="840" spans="1:8" s="1247" customFormat="1" ht="13.2" x14ac:dyDescent="0.25">
      <c r="A840" s="1158"/>
      <c r="B840" s="1244"/>
      <c r="C840" s="1158"/>
      <c r="D840" s="1158"/>
      <c r="E840" s="1158"/>
      <c r="F840" s="1158"/>
      <c r="G840" s="1158"/>
      <c r="H840" s="1158"/>
    </row>
    <row r="841" spans="1:8" s="1247" customFormat="1" ht="13.2" x14ac:dyDescent="0.25">
      <c r="A841" s="1158"/>
      <c r="B841" s="1244"/>
      <c r="C841" s="1158"/>
      <c r="D841" s="1158"/>
      <c r="E841" s="1158"/>
      <c r="F841" s="1158"/>
      <c r="G841" s="1158"/>
      <c r="H841" s="1158"/>
    </row>
    <row r="842" spans="1:8" s="1247" customFormat="1" ht="13.2" x14ac:dyDescent="0.25">
      <c r="A842" s="1158"/>
      <c r="B842" s="1244"/>
      <c r="C842" s="1158"/>
      <c r="D842" s="1158"/>
      <c r="E842" s="1158"/>
      <c r="F842" s="1158"/>
      <c r="G842" s="1158"/>
      <c r="H842" s="1158"/>
    </row>
    <row r="843" spans="1:8" s="1247" customFormat="1" ht="13.2" x14ac:dyDescent="0.25">
      <c r="A843" s="1158"/>
      <c r="B843" s="1244"/>
      <c r="C843" s="1158"/>
      <c r="D843" s="1158"/>
      <c r="E843" s="1158"/>
      <c r="F843" s="1158"/>
      <c r="G843" s="1158"/>
      <c r="H843" s="1158"/>
    </row>
    <row r="844" spans="1:8" s="1247" customFormat="1" ht="13.2" x14ac:dyDescent="0.25">
      <c r="A844" s="1158"/>
      <c r="B844" s="1244"/>
      <c r="C844" s="1158"/>
      <c r="D844" s="1158"/>
      <c r="E844" s="1158"/>
      <c r="F844" s="1158"/>
      <c r="G844" s="1158"/>
      <c r="H844" s="1158"/>
    </row>
    <row r="845" spans="1:8" s="1247" customFormat="1" ht="13.2" x14ac:dyDescent="0.25">
      <c r="A845" s="1158"/>
      <c r="B845" s="1244"/>
      <c r="C845" s="1158"/>
      <c r="D845" s="1158"/>
      <c r="E845" s="1158"/>
      <c r="F845" s="1158"/>
      <c r="G845" s="1158"/>
      <c r="H845" s="1158"/>
    </row>
    <row r="846" spans="1:8" s="1247" customFormat="1" ht="13.2" x14ac:dyDescent="0.25">
      <c r="A846" s="1158"/>
      <c r="B846" s="1244"/>
      <c r="C846" s="1158"/>
      <c r="D846" s="1158"/>
      <c r="E846" s="1158"/>
      <c r="F846" s="1158"/>
      <c r="G846" s="1158"/>
      <c r="H846" s="1158"/>
    </row>
    <row r="847" spans="1:8" s="1247" customFormat="1" ht="13.2" x14ac:dyDescent="0.25">
      <c r="A847" s="1158"/>
      <c r="B847" s="1244"/>
      <c r="C847" s="1158"/>
      <c r="D847" s="1158"/>
      <c r="E847" s="1158"/>
      <c r="F847" s="1158"/>
      <c r="G847" s="1158"/>
      <c r="H847" s="1158"/>
    </row>
    <row r="848" spans="1:8" s="1247" customFormat="1" ht="13.2" x14ac:dyDescent="0.25">
      <c r="A848" s="1158"/>
      <c r="B848" s="1244"/>
      <c r="C848" s="1158"/>
      <c r="D848" s="1158"/>
      <c r="E848" s="1158"/>
      <c r="F848" s="1158"/>
      <c r="G848" s="1158"/>
      <c r="H848" s="1158"/>
    </row>
    <row r="849" spans="1:8" s="1247" customFormat="1" ht="13.2" x14ac:dyDescent="0.25">
      <c r="A849" s="1158"/>
      <c r="B849" s="1244"/>
      <c r="C849" s="1158"/>
      <c r="D849" s="1158"/>
      <c r="E849" s="1158"/>
      <c r="F849" s="1158"/>
      <c r="G849" s="1158"/>
      <c r="H849" s="1158"/>
    </row>
    <row r="850" spans="1:8" s="1247" customFormat="1" ht="13.2" x14ac:dyDescent="0.25">
      <c r="A850" s="1158"/>
      <c r="B850" s="1244"/>
      <c r="C850" s="1158"/>
      <c r="D850" s="1158"/>
      <c r="E850" s="1158"/>
      <c r="F850" s="1158"/>
      <c r="G850" s="1158"/>
      <c r="H850" s="1158"/>
    </row>
    <row r="851" spans="1:8" s="1247" customFormat="1" ht="13.2" x14ac:dyDescent="0.25">
      <c r="A851" s="1158"/>
      <c r="B851" s="1244"/>
      <c r="C851" s="1158"/>
      <c r="D851" s="1158"/>
      <c r="E851" s="1158"/>
      <c r="F851" s="1158"/>
      <c r="G851" s="1158"/>
      <c r="H851" s="1158"/>
    </row>
    <row r="852" spans="1:8" s="1247" customFormat="1" ht="13.2" x14ac:dyDescent="0.25">
      <c r="A852" s="1158"/>
      <c r="B852" s="1244"/>
      <c r="C852" s="1158"/>
      <c r="D852" s="1158"/>
      <c r="E852" s="1158"/>
      <c r="F852" s="1158"/>
      <c r="G852" s="1158"/>
      <c r="H852" s="1158"/>
    </row>
    <row r="853" spans="1:8" s="1247" customFormat="1" ht="13.2" x14ac:dyDescent="0.25">
      <c r="A853" s="1158"/>
      <c r="B853" s="1244"/>
      <c r="C853" s="1158"/>
      <c r="D853" s="1158"/>
      <c r="E853" s="1158"/>
      <c r="F853" s="1158"/>
      <c r="G853" s="1158"/>
      <c r="H853" s="1158"/>
    </row>
    <row r="854" spans="1:8" s="1247" customFormat="1" ht="13.2" x14ac:dyDescent="0.25">
      <c r="A854" s="1158"/>
      <c r="B854" s="1244"/>
      <c r="C854" s="1158"/>
      <c r="D854" s="1158"/>
      <c r="E854" s="1158"/>
      <c r="F854" s="1158"/>
      <c r="G854" s="1158"/>
      <c r="H854" s="1158"/>
    </row>
    <row r="855" spans="1:8" s="1247" customFormat="1" ht="13.2" x14ac:dyDescent="0.25">
      <c r="A855" s="1158"/>
      <c r="B855" s="1244"/>
      <c r="C855" s="1158"/>
      <c r="D855" s="1158"/>
      <c r="E855" s="1158"/>
      <c r="F855" s="1158"/>
      <c r="G855" s="1158"/>
      <c r="H855" s="1158"/>
    </row>
    <row r="856" spans="1:8" s="1247" customFormat="1" ht="13.2" x14ac:dyDescent="0.25">
      <c r="A856" s="1158"/>
      <c r="B856" s="1244"/>
      <c r="C856" s="1158"/>
      <c r="D856" s="1158"/>
      <c r="E856" s="1158"/>
      <c r="F856" s="1158"/>
      <c r="G856" s="1158"/>
      <c r="H856" s="1158"/>
    </row>
    <row r="857" spans="1:8" s="1247" customFormat="1" ht="13.2" x14ac:dyDescent="0.25">
      <c r="A857" s="1158"/>
      <c r="B857" s="1244"/>
      <c r="C857" s="1158"/>
      <c r="D857" s="1158"/>
      <c r="E857" s="1158"/>
      <c r="F857" s="1158"/>
      <c r="G857" s="1158"/>
      <c r="H857" s="1158"/>
    </row>
    <row r="858" spans="1:8" s="1247" customFormat="1" ht="13.2" x14ac:dyDescent="0.25">
      <c r="A858" s="1158"/>
      <c r="B858" s="1244"/>
      <c r="C858" s="1158"/>
      <c r="D858" s="1158"/>
      <c r="E858" s="1158"/>
      <c r="F858" s="1158"/>
      <c r="G858" s="1158"/>
      <c r="H858" s="1158"/>
    </row>
    <row r="859" spans="1:8" s="1247" customFormat="1" ht="13.2" x14ac:dyDescent="0.25">
      <c r="A859" s="1158"/>
      <c r="B859" s="1244"/>
      <c r="C859" s="1158"/>
      <c r="D859" s="1158"/>
      <c r="E859" s="1158"/>
      <c r="F859" s="1158"/>
      <c r="G859" s="1158"/>
      <c r="H859" s="1158"/>
    </row>
    <row r="860" spans="1:8" s="1247" customFormat="1" ht="13.2" x14ac:dyDescent="0.25">
      <c r="A860" s="1158"/>
      <c r="B860" s="1244"/>
      <c r="C860" s="1158"/>
      <c r="D860" s="1158"/>
      <c r="E860" s="1158"/>
      <c r="F860" s="1158"/>
      <c r="G860" s="1158"/>
      <c r="H860" s="1158"/>
    </row>
    <row r="861" spans="1:8" s="1247" customFormat="1" ht="13.2" x14ac:dyDescent="0.25">
      <c r="A861" s="1158"/>
      <c r="B861" s="1244"/>
      <c r="C861" s="1158"/>
      <c r="D861" s="1158"/>
      <c r="E861" s="1158"/>
      <c r="F861" s="1158"/>
      <c r="G861" s="1158"/>
      <c r="H861" s="1158"/>
    </row>
    <row r="862" spans="1:8" s="1247" customFormat="1" ht="13.2" x14ac:dyDescent="0.25">
      <c r="A862" s="1158"/>
      <c r="B862" s="1244"/>
      <c r="C862" s="1158"/>
      <c r="D862" s="1158"/>
      <c r="E862" s="1158"/>
      <c r="F862" s="1158"/>
      <c r="G862" s="1158"/>
      <c r="H862" s="1158"/>
    </row>
    <row r="863" spans="1:8" s="1247" customFormat="1" ht="13.2" x14ac:dyDescent="0.25">
      <c r="A863" s="1158"/>
      <c r="B863" s="1244"/>
      <c r="C863" s="1158"/>
      <c r="D863" s="1158"/>
      <c r="E863" s="1158"/>
      <c r="F863" s="1158"/>
      <c r="G863" s="1158"/>
      <c r="H863" s="1158"/>
    </row>
    <row r="864" spans="1:8" s="1247" customFormat="1" ht="13.2" x14ac:dyDescent="0.25">
      <c r="A864" s="1158"/>
      <c r="B864" s="1244"/>
      <c r="C864" s="1158"/>
      <c r="D864" s="1158"/>
      <c r="E864" s="1158"/>
      <c r="F864" s="1158"/>
      <c r="G864" s="1158"/>
      <c r="H864" s="1158"/>
    </row>
    <row r="865" spans="1:8" s="1247" customFormat="1" ht="13.2" x14ac:dyDescent="0.25">
      <c r="A865" s="1158"/>
      <c r="B865" s="1244"/>
      <c r="C865" s="1158"/>
      <c r="D865" s="1158"/>
      <c r="E865" s="1158"/>
      <c r="F865" s="1158"/>
      <c r="G865" s="1158"/>
      <c r="H865" s="1158"/>
    </row>
    <row r="866" spans="1:8" s="1247" customFormat="1" ht="13.2" x14ac:dyDescent="0.25">
      <c r="A866" s="1158"/>
      <c r="B866" s="1244"/>
      <c r="C866" s="1158"/>
      <c r="D866" s="1158"/>
      <c r="E866" s="1158"/>
      <c r="F866" s="1158"/>
      <c r="G866" s="1158"/>
      <c r="H866" s="1158"/>
    </row>
    <row r="867" spans="1:8" s="1247" customFormat="1" ht="13.2" x14ac:dyDescent="0.25">
      <c r="A867" s="1158"/>
      <c r="B867" s="1244"/>
      <c r="C867" s="1158"/>
      <c r="D867" s="1158"/>
      <c r="E867" s="1158"/>
      <c r="F867" s="1158"/>
      <c r="G867" s="1158"/>
      <c r="H867" s="1158"/>
    </row>
    <row r="868" spans="1:8" s="1247" customFormat="1" ht="13.2" x14ac:dyDescent="0.25">
      <c r="A868" s="1158"/>
      <c r="B868" s="1244"/>
      <c r="C868" s="1158"/>
      <c r="D868" s="1158"/>
      <c r="E868" s="1158"/>
      <c r="F868" s="1158"/>
      <c r="G868" s="1158"/>
      <c r="H868" s="1158"/>
    </row>
    <row r="869" spans="1:8" s="1247" customFormat="1" ht="13.2" x14ac:dyDescent="0.25">
      <c r="A869" s="1158"/>
      <c r="B869" s="1244"/>
      <c r="C869" s="1158"/>
      <c r="D869" s="1158"/>
      <c r="E869" s="1158"/>
      <c r="F869" s="1158"/>
      <c r="G869" s="1158"/>
      <c r="H869" s="1158"/>
    </row>
    <row r="870" spans="1:8" s="1247" customFormat="1" ht="13.2" x14ac:dyDescent="0.25">
      <c r="A870" s="1158"/>
      <c r="B870" s="1244"/>
      <c r="C870" s="1158"/>
      <c r="D870" s="1158"/>
      <c r="E870" s="1158"/>
      <c r="F870" s="1158"/>
      <c r="G870" s="1158"/>
      <c r="H870" s="1158"/>
    </row>
    <row r="871" spans="1:8" s="1247" customFormat="1" ht="13.2" x14ac:dyDescent="0.25">
      <c r="A871" s="1158"/>
      <c r="B871" s="1244"/>
      <c r="C871" s="1158"/>
      <c r="D871" s="1158"/>
      <c r="E871" s="1158"/>
      <c r="F871" s="1158"/>
      <c r="G871" s="1158"/>
      <c r="H871" s="1158"/>
    </row>
    <row r="872" spans="1:8" s="1247" customFormat="1" ht="13.2" x14ac:dyDescent="0.25">
      <c r="A872" s="1158"/>
      <c r="B872" s="1244"/>
      <c r="C872" s="1158"/>
      <c r="D872" s="1158"/>
      <c r="E872" s="1158"/>
      <c r="F872" s="1158"/>
      <c r="G872" s="1158"/>
      <c r="H872" s="1158"/>
    </row>
    <row r="873" spans="1:8" s="1247" customFormat="1" ht="13.2" x14ac:dyDescent="0.25">
      <c r="A873" s="1158"/>
      <c r="B873" s="1244"/>
      <c r="C873" s="1158"/>
      <c r="D873" s="1158"/>
      <c r="E873" s="1158"/>
      <c r="F873" s="1158"/>
      <c r="G873" s="1158"/>
      <c r="H873" s="1158"/>
    </row>
    <row r="874" spans="1:8" s="1247" customFormat="1" ht="13.2" x14ac:dyDescent="0.25">
      <c r="A874" s="1158"/>
      <c r="B874" s="1244"/>
      <c r="C874" s="1158"/>
      <c r="D874" s="1158"/>
      <c r="E874" s="1158"/>
      <c r="F874" s="1158"/>
      <c r="G874" s="1158"/>
      <c r="H874" s="1158"/>
    </row>
    <row r="875" spans="1:8" s="1247" customFormat="1" ht="13.2" x14ac:dyDescent="0.25">
      <c r="A875" s="1158"/>
      <c r="B875" s="1244"/>
      <c r="C875" s="1158"/>
      <c r="D875" s="1158"/>
      <c r="E875" s="1158"/>
      <c r="F875" s="1158"/>
      <c r="G875" s="1158"/>
      <c r="H875" s="1158"/>
    </row>
    <row r="876" spans="1:8" s="1247" customFormat="1" ht="13.2" x14ac:dyDescent="0.25">
      <c r="A876" s="1158"/>
      <c r="B876" s="1244"/>
      <c r="C876" s="1158"/>
      <c r="D876" s="1158"/>
      <c r="E876" s="1158"/>
      <c r="F876" s="1158"/>
      <c r="G876" s="1158"/>
      <c r="H876" s="1158"/>
    </row>
    <row r="877" spans="1:8" s="1247" customFormat="1" ht="13.2" x14ac:dyDescent="0.25">
      <c r="A877" s="1158"/>
      <c r="B877" s="1244"/>
      <c r="C877" s="1158"/>
      <c r="D877" s="1158"/>
      <c r="E877" s="1158"/>
      <c r="F877" s="1158"/>
      <c r="G877" s="1158"/>
      <c r="H877" s="1158"/>
    </row>
    <row r="878" spans="1:8" s="1247" customFormat="1" ht="13.2" x14ac:dyDescent="0.25">
      <c r="A878" s="1158"/>
      <c r="B878" s="1244"/>
      <c r="C878" s="1158"/>
      <c r="D878" s="1158"/>
      <c r="E878" s="1158"/>
      <c r="F878" s="1158"/>
      <c r="G878" s="1158"/>
      <c r="H878" s="1158"/>
    </row>
    <row r="879" spans="1:8" s="1247" customFormat="1" ht="13.2" x14ac:dyDescent="0.25">
      <c r="A879" s="1158"/>
      <c r="B879" s="1244"/>
      <c r="C879" s="1158"/>
      <c r="D879" s="1158"/>
      <c r="E879" s="1158"/>
      <c r="F879" s="1158"/>
      <c r="G879" s="1158"/>
      <c r="H879" s="1158"/>
    </row>
    <row r="880" spans="1:8" s="1247" customFormat="1" ht="13.2" x14ac:dyDescent="0.25">
      <c r="A880" s="1158"/>
      <c r="B880" s="1244"/>
      <c r="C880" s="1158"/>
      <c r="D880" s="1158"/>
      <c r="E880" s="1158"/>
      <c r="F880" s="1158"/>
      <c r="G880" s="1158"/>
      <c r="H880" s="1158"/>
    </row>
    <row r="881" spans="1:8" s="1247" customFormat="1" ht="13.2" x14ac:dyDescent="0.25">
      <c r="A881" s="1158"/>
      <c r="B881" s="1244"/>
      <c r="C881" s="1158"/>
      <c r="D881" s="1158"/>
      <c r="E881" s="1158"/>
      <c r="F881" s="1158"/>
      <c r="G881" s="1158"/>
      <c r="H881" s="1158"/>
    </row>
    <row r="882" spans="1:8" s="1247" customFormat="1" ht="13.2" x14ac:dyDescent="0.25">
      <c r="A882" s="1158"/>
      <c r="B882" s="1244"/>
      <c r="C882" s="1158"/>
      <c r="D882" s="1158"/>
      <c r="E882" s="1158"/>
      <c r="F882" s="1158"/>
      <c r="G882" s="1158"/>
      <c r="H882" s="1158"/>
    </row>
    <row r="883" spans="1:8" s="1247" customFormat="1" ht="13.2" x14ac:dyDescent="0.25">
      <c r="A883" s="1158"/>
      <c r="B883" s="1244"/>
      <c r="C883" s="1158"/>
      <c r="D883" s="1158"/>
      <c r="E883" s="1158"/>
      <c r="F883" s="1158"/>
      <c r="G883" s="1158"/>
      <c r="H883" s="1158"/>
    </row>
    <row r="884" spans="1:8" s="1247" customFormat="1" ht="13.2" x14ac:dyDescent="0.25">
      <c r="A884" s="1158"/>
      <c r="B884" s="1244"/>
      <c r="C884" s="1158"/>
      <c r="D884" s="1158"/>
      <c r="E884" s="1158"/>
      <c r="F884" s="1158"/>
      <c r="G884" s="1158"/>
      <c r="H884" s="1158"/>
    </row>
    <row r="885" spans="1:8" s="1247" customFormat="1" ht="13.2" x14ac:dyDescent="0.25">
      <c r="A885" s="1158"/>
      <c r="B885" s="1244"/>
      <c r="C885" s="1158"/>
      <c r="D885" s="1158"/>
      <c r="E885" s="1158"/>
      <c r="F885" s="1158"/>
      <c r="G885" s="1158"/>
      <c r="H885" s="1158"/>
    </row>
    <row r="886" spans="1:8" s="1247" customFormat="1" ht="13.2" x14ac:dyDescent="0.25">
      <c r="A886" s="1158"/>
      <c r="B886" s="1244"/>
      <c r="C886" s="1158"/>
      <c r="D886" s="1158"/>
      <c r="E886" s="1158"/>
      <c r="F886" s="1158"/>
      <c r="G886" s="1158"/>
      <c r="H886" s="1158"/>
    </row>
    <row r="887" spans="1:8" s="1247" customFormat="1" ht="13.2" x14ac:dyDescent="0.25">
      <c r="A887" s="1158"/>
      <c r="B887" s="1244"/>
      <c r="C887" s="1158"/>
      <c r="D887" s="1158"/>
      <c r="E887" s="1158"/>
      <c r="F887" s="1158"/>
      <c r="G887" s="1158"/>
      <c r="H887" s="1158"/>
    </row>
    <row r="888" spans="1:8" s="1247" customFormat="1" ht="13.2" x14ac:dyDescent="0.25">
      <c r="A888" s="1158"/>
      <c r="B888" s="1244"/>
      <c r="C888" s="1158"/>
      <c r="D888" s="1158"/>
      <c r="E888" s="1158"/>
      <c r="F888" s="1158"/>
      <c r="G888" s="1158"/>
      <c r="H888" s="1158"/>
    </row>
    <row r="889" spans="1:8" s="1247" customFormat="1" ht="13.2" x14ac:dyDescent="0.25">
      <c r="A889" s="1158"/>
      <c r="B889" s="1244"/>
      <c r="C889" s="1158"/>
      <c r="D889" s="1158"/>
      <c r="E889" s="1158"/>
      <c r="F889" s="1158"/>
      <c r="G889" s="1158"/>
      <c r="H889" s="1158"/>
    </row>
    <row r="890" spans="1:8" s="1247" customFormat="1" ht="13.2" x14ac:dyDescent="0.25">
      <c r="A890" s="1158"/>
      <c r="B890" s="1244"/>
      <c r="C890" s="1158"/>
      <c r="D890" s="1158"/>
      <c r="E890" s="1158"/>
      <c r="F890" s="1158"/>
      <c r="G890" s="1158"/>
      <c r="H890" s="1158"/>
    </row>
    <row r="891" spans="1:8" s="1247" customFormat="1" ht="13.2" x14ac:dyDescent="0.25">
      <c r="A891" s="1158"/>
      <c r="B891" s="1244"/>
      <c r="C891" s="1158"/>
      <c r="D891" s="1158"/>
      <c r="E891" s="1158"/>
      <c r="F891" s="1158"/>
      <c r="G891" s="1158"/>
      <c r="H891" s="1158"/>
    </row>
    <row r="892" spans="1:8" s="1247" customFormat="1" ht="13.2" x14ac:dyDescent="0.25">
      <c r="A892" s="1158"/>
      <c r="B892" s="1244"/>
      <c r="C892" s="1158"/>
      <c r="D892" s="1158"/>
      <c r="E892" s="1158"/>
      <c r="F892" s="1158"/>
      <c r="G892" s="1158"/>
      <c r="H892" s="1158"/>
    </row>
    <row r="893" spans="1:8" s="1247" customFormat="1" ht="13.2" x14ac:dyDescent="0.25">
      <c r="A893" s="1158"/>
      <c r="B893" s="1244"/>
      <c r="C893" s="1158"/>
      <c r="D893" s="1158"/>
      <c r="E893" s="1158"/>
      <c r="F893" s="1158"/>
      <c r="G893" s="1158"/>
      <c r="H893" s="1158"/>
    </row>
    <row r="894" spans="1:8" s="1247" customFormat="1" ht="13.2" x14ac:dyDescent="0.25">
      <c r="A894" s="1158"/>
      <c r="B894" s="1244"/>
      <c r="C894" s="1158"/>
      <c r="D894" s="1158"/>
      <c r="E894" s="1158"/>
      <c r="F894" s="1158"/>
      <c r="G894" s="1158"/>
      <c r="H894" s="1158"/>
    </row>
    <row r="895" spans="1:8" s="1247" customFormat="1" ht="13.2" x14ac:dyDescent="0.25">
      <c r="A895" s="1158"/>
      <c r="B895" s="1244"/>
      <c r="C895" s="1158"/>
      <c r="D895" s="1158"/>
      <c r="E895" s="1158"/>
      <c r="F895" s="1158"/>
      <c r="G895" s="1158"/>
      <c r="H895" s="1158"/>
    </row>
    <row r="896" spans="1:8" s="1247" customFormat="1" ht="13.2" x14ac:dyDescent="0.25">
      <c r="A896" s="1158"/>
      <c r="B896" s="1244"/>
      <c r="C896" s="1158"/>
      <c r="D896" s="1158"/>
      <c r="E896" s="1158"/>
      <c r="F896" s="1158"/>
      <c r="G896" s="1158"/>
      <c r="H896" s="1158"/>
    </row>
    <row r="897" spans="1:8" s="1247" customFormat="1" ht="13.2" x14ac:dyDescent="0.25">
      <c r="A897" s="1158"/>
      <c r="B897" s="1244"/>
      <c r="C897" s="1158"/>
      <c r="D897" s="1158"/>
      <c r="E897" s="1158"/>
      <c r="F897" s="1158"/>
      <c r="G897" s="1158"/>
      <c r="H897" s="1158"/>
    </row>
    <row r="898" spans="1:8" s="1247" customFormat="1" ht="13.2" x14ac:dyDescent="0.25">
      <c r="A898" s="1158"/>
      <c r="B898" s="1244"/>
      <c r="C898" s="1158"/>
      <c r="D898" s="1158"/>
      <c r="E898" s="1158"/>
      <c r="F898" s="1158"/>
      <c r="G898" s="1158"/>
      <c r="H898" s="1158"/>
    </row>
    <row r="899" spans="1:8" s="1247" customFormat="1" ht="13.2" x14ac:dyDescent="0.25">
      <c r="A899" s="1158"/>
      <c r="B899" s="1244"/>
      <c r="C899" s="1158"/>
      <c r="D899" s="1158"/>
      <c r="E899" s="1158"/>
      <c r="F899" s="1158"/>
      <c r="G899" s="1158"/>
      <c r="H899" s="1158"/>
    </row>
    <row r="900" spans="1:8" s="1247" customFormat="1" ht="13.2" x14ac:dyDescent="0.25">
      <c r="A900" s="1158"/>
      <c r="B900" s="1244"/>
      <c r="C900" s="1158"/>
      <c r="D900" s="1158"/>
      <c r="E900" s="1158"/>
      <c r="F900" s="1158"/>
      <c r="G900" s="1158"/>
      <c r="H900" s="1158"/>
    </row>
    <row r="901" spans="1:8" s="1247" customFormat="1" ht="13.2" x14ac:dyDescent="0.25">
      <c r="A901" s="1158"/>
      <c r="B901" s="1244"/>
      <c r="C901" s="1158"/>
      <c r="D901" s="1158"/>
      <c r="E901" s="1158"/>
      <c r="F901" s="1158"/>
      <c r="G901" s="1158"/>
      <c r="H901" s="1158"/>
    </row>
    <row r="902" spans="1:8" s="1247" customFormat="1" ht="13.2" x14ac:dyDescent="0.25">
      <c r="A902" s="1158"/>
      <c r="B902" s="1244"/>
      <c r="C902" s="1158"/>
      <c r="D902" s="1158"/>
      <c r="E902" s="1158"/>
      <c r="F902" s="1158"/>
      <c r="G902" s="1158"/>
      <c r="H902" s="1158"/>
    </row>
    <row r="903" spans="1:8" s="1247" customFormat="1" ht="13.2" x14ac:dyDescent="0.25">
      <c r="A903" s="1158"/>
      <c r="B903" s="1244"/>
      <c r="C903" s="1158"/>
      <c r="D903" s="1158"/>
      <c r="E903" s="1158"/>
      <c r="F903" s="1158"/>
      <c r="G903" s="1158"/>
      <c r="H903" s="1158"/>
    </row>
    <row r="904" spans="1:8" s="1247" customFormat="1" ht="13.2" x14ac:dyDescent="0.25">
      <c r="A904" s="1158"/>
      <c r="B904" s="1244"/>
      <c r="C904" s="1158"/>
      <c r="D904" s="1158"/>
      <c r="E904" s="1158"/>
      <c r="F904" s="1158"/>
      <c r="G904" s="1158"/>
      <c r="H904" s="1158"/>
    </row>
    <row r="905" spans="1:8" s="1247" customFormat="1" ht="13.2" x14ac:dyDescent="0.25">
      <c r="A905" s="1158"/>
      <c r="B905" s="1244"/>
      <c r="C905" s="1158"/>
      <c r="D905" s="1158"/>
      <c r="E905" s="1158"/>
      <c r="F905" s="1158"/>
      <c r="G905" s="1158"/>
      <c r="H905" s="1158"/>
    </row>
    <row r="906" spans="1:8" s="1247" customFormat="1" ht="13.2" x14ac:dyDescent="0.25">
      <c r="A906" s="1158"/>
      <c r="B906" s="1244"/>
      <c r="C906" s="1158"/>
      <c r="D906" s="1158"/>
      <c r="E906" s="1158"/>
      <c r="F906" s="1158"/>
      <c r="G906" s="1158"/>
      <c r="H906" s="1158"/>
    </row>
    <row r="907" spans="1:8" s="1247" customFormat="1" ht="13.2" x14ac:dyDescent="0.25">
      <c r="A907" s="1158"/>
      <c r="B907" s="1244"/>
      <c r="C907" s="1158"/>
      <c r="D907" s="1158"/>
      <c r="E907" s="1158"/>
      <c r="F907" s="1158"/>
      <c r="G907" s="1158"/>
      <c r="H907" s="1158"/>
    </row>
    <row r="908" spans="1:8" s="1247" customFormat="1" ht="13.2" x14ac:dyDescent="0.25">
      <c r="A908" s="1158"/>
      <c r="B908" s="1244"/>
      <c r="C908" s="1158"/>
      <c r="D908" s="1158"/>
      <c r="E908" s="1158"/>
      <c r="F908" s="1158"/>
      <c r="G908" s="1158"/>
      <c r="H908" s="1158"/>
    </row>
    <row r="909" spans="1:8" s="1247" customFormat="1" ht="13.2" x14ac:dyDescent="0.25">
      <c r="A909" s="1158"/>
      <c r="B909" s="1244"/>
      <c r="C909" s="1158"/>
      <c r="D909" s="1158"/>
      <c r="E909" s="1158"/>
      <c r="F909" s="1158"/>
      <c r="G909" s="1158"/>
      <c r="H909" s="1158"/>
    </row>
    <row r="910" spans="1:8" s="1247" customFormat="1" ht="13.2" x14ac:dyDescent="0.25">
      <c r="A910" s="1158"/>
      <c r="B910" s="1244"/>
      <c r="C910" s="1158"/>
      <c r="D910" s="1158"/>
      <c r="E910" s="1158"/>
      <c r="F910" s="1158"/>
      <c r="G910" s="1158"/>
      <c r="H910" s="1158"/>
    </row>
    <row r="911" spans="1:8" s="1247" customFormat="1" ht="13.2" x14ac:dyDescent="0.25">
      <c r="A911" s="1158"/>
      <c r="B911" s="1244"/>
      <c r="C911" s="1158"/>
      <c r="D911" s="1158"/>
      <c r="E911" s="1158"/>
      <c r="F911" s="1158"/>
      <c r="G911" s="1158"/>
      <c r="H911" s="1158"/>
    </row>
    <row r="912" spans="1:8" s="1247" customFormat="1" ht="13.2" x14ac:dyDescent="0.25">
      <c r="A912" s="1158"/>
      <c r="B912" s="1244"/>
      <c r="C912" s="1158"/>
      <c r="D912" s="1158"/>
      <c r="E912" s="1158"/>
      <c r="F912" s="1158"/>
      <c r="G912" s="1158"/>
      <c r="H912" s="1158"/>
    </row>
    <row r="913" spans="1:8" s="1247" customFormat="1" ht="13.2" x14ac:dyDescent="0.25">
      <c r="A913" s="1158"/>
      <c r="B913" s="1244"/>
      <c r="C913" s="1158"/>
      <c r="D913" s="1158"/>
      <c r="E913" s="1158"/>
      <c r="F913" s="1158"/>
      <c r="G913" s="1158"/>
      <c r="H913" s="1158"/>
    </row>
    <row r="914" spans="1:8" s="1247" customFormat="1" ht="13.2" x14ac:dyDescent="0.25">
      <c r="A914" s="1158"/>
      <c r="B914" s="1244"/>
      <c r="C914" s="1158"/>
      <c r="D914" s="1158"/>
      <c r="E914" s="1158"/>
      <c r="F914" s="1158"/>
      <c r="G914" s="1158"/>
      <c r="H914" s="1158"/>
    </row>
    <row r="915" spans="1:8" s="1247" customFormat="1" ht="13.2" x14ac:dyDescent="0.25">
      <c r="A915" s="1158"/>
      <c r="B915" s="1244"/>
      <c r="C915" s="1158"/>
      <c r="D915" s="1158"/>
      <c r="E915" s="1158"/>
      <c r="F915" s="1158"/>
      <c r="G915" s="1158"/>
      <c r="H915" s="1158"/>
    </row>
    <row r="916" spans="1:8" s="1247" customFormat="1" ht="13.2" x14ac:dyDescent="0.25">
      <c r="A916" s="1158"/>
      <c r="B916" s="1244"/>
      <c r="C916" s="1158"/>
      <c r="D916" s="1158"/>
      <c r="E916" s="1158"/>
      <c r="F916" s="1158"/>
      <c r="G916" s="1158"/>
      <c r="H916" s="1158"/>
    </row>
    <row r="917" spans="1:8" s="1247" customFormat="1" ht="13.2" x14ac:dyDescent="0.25">
      <c r="A917" s="1158"/>
      <c r="B917" s="1244"/>
      <c r="C917" s="1158"/>
      <c r="D917" s="1158"/>
      <c r="E917" s="1158"/>
      <c r="F917" s="1158"/>
      <c r="G917" s="1158"/>
      <c r="H917" s="1158"/>
    </row>
    <row r="918" spans="1:8" s="1247" customFormat="1" ht="13.2" x14ac:dyDescent="0.25">
      <c r="A918" s="1158"/>
      <c r="B918" s="1244"/>
      <c r="C918" s="1158"/>
      <c r="D918" s="1158"/>
      <c r="E918" s="1158"/>
      <c r="F918" s="1158"/>
      <c r="G918" s="1158"/>
      <c r="H918" s="1158"/>
    </row>
    <row r="919" spans="1:8" s="1247" customFormat="1" ht="13.2" x14ac:dyDescent="0.25">
      <c r="A919" s="1158"/>
      <c r="B919" s="1244"/>
      <c r="C919" s="1158"/>
      <c r="D919" s="1158"/>
      <c r="E919" s="1158"/>
      <c r="F919" s="1158"/>
      <c r="G919" s="1158"/>
      <c r="H919" s="1158"/>
    </row>
    <row r="920" spans="1:8" s="1247" customFormat="1" ht="13.2" x14ac:dyDescent="0.25">
      <c r="A920" s="1158"/>
      <c r="B920" s="1244"/>
      <c r="C920" s="1158"/>
      <c r="D920" s="1158"/>
      <c r="E920" s="1158"/>
      <c r="F920" s="1158"/>
      <c r="G920" s="1158"/>
      <c r="H920" s="1158"/>
    </row>
    <row r="921" spans="1:8" s="1247" customFormat="1" ht="13.2" x14ac:dyDescent="0.25">
      <c r="A921" s="1158"/>
      <c r="B921" s="1244"/>
      <c r="C921" s="1158"/>
      <c r="D921" s="1158"/>
      <c r="E921" s="1158"/>
      <c r="F921" s="1158"/>
      <c r="G921" s="1158"/>
      <c r="H921" s="1158"/>
    </row>
    <row r="922" spans="1:8" s="1247" customFormat="1" ht="13.2" x14ac:dyDescent="0.25">
      <c r="A922" s="1158"/>
      <c r="B922" s="1244"/>
      <c r="C922" s="1158"/>
      <c r="D922" s="1158"/>
      <c r="E922" s="1158"/>
      <c r="F922" s="1158"/>
      <c r="G922" s="1158"/>
      <c r="H922" s="1158"/>
    </row>
    <row r="923" spans="1:8" s="1247" customFormat="1" ht="13.2" x14ac:dyDescent="0.25">
      <c r="A923" s="1158"/>
      <c r="B923" s="1244"/>
      <c r="C923" s="1158"/>
      <c r="D923" s="1158"/>
      <c r="E923" s="1158"/>
      <c r="F923" s="1158"/>
      <c r="G923" s="1158"/>
      <c r="H923" s="1158"/>
    </row>
    <row r="924" spans="1:8" s="1247" customFormat="1" ht="13.2" x14ac:dyDescent="0.25">
      <c r="A924" s="1158"/>
      <c r="B924" s="1244"/>
      <c r="C924" s="1158"/>
      <c r="D924" s="1158"/>
      <c r="E924" s="1158"/>
      <c r="F924" s="1158"/>
      <c r="G924" s="1158"/>
      <c r="H924" s="1158"/>
    </row>
    <row r="925" spans="1:8" s="1247" customFormat="1" ht="13.2" x14ac:dyDescent="0.25">
      <c r="A925" s="1158"/>
      <c r="B925" s="1244"/>
      <c r="C925" s="1158"/>
      <c r="D925" s="1158"/>
      <c r="E925" s="1158"/>
      <c r="F925" s="1158"/>
      <c r="G925" s="1158"/>
      <c r="H925" s="1158"/>
    </row>
    <row r="926" spans="1:8" s="1247" customFormat="1" ht="13.2" x14ac:dyDescent="0.25">
      <c r="A926" s="1158"/>
      <c r="B926" s="1244"/>
      <c r="C926" s="1158"/>
      <c r="D926" s="1158"/>
      <c r="E926" s="1158"/>
      <c r="F926" s="1158"/>
      <c r="G926" s="1158"/>
      <c r="H926" s="1158"/>
    </row>
    <row r="927" spans="1:8" s="1247" customFormat="1" ht="13.2" x14ac:dyDescent="0.25">
      <c r="A927" s="1158"/>
      <c r="B927" s="1244"/>
      <c r="C927" s="1158"/>
      <c r="D927" s="1158"/>
      <c r="E927" s="1158"/>
      <c r="F927" s="1158"/>
      <c r="G927" s="1158"/>
      <c r="H927" s="1158"/>
    </row>
    <row r="928" spans="1:8" s="1247" customFormat="1" ht="13.2" x14ac:dyDescent="0.25">
      <c r="A928" s="1158"/>
      <c r="B928" s="1244"/>
      <c r="C928" s="1158"/>
      <c r="D928" s="1158"/>
      <c r="E928" s="1158"/>
      <c r="F928" s="1158"/>
      <c r="G928" s="1158"/>
      <c r="H928" s="1158"/>
    </row>
    <row r="929" spans="1:8" s="1247" customFormat="1" ht="13.2" x14ac:dyDescent="0.25">
      <c r="A929" s="1158"/>
      <c r="B929" s="1244"/>
      <c r="C929" s="1158"/>
      <c r="D929" s="1158"/>
      <c r="E929" s="1158"/>
      <c r="F929" s="1158"/>
      <c r="G929" s="1158"/>
      <c r="H929" s="1158"/>
    </row>
    <row r="930" spans="1:8" s="1247" customFormat="1" ht="13.2" x14ac:dyDescent="0.25">
      <c r="A930" s="1158"/>
      <c r="B930" s="1244"/>
      <c r="C930" s="1158"/>
      <c r="D930" s="1158"/>
      <c r="E930" s="1158"/>
      <c r="F930" s="1158"/>
      <c r="G930" s="1158"/>
      <c r="H930" s="1158"/>
    </row>
    <row r="931" spans="1:8" s="1247" customFormat="1" ht="13.2" x14ac:dyDescent="0.25">
      <c r="A931" s="1158"/>
      <c r="B931" s="1244"/>
      <c r="C931" s="1158"/>
      <c r="D931" s="1158"/>
      <c r="E931" s="1158"/>
      <c r="F931" s="1158"/>
      <c r="G931" s="1158"/>
      <c r="H931" s="1158"/>
    </row>
    <row r="932" spans="1:8" s="1247" customFormat="1" ht="13.2" x14ac:dyDescent="0.25">
      <c r="A932" s="1158"/>
      <c r="B932" s="1244"/>
      <c r="C932" s="1158"/>
      <c r="D932" s="1158"/>
      <c r="E932" s="1158"/>
      <c r="F932" s="1158"/>
      <c r="G932" s="1158"/>
      <c r="H932" s="1158"/>
    </row>
    <row r="933" spans="1:8" s="1247" customFormat="1" ht="13.2" x14ac:dyDescent="0.25">
      <c r="A933" s="1158"/>
      <c r="B933" s="1244"/>
      <c r="C933" s="1158"/>
      <c r="D933" s="1158"/>
      <c r="E933" s="1158"/>
      <c r="F933" s="1158"/>
      <c r="G933" s="1158"/>
      <c r="H933" s="1158"/>
    </row>
    <row r="934" spans="1:8" s="1247" customFormat="1" ht="13.2" x14ac:dyDescent="0.25">
      <c r="A934" s="1158"/>
      <c r="B934" s="1244"/>
      <c r="C934" s="1158"/>
      <c r="D934" s="1158"/>
      <c r="E934" s="1158"/>
      <c r="F934" s="1158"/>
      <c r="G934" s="1158"/>
      <c r="H934" s="1158"/>
    </row>
    <row r="935" spans="1:8" s="1247" customFormat="1" ht="13.2" x14ac:dyDescent="0.25">
      <c r="A935" s="1158"/>
      <c r="B935" s="1244"/>
      <c r="C935" s="1158"/>
      <c r="D935" s="1158"/>
      <c r="E935" s="1158"/>
      <c r="F935" s="1158"/>
      <c r="G935" s="1158"/>
      <c r="H935" s="1158"/>
    </row>
    <row r="936" spans="1:8" s="1247" customFormat="1" ht="13.2" x14ac:dyDescent="0.25">
      <c r="A936" s="1158"/>
      <c r="B936" s="1244"/>
      <c r="C936" s="1158"/>
      <c r="D936" s="1158"/>
      <c r="E936" s="1158"/>
      <c r="F936" s="1158"/>
      <c r="G936" s="1158"/>
      <c r="H936" s="1158"/>
    </row>
    <row r="937" spans="1:8" s="1247" customFormat="1" ht="13.2" x14ac:dyDescent="0.25">
      <c r="A937" s="1158"/>
      <c r="B937" s="1244"/>
      <c r="C937" s="1158"/>
      <c r="D937" s="1158"/>
      <c r="E937" s="1158"/>
      <c r="F937" s="1158"/>
      <c r="G937" s="1158"/>
      <c r="H937" s="1158"/>
    </row>
    <row r="938" spans="1:8" s="1247" customFormat="1" ht="13.2" x14ac:dyDescent="0.25">
      <c r="A938" s="1158"/>
      <c r="B938" s="1244"/>
      <c r="C938" s="1158"/>
      <c r="D938" s="1158"/>
      <c r="E938" s="1158"/>
      <c r="F938" s="1158"/>
      <c r="G938" s="1158"/>
      <c r="H938" s="1158"/>
    </row>
    <row r="939" spans="1:8" s="1247" customFormat="1" ht="13.2" x14ac:dyDescent="0.25">
      <c r="A939" s="1158"/>
      <c r="B939" s="1244"/>
      <c r="C939" s="1158"/>
      <c r="D939" s="1158"/>
      <c r="E939" s="1158"/>
      <c r="F939" s="1158"/>
      <c r="G939" s="1158"/>
      <c r="H939" s="1158"/>
    </row>
    <row r="940" spans="1:8" s="1247" customFormat="1" ht="13.2" x14ac:dyDescent="0.25">
      <c r="A940" s="1158"/>
      <c r="B940" s="1244"/>
      <c r="C940" s="1158"/>
      <c r="D940" s="1158"/>
      <c r="E940" s="1158"/>
      <c r="F940" s="1158"/>
      <c r="G940" s="1158"/>
      <c r="H940" s="1158"/>
    </row>
    <row r="941" spans="1:8" s="1247" customFormat="1" ht="13.2" x14ac:dyDescent="0.25">
      <c r="A941" s="1158"/>
      <c r="B941" s="1244"/>
      <c r="C941" s="1158"/>
      <c r="D941" s="1158"/>
      <c r="E941" s="1158"/>
      <c r="F941" s="1158"/>
      <c r="G941" s="1158"/>
      <c r="H941" s="1158"/>
    </row>
    <row r="942" spans="1:8" s="1247" customFormat="1" ht="13.2" x14ac:dyDescent="0.25">
      <c r="A942" s="1158"/>
      <c r="B942" s="1244"/>
      <c r="C942" s="1158"/>
      <c r="D942" s="1158"/>
      <c r="E942" s="1158"/>
      <c r="F942" s="1158"/>
      <c r="G942" s="1158"/>
      <c r="H942" s="1158"/>
    </row>
    <row r="943" spans="1:8" s="1247" customFormat="1" ht="13.2" x14ac:dyDescent="0.25">
      <c r="A943" s="1158"/>
      <c r="B943" s="1244"/>
      <c r="C943" s="1158"/>
      <c r="D943" s="1158"/>
      <c r="E943" s="1158"/>
      <c r="F943" s="1158"/>
      <c r="G943" s="1158"/>
      <c r="H943" s="1158"/>
    </row>
    <row r="944" spans="1:8" s="1247" customFormat="1" ht="13.2" x14ac:dyDescent="0.25">
      <c r="A944" s="1158"/>
      <c r="B944" s="1244"/>
      <c r="C944" s="1158"/>
      <c r="D944" s="1158"/>
      <c r="E944" s="1158"/>
      <c r="F944" s="1158"/>
      <c r="G944" s="1158"/>
      <c r="H944" s="1158"/>
    </row>
    <row r="945" spans="1:8" s="1247" customFormat="1" ht="13.2" x14ac:dyDescent="0.25">
      <c r="A945" s="1158"/>
      <c r="B945" s="1244"/>
      <c r="C945" s="1158"/>
      <c r="D945" s="1158"/>
      <c r="E945" s="1158"/>
      <c r="F945" s="1158"/>
      <c r="G945" s="1158"/>
      <c r="H945" s="1158"/>
    </row>
    <row r="946" spans="1:8" s="1247" customFormat="1" ht="13.2" x14ac:dyDescent="0.25">
      <c r="A946" s="1158"/>
      <c r="B946" s="1244"/>
      <c r="C946" s="1158"/>
      <c r="D946" s="1158"/>
      <c r="E946" s="1158"/>
      <c r="F946" s="1158"/>
      <c r="G946" s="1158"/>
      <c r="H946" s="1158"/>
    </row>
    <row r="947" spans="1:8" s="1247" customFormat="1" ht="13.2" x14ac:dyDescent="0.25">
      <c r="A947" s="1158"/>
      <c r="B947" s="1244"/>
      <c r="C947" s="1158"/>
      <c r="D947" s="1158"/>
      <c r="E947" s="1158"/>
      <c r="F947" s="1158"/>
      <c r="G947" s="1158"/>
      <c r="H947" s="1158"/>
    </row>
    <row r="948" spans="1:8" s="1247" customFormat="1" ht="13.2" x14ac:dyDescent="0.25">
      <c r="A948" s="1158"/>
      <c r="B948" s="1244"/>
      <c r="C948" s="1158"/>
      <c r="D948" s="1158"/>
      <c r="E948" s="1158"/>
      <c r="F948" s="1158"/>
      <c r="G948" s="1158"/>
      <c r="H948" s="1158"/>
    </row>
    <row r="949" spans="1:8" s="1247" customFormat="1" ht="13.2" x14ac:dyDescent="0.25">
      <c r="A949" s="1158"/>
      <c r="B949" s="1244"/>
      <c r="C949" s="1158"/>
      <c r="D949" s="1158"/>
      <c r="E949" s="1158"/>
      <c r="F949" s="1158"/>
      <c r="G949" s="1158"/>
      <c r="H949" s="1158"/>
    </row>
    <row r="950" spans="1:8" s="1247" customFormat="1" ht="13.2" x14ac:dyDescent="0.25">
      <c r="A950" s="1158"/>
      <c r="B950" s="1244"/>
      <c r="C950" s="1158"/>
      <c r="D950" s="1158"/>
      <c r="E950" s="1158"/>
      <c r="F950" s="1158"/>
      <c r="G950" s="1158"/>
      <c r="H950" s="1158"/>
    </row>
    <row r="951" spans="1:8" s="1247" customFormat="1" ht="13.2" x14ac:dyDescent="0.25">
      <c r="A951" s="1158"/>
      <c r="B951" s="1244"/>
      <c r="C951" s="1158"/>
      <c r="D951" s="1158"/>
      <c r="E951" s="1158"/>
      <c r="F951" s="1158"/>
      <c r="G951" s="1158"/>
      <c r="H951" s="1158"/>
    </row>
    <row r="952" spans="1:8" s="1247" customFormat="1" ht="13.2" x14ac:dyDescent="0.25">
      <c r="A952" s="1158"/>
      <c r="B952" s="1244"/>
      <c r="C952" s="1158"/>
      <c r="D952" s="1158"/>
      <c r="E952" s="1158"/>
      <c r="F952" s="1158"/>
      <c r="G952" s="1158"/>
      <c r="H952" s="1158"/>
    </row>
    <row r="953" spans="1:8" s="1247" customFormat="1" ht="13.2" x14ac:dyDescent="0.25">
      <c r="A953" s="1158"/>
      <c r="B953" s="1244"/>
      <c r="C953" s="1158"/>
      <c r="D953" s="1158"/>
      <c r="E953" s="1158"/>
      <c r="F953" s="1158"/>
      <c r="G953" s="1158"/>
      <c r="H953" s="1158"/>
    </row>
    <row r="954" spans="1:8" s="1247" customFormat="1" ht="13.2" x14ac:dyDescent="0.25">
      <c r="A954" s="1158"/>
      <c r="B954" s="1244"/>
      <c r="C954" s="1158"/>
      <c r="D954" s="1158"/>
      <c r="E954" s="1158"/>
      <c r="F954" s="1158"/>
      <c r="G954" s="1158"/>
      <c r="H954" s="1158"/>
    </row>
    <row r="955" spans="1:8" s="1247" customFormat="1" ht="13.2" x14ac:dyDescent="0.25">
      <c r="A955" s="1158"/>
      <c r="B955" s="1244"/>
      <c r="C955" s="1158"/>
      <c r="D955" s="1158"/>
      <c r="E955" s="1158"/>
      <c r="F955" s="1158"/>
      <c r="G955" s="1158"/>
      <c r="H955" s="1158"/>
    </row>
    <row r="956" spans="1:8" s="1247" customFormat="1" ht="13.2" x14ac:dyDescent="0.25">
      <c r="A956" s="1158"/>
      <c r="B956" s="1244"/>
      <c r="C956" s="1158"/>
      <c r="D956" s="1158"/>
      <c r="E956" s="1158"/>
      <c r="F956" s="1158"/>
      <c r="G956" s="1158"/>
      <c r="H956" s="1158"/>
    </row>
    <row r="957" spans="1:8" s="1247" customFormat="1" ht="13.2" x14ac:dyDescent="0.25">
      <c r="A957" s="1158"/>
      <c r="B957" s="1244"/>
      <c r="C957" s="1158"/>
      <c r="D957" s="1158"/>
      <c r="E957" s="1158"/>
      <c r="F957" s="1158"/>
      <c r="G957" s="1158"/>
      <c r="H957" s="1158"/>
    </row>
    <row r="958" spans="1:8" s="1247" customFormat="1" ht="13.2" x14ac:dyDescent="0.25">
      <c r="A958" s="1158"/>
      <c r="B958" s="1244"/>
      <c r="C958" s="1158"/>
      <c r="D958" s="1158"/>
      <c r="E958" s="1158"/>
      <c r="F958" s="1158"/>
      <c r="G958" s="1158"/>
      <c r="H958" s="1158"/>
    </row>
    <row r="959" spans="1:8" s="1247" customFormat="1" ht="13.2" x14ac:dyDescent="0.25">
      <c r="A959" s="1158"/>
      <c r="B959" s="1244"/>
      <c r="C959" s="1158"/>
      <c r="D959" s="1158"/>
      <c r="E959" s="1158"/>
      <c r="F959" s="1158"/>
      <c r="G959" s="1158"/>
      <c r="H959" s="1158"/>
    </row>
    <row r="960" spans="1:8" s="1247" customFormat="1" ht="13.2" x14ac:dyDescent="0.25">
      <c r="A960" s="1158"/>
      <c r="B960" s="1244"/>
      <c r="C960" s="1158"/>
      <c r="D960" s="1158"/>
      <c r="E960" s="1158"/>
      <c r="F960" s="1158"/>
      <c r="G960" s="1158"/>
      <c r="H960" s="1158"/>
    </row>
    <row r="961" spans="1:8" s="1247" customFormat="1" ht="13.2" x14ac:dyDescent="0.25">
      <c r="A961" s="1158"/>
      <c r="B961" s="1244"/>
      <c r="C961" s="1158"/>
      <c r="D961" s="1158"/>
      <c r="E961" s="1158"/>
      <c r="F961" s="1158"/>
      <c r="G961" s="1158"/>
      <c r="H961" s="1158"/>
    </row>
    <row r="962" spans="1:8" s="1247" customFormat="1" ht="13.2" x14ac:dyDescent="0.25">
      <c r="A962" s="1158"/>
      <c r="B962" s="1244"/>
      <c r="C962" s="1158"/>
      <c r="D962" s="1158"/>
      <c r="E962" s="1158"/>
      <c r="F962" s="1158"/>
      <c r="G962" s="1158"/>
      <c r="H962" s="1158"/>
    </row>
    <row r="963" spans="1:8" s="1247" customFormat="1" ht="13.2" x14ac:dyDescent="0.25">
      <c r="A963" s="1158"/>
      <c r="B963" s="1244"/>
      <c r="C963" s="1158"/>
      <c r="D963" s="1158"/>
      <c r="E963" s="1158"/>
      <c r="F963" s="1158"/>
      <c r="G963" s="1158"/>
      <c r="H963" s="1158"/>
    </row>
    <row r="964" spans="1:8" s="1247" customFormat="1" ht="13.2" x14ac:dyDescent="0.25">
      <c r="A964" s="1158"/>
      <c r="B964" s="1244"/>
      <c r="C964" s="1158"/>
      <c r="D964" s="1158"/>
      <c r="E964" s="1158"/>
      <c r="F964" s="1158"/>
      <c r="G964" s="1158"/>
      <c r="H964" s="1158"/>
    </row>
    <row r="965" spans="1:8" s="1247" customFormat="1" ht="13.2" x14ac:dyDescent="0.25">
      <c r="A965" s="1158"/>
      <c r="B965" s="1244"/>
      <c r="C965" s="1158"/>
      <c r="D965" s="1158"/>
      <c r="E965" s="1158"/>
      <c r="F965" s="1158"/>
      <c r="G965" s="1158"/>
      <c r="H965" s="1158"/>
    </row>
    <row r="966" spans="1:8" s="1247" customFormat="1" ht="13.2" x14ac:dyDescent="0.25">
      <c r="A966" s="1158"/>
      <c r="B966" s="1244"/>
      <c r="C966" s="1158"/>
      <c r="D966" s="1158"/>
      <c r="E966" s="1158"/>
      <c r="F966" s="1158"/>
      <c r="G966" s="1158"/>
      <c r="H966" s="1158"/>
    </row>
    <row r="967" spans="1:8" s="1247" customFormat="1" ht="13.2" x14ac:dyDescent="0.25">
      <c r="A967" s="1158"/>
      <c r="B967" s="1244"/>
      <c r="C967" s="1158"/>
      <c r="D967" s="1158"/>
      <c r="E967" s="1158"/>
      <c r="F967" s="1158"/>
      <c r="G967" s="1158"/>
      <c r="H967" s="1158"/>
    </row>
    <row r="968" spans="1:8" s="1247" customFormat="1" ht="13.2" x14ac:dyDescent="0.25">
      <c r="A968" s="1158"/>
      <c r="B968" s="1244"/>
      <c r="C968" s="1158"/>
      <c r="D968" s="1158"/>
      <c r="E968" s="1158"/>
      <c r="F968" s="1158"/>
      <c r="G968" s="1158"/>
      <c r="H968" s="1158"/>
    </row>
    <row r="969" spans="1:8" s="1247" customFormat="1" ht="13.2" x14ac:dyDescent="0.25">
      <c r="A969" s="1158"/>
      <c r="B969" s="1244"/>
      <c r="C969" s="1158"/>
      <c r="D969" s="1158"/>
      <c r="E969" s="1158"/>
      <c r="F969" s="1158"/>
      <c r="G969" s="1158"/>
      <c r="H969" s="1158"/>
    </row>
    <row r="970" spans="1:8" s="1247" customFormat="1" ht="13.2" x14ac:dyDescent="0.25">
      <c r="A970" s="1158"/>
      <c r="B970" s="1244"/>
      <c r="C970" s="1158"/>
      <c r="D970" s="1158"/>
      <c r="E970" s="1158"/>
      <c r="F970" s="1158"/>
      <c r="G970" s="1158"/>
      <c r="H970" s="1158"/>
    </row>
    <row r="971" spans="1:8" s="1247" customFormat="1" ht="13.2" x14ac:dyDescent="0.25">
      <c r="A971" s="1158"/>
      <c r="B971" s="1244"/>
      <c r="C971" s="1158"/>
      <c r="D971" s="1158"/>
      <c r="E971" s="1158"/>
      <c r="F971" s="1158"/>
      <c r="G971" s="1158"/>
      <c r="H971" s="1158"/>
    </row>
    <row r="972" spans="1:8" s="1247" customFormat="1" ht="13.2" x14ac:dyDescent="0.25">
      <c r="A972" s="1158"/>
      <c r="B972" s="1244"/>
      <c r="C972" s="1158"/>
      <c r="D972" s="1158"/>
      <c r="E972" s="1158"/>
      <c r="F972" s="1158"/>
      <c r="G972" s="1158"/>
      <c r="H972" s="1158"/>
    </row>
    <row r="973" spans="1:8" s="1247" customFormat="1" ht="13.2" x14ac:dyDescent="0.25">
      <c r="A973" s="1158"/>
      <c r="B973" s="1244"/>
      <c r="C973" s="1158"/>
      <c r="D973" s="1158"/>
      <c r="E973" s="1158"/>
      <c r="F973" s="1158"/>
      <c r="G973" s="1158"/>
      <c r="H973" s="1158"/>
    </row>
    <row r="974" spans="1:8" s="1247" customFormat="1" ht="13.2" x14ac:dyDescent="0.25">
      <c r="A974" s="1158"/>
      <c r="B974" s="1244"/>
      <c r="C974" s="1158"/>
      <c r="D974" s="1158"/>
      <c r="E974" s="1158"/>
      <c r="F974" s="1158"/>
      <c r="G974" s="1158"/>
      <c r="H974" s="1158"/>
    </row>
    <row r="975" spans="1:8" s="1247" customFormat="1" ht="13.2" x14ac:dyDescent="0.25">
      <c r="A975" s="1158"/>
      <c r="B975" s="1244"/>
      <c r="C975" s="1158"/>
      <c r="D975" s="1158"/>
      <c r="E975" s="1158"/>
      <c r="F975" s="1158"/>
      <c r="G975" s="1158"/>
      <c r="H975" s="1158"/>
    </row>
    <row r="976" spans="1:8" s="1247" customFormat="1" ht="13.2" x14ac:dyDescent="0.25">
      <c r="A976" s="1158"/>
      <c r="B976" s="1244"/>
      <c r="C976" s="1158"/>
      <c r="D976" s="1158"/>
      <c r="E976" s="1158"/>
      <c r="F976" s="1158"/>
      <c r="G976" s="1158"/>
      <c r="H976" s="1158"/>
    </row>
    <row r="977" spans="1:8" s="1247" customFormat="1" ht="13.2" x14ac:dyDescent="0.25">
      <c r="A977" s="1158"/>
      <c r="B977" s="1244"/>
      <c r="C977" s="1158"/>
      <c r="D977" s="1158"/>
      <c r="E977" s="1158"/>
      <c r="F977" s="1158"/>
      <c r="G977" s="1158"/>
      <c r="H977" s="1158"/>
    </row>
    <row r="978" spans="1:8" s="1247" customFormat="1" ht="13.2" x14ac:dyDescent="0.25">
      <c r="A978" s="1158"/>
      <c r="B978" s="1244"/>
      <c r="C978" s="1158"/>
      <c r="D978" s="1158"/>
      <c r="E978" s="1158"/>
      <c r="F978" s="1158"/>
      <c r="G978" s="1158"/>
      <c r="H978" s="1158"/>
    </row>
    <row r="979" spans="1:8" s="1247" customFormat="1" ht="13.2" x14ac:dyDescent="0.25">
      <c r="A979" s="1158"/>
      <c r="B979" s="1244"/>
      <c r="C979" s="1158"/>
      <c r="D979" s="1158"/>
      <c r="E979" s="1158"/>
      <c r="F979" s="1158"/>
      <c r="G979" s="1158"/>
      <c r="H979" s="1158"/>
    </row>
    <row r="980" spans="1:8" s="1247" customFormat="1" ht="13.2" x14ac:dyDescent="0.25">
      <c r="A980" s="1158"/>
      <c r="B980" s="1244"/>
      <c r="C980" s="1158"/>
      <c r="D980" s="1158"/>
      <c r="E980" s="1158"/>
      <c r="F980" s="1158"/>
      <c r="G980" s="1158"/>
      <c r="H980" s="1158"/>
    </row>
    <row r="981" spans="1:8" s="1247" customFormat="1" ht="13.2" x14ac:dyDescent="0.25">
      <c r="A981" s="1158"/>
      <c r="B981" s="1244"/>
      <c r="C981" s="1158"/>
      <c r="D981" s="1158"/>
      <c r="E981" s="1158"/>
      <c r="F981" s="1158"/>
      <c r="G981" s="1158"/>
      <c r="H981" s="1158"/>
    </row>
    <row r="982" spans="1:8" s="1247" customFormat="1" ht="13.2" x14ac:dyDescent="0.25">
      <c r="A982" s="1158"/>
      <c r="B982" s="1244"/>
      <c r="C982" s="1158"/>
      <c r="D982" s="1158"/>
      <c r="E982" s="1158"/>
      <c r="F982" s="1158"/>
      <c r="G982" s="1158"/>
      <c r="H982" s="1158"/>
    </row>
    <row r="983" spans="1:8" s="1247" customFormat="1" ht="13.2" x14ac:dyDescent="0.25">
      <c r="A983" s="1158"/>
      <c r="B983" s="1244"/>
      <c r="C983" s="1158"/>
      <c r="D983" s="1158"/>
      <c r="E983" s="1158"/>
      <c r="F983" s="1158"/>
      <c r="G983" s="1158"/>
      <c r="H983" s="1158"/>
    </row>
    <row r="984" spans="1:8" s="1247" customFormat="1" ht="13.2" x14ac:dyDescent="0.25">
      <c r="A984" s="1158"/>
      <c r="B984" s="1244"/>
      <c r="C984" s="1158"/>
      <c r="D984" s="1158"/>
      <c r="E984" s="1158"/>
      <c r="F984" s="1158"/>
      <c r="G984" s="1158"/>
      <c r="H984" s="1158"/>
    </row>
    <row r="985" spans="1:8" s="1247" customFormat="1" ht="13.2" x14ac:dyDescent="0.25">
      <c r="A985" s="1158"/>
      <c r="B985" s="1244"/>
      <c r="C985" s="1158"/>
      <c r="D985" s="1158"/>
      <c r="E985" s="1158"/>
      <c r="F985" s="1158"/>
      <c r="G985" s="1158"/>
      <c r="H985" s="1158"/>
    </row>
    <row r="986" spans="1:8" s="1247" customFormat="1" ht="13.2" x14ac:dyDescent="0.25">
      <c r="A986" s="1158"/>
      <c r="B986" s="1244"/>
      <c r="C986" s="1158"/>
      <c r="D986" s="1158"/>
      <c r="E986" s="1158"/>
      <c r="F986" s="1158"/>
      <c r="G986" s="1158"/>
      <c r="H986" s="1158"/>
    </row>
    <row r="987" spans="1:8" s="1247" customFormat="1" ht="13.2" x14ac:dyDescent="0.25">
      <c r="A987" s="1158"/>
      <c r="B987" s="1244"/>
      <c r="C987" s="1158"/>
      <c r="D987" s="1158"/>
      <c r="E987" s="1158"/>
      <c r="F987" s="1158"/>
      <c r="G987" s="1158"/>
      <c r="H987" s="1158"/>
    </row>
    <row r="988" spans="1:8" s="1247" customFormat="1" ht="13.2" x14ac:dyDescent="0.25">
      <c r="A988" s="1158"/>
      <c r="B988" s="1244"/>
      <c r="C988" s="1158"/>
      <c r="D988" s="1158"/>
      <c r="E988" s="1158"/>
      <c r="F988" s="1158"/>
      <c r="G988" s="1158"/>
      <c r="H988" s="1158"/>
    </row>
    <row r="989" spans="1:8" s="1247" customFormat="1" ht="13.2" x14ac:dyDescent="0.25">
      <c r="A989" s="1158"/>
      <c r="B989" s="1244"/>
      <c r="C989" s="1158"/>
      <c r="D989" s="1158"/>
      <c r="E989" s="1158"/>
      <c r="F989" s="1158"/>
      <c r="G989" s="1158"/>
      <c r="H989" s="1158"/>
    </row>
    <row r="990" spans="1:8" s="1247" customFormat="1" ht="13.2" x14ac:dyDescent="0.25">
      <c r="A990" s="1158"/>
      <c r="B990" s="1244"/>
      <c r="C990" s="1158"/>
      <c r="D990" s="1158"/>
      <c r="E990" s="1158"/>
      <c r="F990" s="1158"/>
      <c r="G990" s="1158"/>
      <c r="H990" s="1158"/>
    </row>
    <row r="991" spans="1:8" s="1247" customFormat="1" ht="13.2" x14ac:dyDescent="0.25">
      <c r="A991" s="1158"/>
      <c r="B991" s="1244"/>
      <c r="C991" s="1158"/>
      <c r="D991" s="1158"/>
      <c r="E991" s="1158"/>
      <c r="F991" s="1158"/>
      <c r="G991" s="1158"/>
      <c r="H991" s="1158"/>
    </row>
    <row r="992" spans="1:8" s="1247" customFormat="1" ht="13.2" x14ac:dyDescent="0.25">
      <c r="A992" s="1158"/>
      <c r="B992" s="1244"/>
      <c r="C992" s="1158"/>
      <c r="D992" s="1158"/>
      <c r="E992" s="1158"/>
      <c r="F992" s="1158"/>
      <c r="G992" s="1158"/>
      <c r="H992" s="1158"/>
    </row>
    <row r="993" spans="1:8" s="1247" customFormat="1" ht="13.2" x14ac:dyDescent="0.25">
      <c r="A993" s="1158"/>
      <c r="B993" s="1244"/>
      <c r="C993" s="1158"/>
      <c r="D993" s="1158"/>
      <c r="E993" s="1158"/>
      <c r="F993" s="1158"/>
      <c r="G993" s="1158"/>
      <c r="H993" s="1158"/>
    </row>
    <row r="994" spans="1:8" s="1247" customFormat="1" ht="13.2" x14ac:dyDescent="0.25">
      <c r="A994" s="1158"/>
      <c r="B994" s="1244"/>
      <c r="C994" s="1158"/>
      <c r="D994" s="1158"/>
      <c r="E994" s="1158"/>
      <c r="F994" s="1158"/>
      <c r="G994" s="1158"/>
      <c r="H994" s="1158"/>
    </row>
    <row r="995" spans="1:8" s="1247" customFormat="1" ht="13.2" x14ac:dyDescent="0.25">
      <c r="A995" s="1158"/>
      <c r="B995" s="1244"/>
      <c r="C995" s="1158"/>
      <c r="D995" s="1158"/>
      <c r="E995" s="1158"/>
      <c r="F995" s="1158"/>
      <c r="G995" s="1158"/>
      <c r="H995" s="1158"/>
    </row>
    <row r="996" spans="1:8" s="1247" customFormat="1" ht="13.2" x14ac:dyDescent="0.25">
      <c r="A996" s="1158"/>
      <c r="B996" s="1244"/>
      <c r="C996" s="1158"/>
      <c r="D996" s="1158"/>
      <c r="E996" s="1158"/>
      <c r="F996" s="1158"/>
      <c r="G996" s="1158"/>
      <c r="H996" s="1158"/>
    </row>
    <row r="997" spans="1:8" s="1247" customFormat="1" ht="13.2" x14ac:dyDescent="0.25">
      <c r="A997" s="1158"/>
      <c r="B997" s="1244"/>
      <c r="C997" s="1158"/>
      <c r="D997" s="1158"/>
      <c r="E997" s="1158"/>
      <c r="F997" s="1158"/>
      <c r="G997" s="1158"/>
      <c r="H997" s="1158"/>
    </row>
    <row r="998" spans="1:8" s="1247" customFormat="1" ht="13.2" x14ac:dyDescent="0.25">
      <c r="A998" s="1158"/>
      <c r="B998" s="1244"/>
      <c r="C998" s="1158"/>
      <c r="D998" s="1158"/>
      <c r="E998" s="1158"/>
      <c r="F998" s="1158"/>
      <c r="G998" s="1158"/>
      <c r="H998" s="1158"/>
    </row>
    <row r="999" spans="1:8" s="1247" customFormat="1" ht="13.2" x14ac:dyDescent="0.25">
      <c r="A999" s="1158"/>
      <c r="B999" s="1244"/>
      <c r="C999" s="1158"/>
      <c r="D999" s="1158"/>
      <c r="E999" s="1158"/>
      <c r="F999" s="1158"/>
      <c r="G999" s="1158"/>
      <c r="H999" s="1158"/>
    </row>
    <row r="1000" spans="1:8" s="1247" customFormat="1" ht="13.2" x14ac:dyDescent="0.25">
      <c r="A1000" s="1158"/>
      <c r="B1000" s="1244"/>
      <c r="C1000" s="1158"/>
      <c r="D1000" s="1158"/>
      <c r="E1000" s="1158"/>
      <c r="F1000" s="1158"/>
      <c r="G1000" s="1158"/>
      <c r="H1000" s="1158"/>
    </row>
    <row r="1001" spans="1:8" s="1247" customFormat="1" ht="13.2" x14ac:dyDescent="0.25">
      <c r="A1001" s="1158"/>
      <c r="B1001" s="1244"/>
      <c r="C1001" s="1158"/>
      <c r="D1001" s="1158"/>
      <c r="E1001" s="1158"/>
      <c r="F1001" s="1158"/>
      <c r="G1001" s="1158"/>
      <c r="H1001" s="1158"/>
    </row>
    <row r="1002" spans="1:8" s="1247" customFormat="1" ht="13.2" x14ac:dyDescent="0.25">
      <c r="A1002" s="1158"/>
      <c r="B1002" s="1244"/>
      <c r="C1002" s="1158"/>
      <c r="D1002" s="1158"/>
      <c r="E1002" s="1158"/>
      <c r="F1002" s="1158"/>
      <c r="G1002" s="1158"/>
      <c r="H1002" s="1158"/>
    </row>
    <row r="1003" spans="1:8" s="1247" customFormat="1" ht="13.2" x14ac:dyDescent="0.25">
      <c r="A1003" s="1158"/>
      <c r="B1003" s="1244"/>
      <c r="C1003" s="1158"/>
      <c r="D1003" s="1158"/>
      <c r="E1003" s="1158"/>
      <c r="F1003" s="1158"/>
      <c r="G1003" s="1158"/>
      <c r="H1003" s="1158"/>
    </row>
    <row r="1004" spans="1:8" s="1247" customFormat="1" ht="13.2" x14ac:dyDescent="0.25">
      <c r="A1004" s="1158"/>
      <c r="B1004" s="1244"/>
      <c r="C1004" s="1158"/>
      <c r="D1004" s="1158"/>
      <c r="E1004" s="1158"/>
      <c r="F1004" s="1158"/>
      <c r="G1004" s="1158"/>
      <c r="H1004" s="1158"/>
    </row>
    <row r="1005" spans="1:8" s="1247" customFormat="1" ht="13.2" x14ac:dyDescent="0.25">
      <c r="A1005" s="1158"/>
      <c r="B1005" s="1244"/>
      <c r="C1005" s="1158"/>
      <c r="D1005" s="1158"/>
      <c r="E1005" s="1158"/>
      <c r="F1005" s="1158"/>
      <c r="G1005" s="1158"/>
      <c r="H1005" s="1158"/>
    </row>
    <row r="1006" spans="1:8" s="1247" customFormat="1" ht="13.2" x14ac:dyDescent="0.25">
      <c r="A1006" s="1158"/>
      <c r="B1006" s="1244"/>
      <c r="C1006" s="1158"/>
      <c r="D1006" s="1158"/>
      <c r="E1006" s="1158"/>
      <c r="F1006" s="1158"/>
      <c r="G1006" s="1158"/>
      <c r="H1006" s="1158"/>
    </row>
    <row r="1007" spans="1:8" s="1247" customFormat="1" ht="13.2" x14ac:dyDescent="0.25">
      <c r="A1007" s="1158"/>
      <c r="B1007" s="1244"/>
      <c r="C1007" s="1158"/>
      <c r="D1007" s="1158"/>
      <c r="E1007" s="1158"/>
      <c r="F1007" s="1158"/>
      <c r="G1007" s="1158"/>
      <c r="H1007" s="1158"/>
    </row>
    <row r="1008" spans="1:8" s="1247" customFormat="1" ht="13.2" x14ac:dyDescent="0.25">
      <c r="A1008" s="1158"/>
      <c r="B1008" s="1244"/>
      <c r="C1008" s="1158"/>
      <c r="D1008" s="1158"/>
      <c r="E1008" s="1158"/>
      <c r="F1008" s="1158"/>
      <c r="G1008" s="1158"/>
      <c r="H1008" s="1158"/>
    </row>
    <row r="1009" spans="1:7" x14ac:dyDescent="0.3">
      <c r="A1009" s="1158"/>
      <c r="B1009" s="1244"/>
      <c r="C1009" s="1158"/>
      <c r="D1009" s="1158"/>
      <c r="E1009" s="1158"/>
      <c r="F1009" s="1158"/>
      <c r="G1009" s="1158"/>
    </row>
    <row r="1010" spans="1:7" x14ac:dyDescent="0.3">
      <c r="A1010" s="1158"/>
      <c r="B1010" s="1244"/>
      <c r="C1010" s="1158"/>
      <c r="D1010" s="1158"/>
      <c r="E1010" s="1158"/>
      <c r="F1010" s="1158"/>
      <c r="G1010" s="1158"/>
    </row>
    <row r="1011" spans="1:7" x14ac:dyDescent="0.3">
      <c r="A1011" s="1158"/>
      <c r="B1011" s="1244"/>
      <c r="C1011" s="1158"/>
      <c r="D1011" s="1158"/>
      <c r="E1011" s="1158"/>
      <c r="F1011" s="1158"/>
      <c r="G1011" s="1158"/>
    </row>
    <row r="1012" spans="1:7" x14ac:dyDescent="0.3">
      <c r="A1012" s="1158"/>
      <c r="B1012" s="1244"/>
      <c r="C1012" s="1158"/>
      <c r="D1012" s="1158"/>
      <c r="E1012" s="1158"/>
      <c r="F1012" s="1158"/>
      <c r="G1012" s="1158"/>
    </row>
    <row r="1013" spans="1:7" x14ac:dyDescent="0.3">
      <c r="A1013" s="1158"/>
      <c r="B1013" s="1244"/>
      <c r="C1013" s="1158"/>
      <c r="D1013" s="1158"/>
      <c r="E1013" s="1158"/>
      <c r="F1013" s="1158"/>
      <c r="G1013" s="1158"/>
    </row>
    <row r="1014" spans="1:7" x14ac:dyDescent="0.3">
      <c r="A1014" s="1158"/>
      <c r="B1014" s="1244"/>
      <c r="C1014" s="1158"/>
      <c r="D1014" s="1158"/>
      <c r="E1014" s="1158"/>
      <c r="F1014" s="1158"/>
      <c r="G1014" s="1158"/>
    </row>
    <row r="1015" spans="1:7" x14ac:dyDescent="0.3">
      <c r="A1015" s="1158"/>
      <c r="B1015" s="1244"/>
      <c r="C1015" s="1158"/>
      <c r="D1015" s="1158"/>
      <c r="E1015" s="1158"/>
      <c r="F1015" s="1158"/>
      <c r="G1015" s="1158"/>
    </row>
    <row r="1016" spans="1:7" x14ac:dyDescent="0.3">
      <c r="A1016" s="1158"/>
      <c r="B1016" s="1244"/>
      <c r="C1016" s="1158"/>
      <c r="D1016" s="1158"/>
      <c r="E1016" s="1158"/>
      <c r="F1016" s="1158"/>
      <c r="G1016" s="1158"/>
    </row>
    <row r="1017" spans="1:7" x14ac:dyDescent="0.3">
      <c r="A1017" s="1158"/>
      <c r="B1017" s="1244"/>
      <c r="C1017" s="1158"/>
      <c r="D1017" s="1158"/>
      <c r="E1017" s="1158"/>
      <c r="F1017" s="1158"/>
      <c r="G1017" s="1158"/>
    </row>
    <row r="1018" spans="1:7" x14ac:dyDescent="0.3">
      <c r="A1018" s="1158"/>
      <c r="B1018" s="1244"/>
      <c r="C1018" s="1158"/>
      <c r="D1018" s="1158"/>
      <c r="E1018" s="1158"/>
      <c r="F1018" s="1158"/>
      <c r="G1018" s="1158"/>
    </row>
    <row r="1019" spans="1:7" x14ac:dyDescent="0.3">
      <c r="A1019" s="1158"/>
      <c r="B1019" s="1244"/>
      <c r="C1019" s="1158"/>
      <c r="D1019" s="1158"/>
      <c r="E1019" s="1158"/>
      <c r="F1019" s="1158"/>
      <c r="G1019" s="1158"/>
    </row>
    <row r="1020" spans="1:7" x14ac:dyDescent="0.3">
      <c r="A1020" s="1158"/>
      <c r="B1020" s="1244"/>
      <c r="C1020" s="1158"/>
      <c r="D1020" s="1158"/>
      <c r="E1020" s="1158"/>
      <c r="F1020" s="1158"/>
      <c r="G1020" s="1158"/>
    </row>
    <row r="1021" spans="1:7" x14ac:dyDescent="0.3">
      <c r="A1021" s="1158"/>
      <c r="B1021" s="1244"/>
      <c r="C1021" s="1158"/>
      <c r="D1021" s="1158"/>
      <c r="E1021" s="1158"/>
      <c r="F1021" s="1158"/>
      <c r="G1021" s="1158"/>
    </row>
    <row r="1022" spans="1:7" x14ac:dyDescent="0.3">
      <c r="A1022" s="1158"/>
      <c r="B1022" s="1244"/>
      <c r="C1022" s="1158"/>
      <c r="D1022" s="1158"/>
      <c r="E1022" s="1158"/>
      <c r="F1022" s="1158"/>
      <c r="G1022" s="1158"/>
    </row>
    <row r="1023" spans="1:7" x14ac:dyDescent="0.3">
      <c r="A1023" s="1158"/>
      <c r="B1023" s="1244"/>
      <c r="C1023" s="1158"/>
      <c r="D1023" s="1158"/>
      <c r="E1023" s="1158"/>
      <c r="F1023" s="1158"/>
      <c r="G1023" s="1158"/>
    </row>
    <row r="1024" spans="1:7" x14ac:dyDescent="0.3">
      <c r="A1024" s="1158"/>
      <c r="B1024" s="1244"/>
      <c r="C1024" s="1158"/>
      <c r="D1024" s="1158"/>
      <c r="E1024" s="1158"/>
      <c r="F1024" s="1158"/>
      <c r="G1024" s="1158"/>
    </row>
    <row r="1025" spans="1:7" x14ac:dyDescent="0.3">
      <c r="A1025" s="1158"/>
      <c r="B1025" s="1244"/>
      <c r="C1025" s="1158"/>
      <c r="D1025" s="1158"/>
      <c r="E1025" s="1158"/>
      <c r="F1025" s="1158"/>
      <c r="G1025" s="1158"/>
    </row>
    <row r="1026" spans="1:7" x14ac:dyDescent="0.3">
      <c r="A1026" s="1158"/>
      <c r="B1026" s="1244"/>
      <c r="C1026" s="1158"/>
      <c r="D1026" s="1158"/>
      <c r="E1026" s="1158"/>
      <c r="F1026" s="1158"/>
      <c r="G1026" s="1158"/>
    </row>
    <row r="1027" spans="1:7" x14ac:dyDescent="0.3">
      <c r="A1027" s="1158"/>
      <c r="B1027" s="1244"/>
      <c r="C1027" s="1158"/>
      <c r="D1027" s="1158"/>
      <c r="E1027" s="1158"/>
      <c r="F1027" s="1158"/>
      <c r="G1027" s="1158"/>
    </row>
    <row r="1028" spans="1:7" x14ac:dyDescent="0.3">
      <c r="A1028" s="1158"/>
      <c r="B1028" s="1244"/>
      <c r="C1028" s="1158"/>
      <c r="D1028" s="1158"/>
      <c r="E1028" s="1158"/>
      <c r="F1028" s="1158"/>
      <c r="G1028" s="1158"/>
    </row>
    <row r="1029" spans="1:7" x14ac:dyDescent="0.3">
      <c r="A1029" s="1158"/>
      <c r="B1029" s="1244"/>
      <c r="C1029" s="1158"/>
      <c r="D1029" s="1158"/>
      <c r="E1029" s="1158"/>
      <c r="F1029" s="1158"/>
      <c r="G1029" s="1158"/>
    </row>
    <row r="1030" spans="1:7" x14ac:dyDescent="0.3">
      <c r="A1030" s="1158"/>
      <c r="B1030" s="1244"/>
      <c r="C1030" s="1158"/>
      <c r="D1030" s="1158"/>
      <c r="E1030" s="1158"/>
      <c r="F1030" s="1158"/>
      <c r="G1030" s="1158"/>
    </row>
    <row r="1031" spans="1:7" x14ac:dyDescent="0.3">
      <c r="A1031" s="1158"/>
      <c r="B1031" s="1244"/>
      <c r="C1031" s="1158"/>
      <c r="D1031" s="1158"/>
      <c r="E1031" s="1158"/>
      <c r="F1031" s="1158"/>
      <c r="G1031" s="1158"/>
    </row>
    <row r="1032" spans="1:7" x14ac:dyDescent="0.3">
      <c r="A1032" s="1158"/>
      <c r="B1032" s="1244"/>
      <c r="C1032" s="1158"/>
      <c r="D1032" s="1158"/>
      <c r="E1032" s="1158"/>
      <c r="F1032" s="1158"/>
      <c r="G1032" s="1158"/>
    </row>
    <row r="1033" spans="1:7" x14ac:dyDescent="0.3">
      <c r="A1033" s="1158"/>
      <c r="B1033" s="1244"/>
      <c r="C1033" s="1158"/>
      <c r="D1033" s="1158"/>
      <c r="E1033" s="1158"/>
      <c r="F1033" s="1158"/>
      <c r="G1033" s="1158"/>
    </row>
    <row r="1034" spans="1:7" x14ac:dyDescent="0.3">
      <c r="A1034" s="1158"/>
      <c r="B1034" s="1244"/>
      <c r="C1034" s="1158"/>
      <c r="D1034" s="1158"/>
      <c r="E1034" s="1158"/>
      <c r="F1034" s="1158"/>
      <c r="G1034" s="1158"/>
    </row>
    <row r="1035" spans="1:7" x14ac:dyDescent="0.3">
      <c r="A1035" s="1158"/>
      <c r="B1035" s="1244"/>
      <c r="C1035" s="1158"/>
      <c r="D1035" s="1158"/>
      <c r="E1035" s="1158"/>
      <c r="F1035" s="1158"/>
      <c r="G1035" s="1158"/>
    </row>
    <row r="1036" spans="1:7" x14ac:dyDescent="0.3">
      <c r="A1036" s="1158"/>
      <c r="B1036" s="1244"/>
      <c r="C1036" s="1158"/>
      <c r="D1036" s="1158"/>
      <c r="E1036" s="1158"/>
      <c r="F1036" s="1158"/>
      <c r="G1036" s="1158"/>
    </row>
    <row r="1037" spans="1:7" x14ac:dyDescent="0.3">
      <c r="A1037" s="1158"/>
      <c r="B1037" s="1244"/>
      <c r="C1037" s="1158"/>
      <c r="D1037" s="1158"/>
      <c r="E1037" s="1158"/>
      <c r="F1037" s="1158"/>
      <c r="G1037" s="1158"/>
    </row>
    <row r="1038" spans="1:7" x14ac:dyDescent="0.3">
      <c r="A1038" s="1158"/>
      <c r="B1038" s="1244"/>
      <c r="C1038" s="1158"/>
      <c r="D1038" s="1158"/>
      <c r="E1038" s="1158"/>
      <c r="F1038" s="1158"/>
      <c r="G1038" s="1158"/>
    </row>
    <row r="1039" spans="1:7" x14ac:dyDescent="0.3">
      <c r="A1039" s="1158"/>
      <c r="B1039" s="1244"/>
      <c r="C1039" s="1158"/>
      <c r="D1039" s="1158"/>
      <c r="E1039" s="1158"/>
      <c r="F1039" s="1158"/>
      <c r="G1039" s="1158"/>
    </row>
    <row r="1040" spans="1:7" x14ac:dyDescent="0.3">
      <c r="A1040" s="1158"/>
      <c r="B1040" s="1244"/>
      <c r="C1040" s="1158"/>
      <c r="D1040" s="1158"/>
      <c r="E1040" s="1158"/>
      <c r="F1040" s="1158"/>
      <c r="G1040" s="1158"/>
    </row>
    <row r="1041" spans="1:7" x14ac:dyDescent="0.3">
      <c r="A1041" s="1158"/>
      <c r="B1041" s="1244"/>
      <c r="C1041" s="1158"/>
      <c r="D1041" s="1158"/>
      <c r="E1041" s="1158"/>
      <c r="F1041" s="1158"/>
      <c r="G1041" s="1158"/>
    </row>
    <row r="1042" spans="1:7" x14ac:dyDescent="0.3">
      <c r="A1042" s="1158"/>
      <c r="B1042" s="1244"/>
      <c r="C1042" s="1158"/>
      <c r="D1042" s="1158"/>
      <c r="E1042" s="1158"/>
      <c r="F1042" s="1158"/>
      <c r="G1042" s="1158"/>
    </row>
    <row r="1043" spans="1:7" x14ac:dyDescent="0.3">
      <c r="A1043" s="1158"/>
      <c r="B1043" s="1244"/>
      <c r="C1043" s="1158"/>
      <c r="D1043" s="1158"/>
      <c r="E1043" s="1158"/>
      <c r="F1043" s="1158"/>
      <c r="G1043" s="1158"/>
    </row>
    <row r="1044" spans="1:7" x14ac:dyDescent="0.3">
      <c r="A1044" s="1158"/>
      <c r="B1044" s="1244"/>
      <c r="C1044" s="1158"/>
      <c r="D1044" s="1158"/>
      <c r="E1044" s="1158"/>
      <c r="F1044" s="1158"/>
      <c r="G1044" s="1158"/>
    </row>
    <row r="1045" spans="1:7" x14ac:dyDescent="0.3">
      <c r="A1045" s="1158"/>
      <c r="B1045" s="1244"/>
      <c r="C1045" s="1158"/>
      <c r="D1045" s="1158"/>
      <c r="E1045" s="1158"/>
      <c r="F1045" s="1158"/>
      <c r="G1045" s="1158"/>
    </row>
    <row r="1046" spans="1:7" x14ac:dyDescent="0.3">
      <c r="A1046" s="1158"/>
      <c r="B1046" s="1244"/>
      <c r="C1046" s="1158"/>
      <c r="D1046" s="1158"/>
      <c r="E1046" s="1158"/>
      <c r="F1046" s="1158"/>
      <c r="G1046" s="1158"/>
    </row>
    <row r="1047" spans="1:7" x14ac:dyDescent="0.3">
      <c r="A1047" s="1158"/>
      <c r="B1047" s="1244"/>
      <c r="C1047" s="1158"/>
      <c r="D1047" s="1158"/>
      <c r="E1047" s="1158"/>
      <c r="F1047" s="1158"/>
      <c r="G1047" s="1158"/>
    </row>
    <row r="1048" spans="1:7" x14ac:dyDescent="0.3">
      <c r="A1048" s="1158"/>
      <c r="B1048" s="1244"/>
      <c r="C1048" s="1158"/>
      <c r="D1048" s="1158"/>
      <c r="E1048" s="1158"/>
      <c r="F1048" s="1158"/>
      <c r="G1048" s="1158"/>
    </row>
    <row r="1049" spans="1:7" x14ac:dyDescent="0.3">
      <c r="A1049" s="1158"/>
      <c r="B1049" s="1244"/>
      <c r="C1049" s="1158"/>
      <c r="D1049" s="1158"/>
      <c r="E1049" s="1158"/>
      <c r="F1049" s="1158"/>
      <c r="G1049" s="1158"/>
    </row>
    <row r="1050" spans="1:7" x14ac:dyDescent="0.3">
      <c r="A1050" s="1158"/>
      <c r="B1050" s="1244"/>
      <c r="C1050" s="1158"/>
      <c r="D1050" s="1158"/>
      <c r="E1050" s="1158"/>
      <c r="F1050" s="1158"/>
      <c r="G1050" s="1158"/>
    </row>
    <row r="1051" spans="1:7" x14ac:dyDescent="0.3">
      <c r="A1051" s="1158"/>
      <c r="B1051" s="1244"/>
      <c r="C1051" s="1158"/>
      <c r="D1051" s="1158"/>
      <c r="E1051" s="1158"/>
      <c r="F1051" s="1158"/>
      <c r="G1051" s="1158"/>
    </row>
    <row r="1052" spans="1:7" x14ac:dyDescent="0.3">
      <c r="A1052" s="1158"/>
      <c r="B1052" s="1244"/>
      <c r="C1052" s="1158"/>
      <c r="D1052" s="1158"/>
      <c r="E1052" s="1158"/>
      <c r="F1052" s="1158"/>
      <c r="G1052" s="1158"/>
    </row>
    <row r="1053" spans="1:7" x14ac:dyDescent="0.3">
      <c r="A1053" s="1158"/>
      <c r="B1053" s="1244"/>
      <c r="C1053" s="1158"/>
      <c r="D1053" s="1158"/>
      <c r="E1053" s="1158"/>
      <c r="F1053" s="1158"/>
      <c r="G1053" s="1158"/>
    </row>
    <row r="1054" spans="1:7" x14ac:dyDescent="0.3">
      <c r="A1054" s="1158"/>
      <c r="B1054" s="1244"/>
      <c r="C1054" s="1158"/>
      <c r="D1054" s="1158"/>
      <c r="E1054" s="1158"/>
      <c r="F1054" s="1158"/>
      <c r="G1054" s="1158"/>
    </row>
    <row r="1055" spans="1:7" x14ac:dyDescent="0.3">
      <c r="A1055" s="1158"/>
      <c r="B1055" s="1244"/>
      <c r="C1055" s="1158"/>
      <c r="D1055" s="1158"/>
      <c r="E1055" s="1158"/>
      <c r="F1055" s="1158"/>
      <c r="G1055" s="1158"/>
    </row>
    <row r="1056" spans="1:7" x14ac:dyDescent="0.3">
      <c r="A1056" s="1158"/>
      <c r="B1056" s="1244"/>
      <c r="C1056" s="1158"/>
      <c r="D1056" s="1158"/>
      <c r="E1056" s="1158"/>
      <c r="F1056" s="1158"/>
      <c r="G1056" s="1158"/>
    </row>
    <row r="1057" spans="1:7" x14ac:dyDescent="0.3">
      <c r="A1057" s="1158"/>
      <c r="B1057" s="1244"/>
      <c r="C1057" s="1158"/>
      <c r="D1057" s="1158"/>
      <c r="E1057" s="1158"/>
      <c r="F1057" s="1158"/>
      <c r="G1057" s="1158"/>
    </row>
    <row r="1058" spans="1:7" x14ac:dyDescent="0.3">
      <c r="A1058" s="1158"/>
      <c r="B1058" s="1244"/>
      <c r="C1058" s="1158"/>
      <c r="D1058" s="1158"/>
      <c r="E1058" s="1158"/>
      <c r="F1058" s="1158"/>
      <c r="G1058" s="1158"/>
    </row>
    <row r="1059" spans="1:7" x14ac:dyDescent="0.3">
      <c r="A1059" s="1158"/>
      <c r="B1059" s="1244"/>
      <c r="C1059" s="1158"/>
      <c r="D1059" s="1158"/>
      <c r="E1059" s="1158"/>
      <c r="F1059" s="1158"/>
      <c r="G1059" s="1158"/>
    </row>
    <row r="1060" spans="1:7" x14ac:dyDescent="0.3">
      <c r="A1060" s="1158"/>
      <c r="B1060" s="1244"/>
      <c r="C1060" s="1158"/>
      <c r="D1060" s="1158"/>
      <c r="E1060" s="1158"/>
      <c r="F1060" s="1158"/>
      <c r="G1060" s="1158"/>
    </row>
    <row r="1061" spans="1:7" x14ac:dyDescent="0.3">
      <c r="A1061" s="1158"/>
      <c r="B1061" s="1244"/>
      <c r="C1061" s="1158"/>
      <c r="D1061" s="1158"/>
      <c r="E1061" s="1158"/>
      <c r="F1061" s="1158"/>
      <c r="G1061" s="1158"/>
    </row>
    <row r="1062" spans="1:7" x14ac:dyDescent="0.3">
      <c r="A1062" s="1158"/>
      <c r="B1062" s="1244"/>
      <c r="C1062" s="1158"/>
      <c r="D1062" s="1158"/>
      <c r="E1062" s="1158"/>
      <c r="F1062" s="1158"/>
      <c r="G1062" s="1158"/>
    </row>
    <row r="1063" spans="1:7" x14ac:dyDescent="0.3">
      <c r="A1063" s="1158"/>
      <c r="B1063" s="1244"/>
      <c r="C1063" s="1158"/>
      <c r="D1063" s="1158"/>
      <c r="E1063" s="1158"/>
      <c r="F1063" s="1158"/>
      <c r="G1063" s="1158"/>
    </row>
    <row r="1064" spans="1:7" x14ac:dyDescent="0.3">
      <c r="A1064" s="1158"/>
      <c r="B1064" s="1244"/>
      <c r="C1064" s="1158"/>
      <c r="D1064" s="1158"/>
      <c r="E1064" s="1158"/>
      <c r="F1064" s="1158"/>
      <c r="G1064" s="1158"/>
    </row>
    <row r="1065" spans="1:7" x14ac:dyDescent="0.3">
      <c r="A1065" s="1158"/>
      <c r="B1065" s="1244"/>
      <c r="C1065" s="1158"/>
      <c r="D1065" s="1158"/>
      <c r="E1065" s="1158"/>
      <c r="F1065" s="1158"/>
      <c r="G1065" s="1158"/>
    </row>
    <row r="1066" spans="1:7" x14ac:dyDescent="0.3">
      <c r="A1066" s="1158"/>
      <c r="B1066" s="1244"/>
      <c r="C1066" s="1158"/>
      <c r="D1066" s="1158"/>
      <c r="E1066" s="1158"/>
      <c r="F1066" s="1158"/>
      <c r="G1066" s="1158"/>
    </row>
    <row r="1067" spans="1:7" x14ac:dyDescent="0.3">
      <c r="A1067" s="1158"/>
      <c r="B1067" s="1244"/>
      <c r="C1067" s="1158"/>
      <c r="D1067" s="1158"/>
      <c r="E1067" s="1158"/>
      <c r="F1067" s="1158"/>
      <c r="G1067" s="1158"/>
    </row>
    <row r="1068" spans="1:7" x14ac:dyDescent="0.3">
      <c r="A1068" s="1158"/>
      <c r="B1068" s="1244"/>
      <c r="C1068" s="1158"/>
      <c r="D1068" s="1158"/>
      <c r="E1068" s="1158"/>
      <c r="F1068" s="1158"/>
      <c r="G1068" s="1158"/>
    </row>
    <row r="1069" spans="1:7" x14ac:dyDescent="0.3">
      <c r="A1069" s="1158"/>
      <c r="B1069" s="1244"/>
      <c r="C1069" s="1158"/>
      <c r="D1069" s="1158"/>
      <c r="E1069" s="1158"/>
      <c r="F1069" s="1158"/>
      <c r="G1069" s="1158"/>
    </row>
    <row r="1070" spans="1:7" x14ac:dyDescent="0.3">
      <c r="A1070" s="1158"/>
      <c r="B1070" s="1244"/>
      <c r="C1070" s="1158"/>
      <c r="D1070" s="1158"/>
      <c r="E1070" s="1158"/>
      <c r="F1070" s="1158"/>
      <c r="G1070" s="1158"/>
    </row>
    <row r="1071" spans="1:7" x14ac:dyDescent="0.3">
      <c r="A1071" s="1158"/>
      <c r="B1071" s="1244"/>
      <c r="C1071" s="1158"/>
      <c r="D1071" s="1158"/>
      <c r="E1071" s="1158"/>
      <c r="F1071" s="1158"/>
      <c r="G1071" s="1158"/>
    </row>
    <row r="1072" spans="1:7" x14ac:dyDescent="0.3">
      <c r="A1072" s="1158"/>
      <c r="B1072" s="1244"/>
      <c r="C1072" s="1158"/>
      <c r="D1072" s="1158"/>
      <c r="E1072" s="1158"/>
      <c r="F1072" s="1158"/>
      <c r="G1072" s="1158"/>
    </row>
    <row r="1073" spans="1:7" x14ac:dyDescent="0.3">
      <c r="A1073" s="1158"/>
      <c r="B1073" s="1244"/>
      <c r="C1073" s="1158"/>
      <c r="D1073" s="1158"/>
      <c r="E1073" s="1158"/>
      <c r="F1073" s="1158"/>
      <c r="G1073" s="1158"/>
    </row>
    <row r="1074" spans="1:7" x14ac:dyDescent="0.3">
      <c r="A1074" s="1158"/>
      <c r="B1074" s="1244"/>
      <c r="C1074" s="1158"/>
      <c r="D1074" s="1158"/>
      <c r="E1074" s="1158"/>
      <c r="F1074" s="1158"/>
      <c r="G1074" s="1158"/>
    </row>
    <row r="1075" spans="1:7" x14ac:dyDescent="0.3">
      <c r="A1075" s="1158"/>
      <c r="B1075" s="1244"/>
      <c r="C1075" s="1158"/>
      <c r="D1075" s="1158"/>
      <c r="E1075" s="1158"/>
      <c r="F1075" s="1158"/>
      <c r="G1075" s="1158"/>
    </row>
    <row r="1076" spans="1:7" x14ac:dyDescent="0.3">
      <c r="A1076" s="1158"/>
      <c r="B1076" s="1244"/>
      <c r="C1076" s="1158"/>
      <c r="D1076" s="1158"/>
      <c r="E1076" s="1158"/>
      <c r="F1076" s="1158"/>
      <c r="G1076" s="1158"/>
    </row>
    <row r="1077" spans="1:7" x14ac:dyDescent="0.3">
      <c r="A1077" s="1158"/>
      <c r="B1077" s="1244"/>
      <c r="C1077" s="1158"/>
      <c r="D1077" s="1158"/>
      <c r="E1077" s="1158"/>
      <c r="F1077" s="1158"/>
      <c r="G1077" s="1158"/>
    </row>
    <row r="1078" spans="1:7" x14ac:dyDescent="0.3">
      <c r="A1078" s="1158"/>
      <c r="B1078" s="1244"/>
      <c r="C1078" s="1158"/>
      <c r="D1078" s="1158"/>
      <c r="E1078" s="1158"/>
      <c r="F1078" s="1158"/>
      <c r="G1078" s="1158"/>
    </row>
    <row r="1079" spans="1:7" x14ac:dyDescent="0.3">
      <c r="A1079" s="1158"/>
      <c r="B1079" s="1244"/>
      <c r="C1079" s="1158"/>
      <c r="D1079" s="1158"/>
      <c r="E1079" s="1158"/>
      <c r="F1079" s="1158"/>
      <c r="G1079" s="1158"/>
    </row>
    <row r="1080" spans="1:7" x14ac:dyDescent="0.3">
      <c r="A1080" s="1158"/>
      <c r="B1080" s="1244"/>
      <c r="C1080" s="1158"/>
      <c r="D1080" s="1158"/>
      <c r="E1080" s="1158"/>
      <c r="F1080" s="1158"/>
      <c r="G1080" s="1158"/>
    </row>
    <row r="1081" spans="1:7" x14ac:dyDescent="0.3">
      <c r="A1081" s="1158"/>
      <c r="B1081" s="1244"/>
      <c r="C1081" s="1158"/>
      <c r="D1081" s="1158"/>
      <c r="E1081" s="1158"/>
      <c r="F1081" s="1158"/>
      <c r="G1081" s="1158"/>
    </row>
    <row r="1082" spans="1:7" x14ac:dyDescent="0.3">
      <c r="A1082" s="1158"/>
      <c r="B1082" s="1244"/>
      <c r="C1082" s="1158"/>
      <c r="D1082" s="1158"/>
      <c r="E1082" s="1158"/>
      <c r="F1082" s="1158"/>
      <c r="G1082" s="1158"/>
    </row>
    <row r="1083" spans="1:7" x14ac:dyDescent="0.3">
      <c r="A1083" s="1158"/>
      <c r="B1083" s="1244"/>
      <c r="C1083" s="1158"/>
      <c r="D1083" s="1158"/>
      <c r="E1083" s="1158"/>
      <c r="F1083" s="1158"/>
      <c r="G1083" s="1158"/>
    </row>
    <row r="1084" spans="1:7" x14ac:dyDescent="0.3">
      <c r="A1084" s="1158"/>
      <c r="B1084" s="1244"/>
      <c r="C1084" s="1158"/>
      <c r="D1084" s="1158"/>
      <c r="E1084" s="1158"/>
      <c r="F1084" s="1158"/>
      <c r="G1084" s="1158"/>
    </row>
    <row r="1085" spans="1:7" x14ac:dyDescent="0.3">
      <c r="A1085" s="1158"/>
      <c r="B1085" s="1244"/>
      <c r="C1085" s="1158"/>
      <c r="D1085" s="1158"/>
      <c r="E1085" s="1158"/>
      <c r="F1085" s="1158"/>
      <c r="G1085" s="1158"/>
    </row>
    <row r="1086" spans="1:7" x14ac:dyDescent="0.3">
      <c r="A1086" s="1158"/>
      <c r="B1086" s="1244"/>
      <c r="C1086" s="1158"/>
      <c r="D1086" s="1158"/>
      <c r="E1086" s="1158"/>
      <c r="F1086" s="1158"/>
      <c r="G1086" s="1158"/>
    </row>
    <row r="1087" spans="1:7" x14ac:dyDescent="0.3">
      <c r="A1087" s="1158"/>
      <c r="B1087" s="1244"/>
      <c r="C1087" s="1158"/>
      <c r="D1087" s="1158"/>
      <c r="E1087" s="1158"/>
      <c r="F1087" s="1158"/>
      <c r="G1087" s="1158"/>
    </row>
    <row r="1088" spans="1:7" x14ac:dyDescent="0.3">
      <c r="A1088" s="1158"/>
      <c r="B1088" s="1244"/>
      <c r="C1088" s="1158"/>
      <c r="D1088" s="1158"/>
      <c r="E1088" s="1158"/>
      <c r="F1088" s="1158"/>
      <c r="G1088" s="1158"/>
    </row>
    <row r="1089" spans="1:7" x14ac:dyDescent="0.3">
      <c r="A1089" s="1158"/>
      <c r="B1089" s="1244"/>
      <c r="C1089" s="1158"/>
      <c r="D1089" s="1158"/>
      <c r="E1089" s="1158"/>
      <c r="F1089" s="1158"/>
      <c r="G1089" s="1158"/>
    </row>
    <row r="1090" spans="1:7" x14ac:dyDescent="0.3">
      <c r="A1090" s="1158"/>
      <c r="B1090" s="1244"/>
      <c r="C1090" s="1158"/>
      <c r="D1090" s="1158"/>
      <c r="E1090" s="1158"/>
      <c r="F1090" s="1158"/>
      <c r="G1090" s="1158"/>
    </row>
    <row r="1091" spans="1:7" x14ac:dyDescent="0.3">
      <c r="A1091" s="1158"/>
      <c r="B1091" s="1244"/>
      <c r="C1091" s="1158"/>
      <c r="D1091" s="1158"/>
      <c r="E1091" s="1158"/>
      <c r="F1091" s="1158"/>
      <c r="G1091" s="1158"/>
    </row>
    <row r="1092" spans="1:7" x14ac:dyDescent="0.3">
      <c r="A1092" s="1158"/>
      <c r="B1092" s="1244"/>
      <c r="C1092" s="1158"/>
      <c r="D1092" s="1158"/>
      <c r="E1092" s="1158"/>
      <c r="F1092" s="1158"/>
      <c r="G1092" s="1158"/>
    </row>
    <row r="1093" spans="1:7" x14ac:dyDescent="0.3">
      <c r="A1093" s="1158"/>
      <c r="B1093" s="1244"/>
      <c r="C1093" s="1158"/>
      <c r="D1093" s="1158"/>
      <c r="E1093" s="1158"/>
      <c r="F1093" s="1158"/>
      <c r="G1093" s="1158"/>
    </row>
    <row r="1094" spans="1:7" x14ac:dyDescent="0.3">
      <c r="A1094" s="1158"/>
      <c r="B1094" s="1244"/>
      <c r="C1094" s="1158"/>
      <c r="D1094" s="1158"/>
      <c r="E1094" s="1158"/>
      <c r="F1094" s="1158"/>
      <c r="G1094" s="1158"/>
    </row>
    <row r="1095" spans="1:7" x14ac:dyDescent="0.3">
      <c r="A1095" s="1158"/>
      <c r="B1095" s="1244"/>
      <c r="C1095" s="1158"/>
      <c r="D1095" s="1158"/>
      <c r="E1095" s="1158"/>
      <c r="F1095" s="1158"/>
      <c r="G1095" s="1158"/>
    </row>
    <row r="1096" spans="1:7" x14ac:dyDescent="0.3">
      <c r="A1096" s="1158"/>
      <c r="B1096" s="1244"/>
      <c r="C1096" s="1158"/>
      <c r="D1096" s="1158"/>
      <c r="E1096" s="1158"/>
      <c r="F1096" s="1158"/>
      <c r="G1096" s="1158"/>
    </row>
    <row r="1097" spans="1:7" x14ac:dyDescent="0.3">
      <c r="A1097" s="1158"/>
      <c r="B1097" s="1244"/>
      <c r="C1097" s="1158"/>
      <c r="D1097" s="1158"/>
      <c r="E1097" s="1158"/>
      <c r="F1097" s="1158"/>
      <c r="G1097" s="1158"/>
    </row>
    <row r="1098" spans="1:7" x14ac:dyDescent="0.3">
      <c r="A1098" s="1158"/>
      <c r="B1098" s="1244"/>
      <c r="C1098" s="1158"/>
      <c r="D1098" s="1158"/>
      <c r="E1098" s="1158"/>
      <c r="F1098" s="1158"/>
      <c r="G1098" s="1158"/>
    </row>
    <row r="1099" spans="1:7" x14ac:dyDescent="0.3">
      <c r="A1099" s="1158"/>
      <c r="B1099" s="1244"/>
      <c r="C1099" s="1158"/>
      <c r="D1099" s="1158"/>
      <c r="E1099" s="1158"/>
      <c r="F1099" s="1158"/>
      <c r="G1099" s="1158"/>
    </row>
    <row r="1100" spans="1:7" x14ac:dyDescent="0.3">
      <c r="A1100" s="1158"/>
      <c r="B1100" s="1244"/>
      <c r="C1100" s="1158"/>
      <c r="D1100" s="1158"/>
      <c r="E1100" s="1158"/>
      <c r="F1100" s="1158"/>
      <c r="G1100" s="1158"/>
    </row>
    <row r="1101" spans="1:7" x14ac:dyDescent="0.3">
      <c r="A1101" s="1158"/>
      <c r="B1101" s="1244"/>
      <c r="C1101" s="1158"/>
      <c r="D1101" s="1158"/>
      <c r="E1101" s="1158"/>
      <c r="F1101" s="1158"/>
      <c r="G1101" s="1158"/>
    </row>
    <row r="1102" spans="1:7" x14ac:dyDescent="0.3">
      <c r="A1102" s="1158"/>
      <c r="B1102" s="1244"/>
      <c r="C1102" s="1158"/>
      <c r="D1102" s="1158"/>
      <c r="E1102" s="1158"/>
      <c r="F1102" s="1158"/>
      <c r="G1102" s="1158"/>
    </row>
    <row r="1103" spans="1:7" x14ac:dyDescent="0.3">
      <c r="A1103" s="1158"/>
      <c r="B1103" s="1244"/>
      <c r="C1103" s="1158"/>
      <c r="D1103" s="1158"/>
      <c r="E1103" s="1158"/>
      <c r="F1103" s="1158"/>
      <c r="G1103" s="1158"/>
    </row>
    <row r="1104" spans="1:7" x14ac:dyDescent="0.3">
      <c r="A1104" s="1158"/>
      <c r="B1104" s="1244"/>
      <c r="C1104" s="1158"/>
      <c r="D1104" s="1158"/>
      <c r="E1104" s="1158"/>
      <c r="F1104" s="1158"/>
      <c r="G1104" s="1158"/>
    </row>
    <row r="1105" spans="1:7" x14ac:dyDescent="0.3">
      <c r="A1105" s="1158"/>
      <c r="B1105" s="1244"/>
      <c r="C1105" s="1158"/>
      <c r="D1105" s="1158"/>
      <c r="E1105" s="1158"/>
      <c r="F1105" s="1158"/>
      <c r="G1105" s="1158"/>
    </row>
    <row r="1106" spans="1:7" x14ac:dyDescent="0.3">
      <c r="A1106" s="1158"/>
      <c r="B1106" s="1244"/>
      <c r="C1106" s="1158"/>
      <c r="D1106" s="1158"/>
      <c r="E1106" s="1158"/>
      <c r="F1106" s="1158"/>
      <c r="G1106" s="1158"/>
    </row>
    <row r="1107" spans="1:7" x14ac:dyDescent="0.3">
      <c r="A1107" s="1158"/>
      <c r="B1107" s="1244"/>
      <c r="C1107" s="1158"/>
      <c r="D1107" s="1158"/>
      <c r="E1107" s="1158"/>
      <c r="F1107" s="1158"/>
      <c r="G1107" s="1158"/>
    </row>
    <row r="1108" spans="1:7" x14ac:dyDescent="0.3">
      <c r="A1108" s="1158"/>
      <c r="B1108" s="1244"/>
      <c r="C1108" s="1158"/>
      <c r="D1108" s="1158"/>
      <c r="E1108" s="1158"/>
      <c r="F1108" s="1158"/>
      <c r="G1108" s="1158"/>
    </row>
    <row r="1109" spans="1:7" x14ac:dyDescent="0.3">
      <c r="A1109" s="1158"/>
      <c r="B1109" s="1244"/>
      <c r="C1109" s="1158"/>
      <c r="D1109" s="1158"/>
      <c r="E1109" s="1158"/>
      <c r="F1109" s="1158"/>
      <c r="G1109" s="1158"/>
    </row>
    <row r="1110" spans="1:7" x14ac:dyDescent="0.3">
      <c r="A1110" s="1158"/>
      <c r="B1110" s="1244"/>
      <c r="C1110" s="1158"/>
      <c r="D1110" s="1158"/>
      <c r="E1110" s="1158"/>
      <c r="F1110" s="1158"/>
      <c r="G1110" s="1158"/>
    </row>
    <row r="1111" spans="1:7" x14ac:dyDescent="0.3">
      <c r="A1111" s="1158"/>
      <c r="B1111" s="1244"/>
      <c r="C1111" s="1158"/>
      <c r="D1111" s="1158"/>
      <c r="E1111" s="1158"/>
      <c r="F1111" s="1158"/>
      <c r="G1111" s="1158"/>
    </row>
    <row r="1112" spans="1:7" x14ac:dyDescent="0.3">
      <c r="A1112" s="1158"/>
      <c r="B1112" s="1244"/>
      <c r="C1112" s="1158"/>
      <c r="D1112" s="1158"/>
      <c r="E1112" s="1158"/>
      <c r="F1112" s="1158"/>
      <c r="G1112" s="1158"/>
    </row>
    <row r="1113" spans="1:7" x14ac:dyDescent="0.3">
      <c r="A1113" s="1158"/>
      <c r="B1113" s="1244"/>
      <c r="C1113" s="1158"/>
      <c r="D1113" s="1158"/>
      <c r="E1113" s="1158"/>
      <c r="F1113" s="1158"/>
      <c r="G1113" s="1158"/>
    </row>
    <row r="1114" spans="1:7" x14ac:dyDescent="0.3">
      <c r="A1114" s="1158"/>
      <c r="B1114" s="1244"/>
      <c r="C1114" s="1158"/>
      <c r="D1114" s="1158"/>
      <c r="E1114" s="1158"/>
      <c r="F1114" s="1158"/>
      <c r="G1114" s="1158"/>
    </row>
    <row r="1115" spans="1:7" x14ac:dyDescent="0.3">
      <c r="A1115" s="1158"/>
      <c r="B1115" s="1244"/>
      <c r="C1115" s="1158"/>
      <c r="D1115" s="1158"/>
      <c r="E1115" s="1158"/>
      <c r="F1115" s="1158"/>
      <c r="G1115" s="1158"/>
    </row>
    <row r="1116" spans="1:7" x14ac:dyDescent="0.3">
      <c r="A1116" s="1158"/>
      <c r="B1116" s="1244"/>
      <c r="C1116" s="1158"/>
      <c r="D1116" s="1158"/>
      <c r="E1116" s="1158"/>
      <c r="F1116" s="1158"/>
      <c r="G1116" s="1158"/>
    </row>
    <row r="1117" spans="1:7" x14ac:dyDescent="0.3">
      <c r="A1117" s="1158"/>
      <c r="B1117" s="1244"/>
      <c r="C1117" s="1158"/>
      <c r="D1117" s="1158"/>
      <c r="E1117" s="1158"/>
      <c r="F1117" s="1158"/>
      <c r="G1117" s="1158"/>
    </row>
    <row r="1118" spans="1:7" x14ac:dyDescent="0.3">
      <c r="A1118" s="1158"/>
      <c r="B1118" s="1244"/>
      <c r="C1118" s="1158"/>
      <c r="D1118" s="1158"/>
      <c r="E1118" s="1158"/>
      <c r="F1118" s="1158"/>
      <c r="G1118" s="1158"/>
    </row>
    <row r="1119" spans="1:7" x14ac:dyDescent="0.3">
      <c r="A1119" s="1158"/>
      <c r="B1119" s="1244"/>
      <c r="C1119" s="1158"/>
      <c r="D1119" s="1158"/>
      <c r="E1119" s="1158"/>
      <c r="F1119" s="1158"/>
      <c r="G1119" s="1158"/>
    </row>
    <row r="1120" spans="1:7" x14ac:dyDescent="0.3">
      <c r="A1120" s="1158"/>
      <c r="B1120" s="1244"/>
      <c r="C1120" s="1158"/>
      <c r="D1120" s="1158"/>
      <c r="E1120" s="1158"/>
      <c r="F1120" s="1158"/>
      <c r="G1120" s="1158"/>
    </row>
    <row r="1121" spans="1:7" x14ac:dyDescent="0.3">
      <c r="A1121" s="1158"/>
      <c r="B1121" s="1244"/>
      <c r="C1121" s="1158"/>
      <c r="D1121" s="1158"/>
      <c r="E1121" s="1158"/>
      <c r="F1121" s="1158"/>
      <c r="G1121" s="1158"/>
    </row>
    <row r="1122" spans="1:7" x14ac:dyDescent="0.3">
      <c r="A1122" s="1158"/>
      <c r="B1122" s="1244"/>
      <c r="C1122" s="1158"/>
      <c r="D1122" s="1158"/>
      <c r="E1122" s="1158"/>
      <c r="F1122" s="1158"/>
      <c r="G1122" s="1158"/>
    </row>
    <row r="1123" spans="1:7" x14ac:dyDescent="0.3">
      <c r="A1123" s="1158"/>
      <c r="B1123" s="1244"/>
      <c r="C1123" s="1158"/>
      <c r="D1123" s="1158"/>
      <c r="E1123" s="1158"/>
      <c r="F1123" s="1158"/>
      <c r="G1123" s="1158"/>
    </row>
    <row r="1124" spans="1:7" x14ac:dyDescent="0.3">
      <c r="A1124" s="1158"/>
      <c r="B1124" s="1244"/>
      <c r="C1124" s="1158"/>
      <c r="D1124" s="1158"/>
      <c r="E1124" s="1158"/>
      <c r="F1124" s="1158"/>
      <c r="G1124" s="1158"/>
    </row>
    <row r="1125" spans="1:7" x14ac:dyDescent="0.3">
      <c r="A1125" s="1158"/>
      <c r="B1125" s="1244"/>
      <c r="C1125" s="1158"/>
      <c r="D1125" s="1158"/>
      <c r="E1125" s="1158"/>
      <c r="F1125" s="1158"/>
      <c r="G1125" s="1158"/>
    </row>
    <row r="1126" spans="1:7" x14ac:dyDescent="0.3">
      <c r="A1126" s="1158"/>
      <c r="B1126" s="1244"/>
      <c r="C1126" s="1158"/>
      <c r="D1126" s="1158"/>
      <c r="E1126" s="1158"/>
      <c r="F1126" s="1158"/>
      <c r="G1126" s="1158"/>
    </row>
    <row r="1127" spans="1:7" x14ac:dyDescent="0.3">
      <c r="A1127" s="1158"/>
      <c r="B1127" s="1244"/>
      <c r="C1127" s="1158"/>
      <c r="D1127" s="1158"/>
      <c r="E1127" s="1158"/>
      <c r="F1127" s="1158"/>
      <c r="G1127" s="1158"/>
    </row>
    <row r="1128" spans="1:7" x14ac:dyDescent="0.3">
      <c r="A1128" s="1158"/>
      <c r="B1128" s="1244"/>
      <c r="C1128" s="1158"/>
      <c r="D1128" s="1158"/>
      <c r="E1128" s="1158"/>
      <c r="F1128" s="1158"/>
      <c r="G1128" s="1158"/>
    </row>
    <row r="1129" spans="1:7" x14ac:dyDescent="0.3">
      <c r="A1129" s="1158"/>
      <c r="B1129" s="1244"/>
      <c r="C1129" s="1158"/>
      <c r="D1129" s="1158"/>
      <c r="E1129" s="1158"/>
      <c r="F1129" s="1158"/>
      <c r="G1129" s="1158"/>
    </row>
    <row r="1130" spans="1:7" x14ac:dyDescent="0.3">
      <c r="A1130" s="1158"/>
      <c r="B1130" s="1244"/>
      <c r="C1130" s="1158"/>
      <c r="D1130" s="1158"/>
      <c r="E1130" s="1158"/>
      <c r="F1130" s="1158"/>
      <c r="G1130" s="1158"/>
    </row>
    <row r="1131" spans="1:7" x14ac:dyDescent="0.3">
      <c r="A1131" s="1158"/>
      <c r="B1131" s="1244"/>
      <c r="C1131" s="1158"/>
      <c r="D1131" s="1158"/>
      <c r="E1131" s="1158"/>
      <c r="F1131" s="1158"/>
      <c r="G1131" s="1158"/>
    </row>
    <row r="1132" spans="1:7" x14ac:dyDescent="0.3">
      <c r="A1132" s="1158"/>
      <c r="B1132" s="1244"/>
      <c r="C1132" s="1158"/>
      <c r="D1132" s="1158"/>
      <c r="E1132" s="1158"/>
      <c r="F1132" s="1158"/>
      <c r="G1132" s="1158"/>
    </row>
    <row r="1133" spans="1:7" x14ac:dyDescent="0.3">
      <c r="A1133" s="1158"/>
      <c r="B1133" s="1244"/>
      <c r="C1133" s="1158"/>
      <c r="D1133" s="1158"/>
      <c r="E1133" s="1158"/>
      <c r="F1133" s="1158"/>
      <c r="G1133" s="1158"/>
    </row>
    <row r="1134" spans="1:7" x14ac:dyDescent="0.3">
      <c r="A1134" s="1158"/>
      <c r="B1134" s="1244"/>
      <c r="C1134" s="1158"/>
      <c r="D1134" s="1158"/>
      <c r="E1134" s="1158"/>
      <c r="F1134" s="1158"/>
      <c r="G1134" s="1158"/>
    </row>
    <row r="1135" spans="1:7" x14ac:dyDescent="0.3">
      <c r="A1135" s="1158"/>
      <c r="B1135" s="1244"/>
      <c r="C1135" s="1158"/>
      <c r="D1135" s="1158"/>
      <c r="E1135" s="1158"/>
      <c r="F1135" s="1158"/>
      <c r="G1135" s="1158"/>
    </row>
    <row r="1136" spans="1:7" x14ac:dyDescent="0.3">
      <c r="A1136" s="1158"/>
      <c r="B1136" s="1244"/>
      <c r="C1136" s="1158"/>
      <c r="D1136" s="1158"/>
      <c r="E1136" s="1158"/>
      <c r="F1136" s="1158"/>
      <c r="G1136" s="1158"/>
    </row>
    <row r="1137" spans="1:7" x14ac:dyDescent="0.3">
      <c r="A1137" s="1158"/>
      <c r="B1137" s="1244"/>
      <c r="C1137" s="1158"/>
      <c r="D1137" s="1158"/>
      <c r="E1137" s="1158"/>
      <c r="F1137" s="1158"/>
      <c r="G1137" s="1158"/>
    </row>
    <row r="1138" spans="1:7" x14ac:dyDescent="0.3">
      <c r="A1138" s="1158"/>
      <c r="B1138" s="1244"/>
      <c r="C1138" s="1158"/>
      <c r="D1138" s="1158"/>
      <c r="E1138" s="1158"/>
      <c r="F1138" s="1158"/>
      <c r="G1138" s="1158"/>
    </row>
    <row r="1139" spans="1:7" x14ac:dyDescent="0.3">
      <c r="A1139" s="1158"/>
      <c r="B1139" s="1244"/>
      <c r="C1139" s="1158"/>
      <c r="D1139" s="1158"/>
      <c r="E1139" s="1158"/>
      <c r="F1139" s="1158"/>
      <c r="G1139" s="1158"/>
    </row>
    <row r="1140" spans="1:7" x14ac:dyDescent="0.3">
      <c r="A1140" s="1158"/>
      <c r="B1140" s="1244"/>
      <c r="C1140" s="1158"/>
      <c r="D1140" s="1158"/>
      <c r="E1140" s="1158"/>
      <c r="F1140" s="1158"/>
      <c r="G1140" s="1158"/>
    </row>
    <row r="1141" spans="1:7" x14ac:dyDescent="0.3">
      <c r="A1141" s="1158"/>
      <c r="B1141" s="1244"/>
      <c r="C1141" s="1158"/>
      <c r="D1141" s="1158"/>
      <c r="E1141" s="1158"/>
      <c r="F1141" s="1158"/>
      <c r="G1141" s="1158"/>
    </row>
    <row r="1142" spans="1:7" x14ac:dyDescent="0.3">
      <c r="A1142" s="1158"/>
      <c r="B1142" s="1244"/>
      <c r="C1142" s="1158"/>
      <c r="D1142" s="1158"/>
      <c r="E1142" s="1158"/>
      <c r="F1142" s="1158"/>
      <c r="G1142" s="1158"/>
    </row>
    <row r="1143" spans="1:7" x14ac:dyDescent="0.3">
      <c r="A1143" s="1158"/>
      <c r="B1143" s="1244"/>
      <c r="C1143" s="1158"/>
      <c r="D1143" s="1158"/>
      <c r="E1143" s="1158"/>
      <c r="F1143" s="1158"/>
      <c r="G1143" s="1158"/>
    </row>
    <row r="1144" spans="1:7" x14ac:dyDescent="0.3">
      <c r="A1144" s="1158"/>
      <c r="B1144" s="1244"/>
      <c r="C1144" s="1158"/>
      <c r="D1144" s="1158"/>
      <c r="E1144" s="1158"/>
      <c r="F1144" s="1158"/>
      <c r="G1144" s="1158"/>
    </row>
    <row r="1145" spans="1:7" x14ac:dyDescent="0.3">
      <c r="A1145" s="1158"/>
      <c r="B1145" s="1244"/>
      <c r="C1145" s="1158"/>
      <c r="D1145" s="1158"/>
      <c r="E1145" s="1158"/>
      <c r="F1145" s="1158"/>
      <c r="G1145" s="1158"/>
    </row>
    <row r="1146" spans="1:7" x14ac:dyDescent="0.3">
      <c r="A1146" s="1158"/>
      <c r="B1146" s="1244"/>
      <c r="C1146" s="1158"/>
      <c r="D1146" s="1158"/>
      <c r="E1146" s="1158"/>
      <c r="F1146" s="1158"/>
      <c r="G1146" s="1158"/>
    </row>
    <row r="1147" spans="1:7" x14ac:dyDescent="0.3">
      <c r="A1147" s="1158"/>
      <c r="B1147" s="1244"/>
      <c r="C1147" s="1158"/>
      <c r="D1147" s="1158"/>
      <c r="E1147" s="1158"/>
      <c r="F1147" s="1158"/>
      <c r="G1147" s="1158"/>
    </row>
    <row r="1148" spans="1:7" x14ac:dyDescent="0.3">
      <c r="A1148" s="1158"/>
      <c r="B1148" s="1244"/>
      <c r="C1148" s="1158"/>
      <c r="D1148" s="1158"/>
      <c r="E1148" s="1158"/>
      <c r="F1148" s="1158"/>
      <c r="G1148" s="1158"/>
    </row>
    <row r="1149" spans="1:7" x14ac:dyDescent="0.3">
      <c r="A1149" s="1158"/>
      <c r="B1149" s="1244"/>
      <c r="C1149" s="1158"/>
      <c r="D1149" s="1158"/>
      <c r="E1149" s="1158"/>
      <c r="F1149" s="1158"/>
      <c r="G1149" s="1158"/>
    </row>
    <row r="1150" spans="1:7" x14ac:dyDescent="0.3">
      <c r="A1150" s="1158"/>
      <c r="B1150" s="1244"/>
      <c r="C1150" s="1158"/>
      <c r="D1150" s="1158"/>
      <c r="E1150" s="1158"/>
      <c r="F1150" s="1158"/>
      <c r="G1150" s="1158"/>
    </row>
    <row r="1151" spans="1:7" x14ac:dyDescent="0.3">
      <c r="A1151" s="1158"/>
      <c r="B1151" s="1244"/>
      <c r="C1151" s="1158"/>
      <c r="D1151" s="1158"/>
      <c r="E1151" s="1158"/>
      <c r="F1151" s="1158"/>
      <c r="G1151" s="1158"/>
    </row>
    <row r="1152" spans="1:7" x14ac:dyDescent="0.3">
      <c r="A1152" s="1158"/>
      <c r="B1152" s="1244"/>
      <c r="C1152" s="1158"/>
      <c r="D1152" s="1158"/>
      <c r="E1152" s="1158"/>
      <c r="F1152" s="1158"/>
      <c r="G1152" s="1158"/>
    </row>
    <row r="1153" spans="1:7" x14ac:dyDescent="0.3">
      <c r="A1153" s="1158"/>
      <c r="B1153" s="1244"/>
      <c r="C1153" s="1158"/>
      <c r="D1153" s="1158"/>
      <c r="E1153" s="1158"/>
      <c r="F1153" s="1158"/>
      <c r="G1153" s="1158"/>
    </row>
    <row r="1154" spans="1:7" x14ac:dyDescent="0.3">
      <c r="A1154" s="1158"/>
      <c r="B1154" s="1244"/>
      <c r="C1154" s="1158"/>
      <c r="D1154" s="1158"/>
      <c r="E1154" s="1158"/>
      <c r="F1154" s="1158"/>
      <c r="G1154" s="1158"/>
    </row>
    <row r="1155" spans="1:7" x14ac:dyDescent="0.3">
      <c r="A1155" s="1158"/>
      <c r="B1155" s="1244"/>
      <c r="C1155" s="1158"/>
      <c r="D1155" s="1158"/>
      <c r="E1155" s="1158"/>
      <c r="F1155" s="1158"/>
      <c r="G1155" s="1158"/>
    </row>
    <row r="1156" spans="1:7" x14ac:dyDescent="0.3">
      <c r="A1156" s="1158"/>
      <c r="B1156" s="1244"/>
      <c r="C1156" s="1158"/>
      <c r="D1156" s="1158"/>
      <c r="E1156" s="1158"/>
      <c r="F1156" s="1158"/>
      <c r="G1156" s="1158"/>
    </row>
    <row r="1157" spans="1:7" x14ac:dyDescent="0.3">
      <c r="A1157" s="1158"/>
      <c r="B1157" s="1244"/>
      <c r="C1157" s="1158"/>
      <c r="D1157" s="1158"/>
      <c r="E1157" s="1158"/>
      <c r="F1157" s="1158"/>
      <c r="G1157" s="1158"/>
    </row>
    <row r="1158" spans="1:7" x14ac:dyDescent="0.3">
      <c r="A1158" s="1158"/>
      <c r="B1158" s="1244"/>
      <c r="C1158" s="1158"/>
      <c r="D1158" s="1158"/>
      <c r="E1158" s="1158"/>
      <c r="F1158" s="1158"/>
      <c r="G1158" s="1158"/>
    </row>
    <row r="1159" spans="1:7" x14ac:dyDescent="0.3">
      <c r="A1159" s="1158"/>
      <c r="B1159" s="1244"/>
      <c r="C1159" s="1158"/>
      <c r="D1159" s="1158"/>
      <c r="E1159" s="1158"/>
      <c r="F1159" s="1158"/>
      <c r="G1159" s="1158"/>
    </row>
    <row r="1160" spans="1:7" x14ac:dyDescent="0.3">
      <c r="A1160" s="1158"/>
      <c r="B1160" s="1244"/>
      <c r="C1160" s="1158"/>
      <c r="D1160" s="1158"/>
      <c r="E1160" s="1158"/>
      <c r="F1160" s="1158"/>
      <c r="G1160" s="1158"/>
    </row>
    <row r="1161" spans="1:7" x14ac:dyDescent="0.3">
      <c r="A1161" s="1158"/>
      <c r="B1161" s="1244"/>
      <c r="C1161" s="1158"/>
      <c r="D1161" s="1158"/>
      <c r="E1161" s="1158"/>
      <c r="F1161" s="1158"/>
      <c r="G1161" s="1158"/>
    </row>
    <row r="1162" spans="1:7" x14ac:dyDescent="0.3">
      <c r="A1162" s="1158"/>
      <c r="B1162" s="1244"/>
      <c r="C1162" s="1158"/>
      <c r="D1162" s="1158"/>
      <c r="E1162" s="1158"/>
      <c r="F1162" s="1158"/>
      <c r="G1162" s="1158"/>
    </row>
    <row r="1163" spans="1:7" x14ac:dyDescent="0.3">
      <c r="A1163" s="1158"/>
      <c r="B1163" s="1244"/>
      <c r="C1163" s="1158"/>
      <c r="D1163" s="1158"/>
      <c r="E1163" s="1158"/>
      <c r="F1163" s="1158"/>
      <c r="G1163" s="1158"/>
    </row>
    <row r="1164" spans="1:7" x14ac:dyDescent="0.3">
      <c r="A1164" s="1158"/>
      <c r="B1164" s="1244"/>
      <c r="C1164" s="1158"/>
      <c r="D1164" s="1158"/>
      <c r="E1164" s="1158"/>
      <c r="F1164" s="1158"/>
      <c r="G1164" s="1158"/>
    </row>
    <row r="1165" spans="1:7" x14ac:dyDescent="0.3">
      <c r="A1165" s="1158"/>
      <c r="B1165" s="1244"/>
      <c r="C1165" s="1158"/>
      <c r="D1165" s="1158"/>
      <c r="E1165" s="1158"/>
      <c r="F1165" s="1158"/>
      <c r="G1165" s="1158"/>
    </row>
    <row r="1166" spans="1:7" x14ac:dyDescent="0.3">
      <c r="A1166" s="1158"/>
      <c r="B1166" s="1244"/>
      <c r="C1166" s="1158"/>
      <c r="D1166" s="1158"/>
      <c r="E1166" s="1158"/>
      <c r="F1166" s="1158"/>
      <c r="G1166" s="1158"/>
    </row>
    <row r="1167" spans="1:7" x14ac:dyDescent="0.3">
      <c r="A1167" s="1158"/>
      <c r="B1167" s="1244"/>
      <c r="C1167" s="1158"/>
      <c r="D1167" s="1158"/>
      <c r="E1167" s="1158"/>
      <c r="F1167" s="1158"/>
      <c r="G1167" s="1158"/>
    </row>
    <row r="1168" spans="1:7" x14ac:dyDescent="0.3">
      <c r="A1168" s="1158"/>
      <c r="B1168" s="1244"/>
      <c r="C1168" s="1158"/>
      <c r="D1168" s="1158"/>
      <c r="E1168" s="1158"/>
      <c r="F1168" s="1158"/>
      <c r="G1168" s="1158"/>
    </row>
    <row r="1169" spans="1:7" x14ac:dyDescent="0.3">
      <c r="A1169" s="1158"/>
      <c r="B1169" s="1244"/>
      <c r="C1169" s="1158"/>
      <c r="D1169" s="1158"/>
      <c r="E1169" s="1158"/>
      <c r="F1169" s="1158"/>
      <c r="G1169" s="1158"/>
    </row>
    <row r="1170" spans="1:7" x14ac:dyDescent="0.3">
      <c r="A1170" s="1158"/>
      <c r="B1170" s="1244"/>
      <c r="C1170" s="1158"/>
      <c r="D1170" s="1158"/>
      <c r="E1170" s="1158"/>
      <c r="F1170" s="1158"/>
      <c r="G1170" s="1158"/>
    </row>
    <row r="1171" spans="1:7" x14ac:dyDescent="0.3">
      <c r="A1171" s="1158"/>
      <c r="B1171" s="1244"/>
      <c r="C1171" s="1158"/>
      <c r="D1171" s="1158"/>
      <c r="E1171" s="1158"/>
      <c r="F1171" s="1158"/>
      <c r="G1171" s="1158"/>
    </row>
    <row r="1172" spans="1:7" x14ac:dyDescent="0.3">
      <c r="A1172" s="1158"/>
      <c r="B1172" s="1244"/>
      <c r="C1172" s="1158"/>
      <c r="D1172" s="1158"/>
      <c r="E1172" s="1158"/>
      <c r="F1172" s="1158"/>
      <c r="G1172" s="1158"/>
    </row>
    <row r="1173" spans="1:7" x14ac:dyDescent="0.3">
      <c r="A1173" s="1158"/>
      <c r="B1173" s="1244"/>
      <c r="C1173" s="1158"/>
      <c r="D1173" s="1158"/>
      <c r="E1173" s="1158"/>
      <c r="F1173" s="1158"/>
      <c r="G1173" s="1158"/>
    </row>
    <row r="1174" spans="1:7" x14ac:dyDescent="0.3">
      <c r="A1174" s="1158"/>
      <c r="B1174" s="1244"/>
      <c r="C1174" s="1158"/>
      <c r="D1174" s="1158"/>
      <c r="E1174" s="1158"/>
      <c r="F1174" s="1158"/>
      <c r="G1174" s="1158"/>
    </row>
    <row r="1175" spans="1:7" x14ac:dyDescent="0.3">
      <c r="A1175" s="1158"/>
      <c r="B1175" s="1244"/>
      <c r="C1175" s="1158"/>
      <c r="D1175" s="1158"/>
      <c r="E1175" s="1158"/>
      <c r="F1175" s="1158"/>
      <c r="G1175" s="1158"/>
    </row>
    <row r="1176" spans="1:7" x14ac:dyDescent="0.3">
      <c r="A1176" s="1158"/>
      <c r="B1176" s="1244"/>
      <c r="C1176" s="1158"/>
      <c r="D1176" s="1158"/>
      <c r="E1176" s="1158"/>
      <c r="F1176" s="1158"/>
      <c r="G1176" s="1158"/>
    </row>
    <row r="1177" spans="1:7" x14ac:dyDescent="0.3">
      <c r="A1177" s="1158"/>
      <c r="B1177" s="1244"/>
      <c r="C1177" s="1158"/>
      <c r="D1177" s="1158"/>
      <c r="E1177" s="1158"/>
      <c r="F1177" s="1158"/>
      <c r="G1177" s="1158"/>
    </row>
    <row r="1178" spans="1:7" x14ac:dyDescent="0.3">
      <c r="A1178" s="1158"/>
      <c r="B1178" s="1244"/>
      <c r="C1178" s="1158"/>
      <c r="D1178" s="1158"/>
      <c r="E1178" s="1158"/>
      <c r="F1178" s="1158"/>
      <c r="G1178" s="1158"/>
    </row>
    <row r="1179" spans="1:7" x14ac:dyDescent="0.3">
      <c r="A1179" s="1158"/>
      <c r="B1179" s="1244"/>
      <c r="C1179" s="1158"/>
      <c r="D1179" s="1158"/>
      <c r="E1179" s="1158"/>
      <c r="F1179" s="1158"/>
      <c r="G1179" s="1158"/>
    </row>
    <row r="1180" spans="1:7" x14ac:dyDescent="0.3">
      <c r="A1180" s="1158"/>
      <c r="B1180" s="1244"/>
      <c r="C1180" s="1158"/>
      <c r="D1180" s="1158"/>
      <c r="E1180" s="1158"/>
      <c r="F1180" s="1158"/>
      <c r="G1180" s="1158"/>
    </row>
    <row r="1181" spans="1:7" x14ac:dyDescent="0.3">
      <c r="A1181" s="1158"/>
      <c r="B1181" s="1244"/>
      <c r="C1181" s="1158"/>
      <c r="D1181" s="1158"/>
      <c r="E1181" s="1158"/>
      <c r="F1181" s="1158"/>
      <c r="G1181" s="1158"/>
    </row>
    <row r="1182" spans="1:7" x14ac:dyDescent="0.3">
      <c r="A1182" s="1158"/>
      <c r="B1182" s="1244"/>
      <c r="C1182" s="1158"/>
      <c r="D1182" s="1158"/>
      <c r="E1182" s="1158"/>
      <c r="F1182" s="1158"/>
      <c r="G1182" s="1158"/>
    </row>
    <row r="1183" spans="1:7" x14ac:dyDescent="0.3">
      <c r="A1183" s="1158"/>
      <c r="B1183" s="1244"/>
      <c r="C1183" s="1158"/>
      <c r="D1183" s="1158"/>
      <c r="E1183" s="1158"/>
      <c r="F1183" s="1158"/>
      <c r="G1183" s="1158"/>
    </row>
    <row r="1184" spans="1:7" x14ac:dyDescent="0.3">
      <c r="A1184" s="1158"/>
      <c r="B1184" s="1244"/>
      <c r="C1184" s="1158"/>
      <c r="D1184" s="1158"/>
      <c r="E1184" s="1158"/>
      <c r="F1184" s="1158"/>
      <c r="G1184" s="1158"/>
    </row>
    <row r="1185" spans="1:7" x14ac:dyDescent="0.3">
      <c r="A1185" s="1158"/>
      <c r="B1185" s="1244"/>
      <c r="C1185" s="1158"/>
      <c r="D1185" s="1158"/>
      <c r="E1185" s="1158"/>
      <c r="F1185" s="1158"/>
      <c r="G1185" s="1158"/>
    </row>
    <row r="1186" spans="1:7" x14ac:dyDescent="0.3">
      <c r="A1186" s="1158"/>
      <c r="B1186" s="1244"/>
      <c r="C1186" s="1158"/>
      <c r="D1186" s="1158"/>
      <c r="E1186" s="1158"/>
      <c r="F1186" s="1158"/>
      <c r="G1186" s="1158"/>
    </row>
    <row r="1187" spans="1:7" x14ac:dyDescent="0.3">
      <c r="A1187" s="1158"/>
      <c r="B1187" s="1244"/>
      <c r="C1187" s="1158"/>
      <c r="D1187" s="1158"/>
      <c r="E1187" s="1158"/>
      <c r="F1187" s="1158"/>
      <c r="G1187" s="1158"/>
    </row>
    <row r="1188" spans="1:7" x14ac:dyDescent="0.3">
      <c r="A1188" s="1158"/>
      <c r="B1188" s="1244"/>
      <c r="C1188" s="1158"/>
      <c r="D1188" s="1158"/>
      <c r="E1188" s="1158"/>
      <c r="F1188" s="1158"/>
      <c r="G1188" s="1158"/>
    </row>
    <row r="1189" spans="1:7" x14ac:dyDescent="0.3">
      <c r="A1189" s="1158"/>
      <c r="B1189" s="1244"/>
      <c r="C1189" s="1158"/>
      <c r="D1189" s="1158"/>
      <c r="E1189" s="1158"/>
      <c r="F1189" s="1158"/>
      <c r="G1189" s="1158"/>
    </row>
    <row r="1190" spans="1:7" x14ac:dyDescent="0.3">
      <c r="A1190" s="1158"/>
      <c r="B1190" s="1244"/>
      <c r="C1190" s="1158"/>
      <c r="D1190" s="1158"/>
      <c r="E1190" s="1158"/>
      <c r="F1190" s="1158"/>
      <c r="G1190" s="1158"/>
    </row>
    <row r="1191" spans="1:7" x14ac:dyDescent="0.3">
      <c r="A1191" s="1158"/>
      <c r="B1191" s="1244"/>
      <c r="C1191" s="1158"/>
      <c r="D1191" s="1158"/>
      <c r="E1191" s="1158"/>
      <c r="F1191" s="1158"/>
      <c r="G1191" s="1158"/>
    </row>
    <row r="1192" spans="1:7" x14ac:dyDescent="0.3">
      <c r="A1192" s="1158"/>
      <c r="B1192" s="1244"/>
      <c r="C1192" s="1158"/>
      <c r="D1192" s="1158"/>
      <c r="E1192" s="1158"/>
      <c r="F1192" s="1158"/>
      <c r="G1192" s="1158"/>
    </row>
    <row r="1193" spans="1:7" x14ac:dyDescent="0.3">
      <c r="A1193" s="1158"/>
      <c r="B1193" s="1244"/>
      <c r="C1193" s="1158"/>
      <c r="D1193" s="1158"/>
      <c r="E1193" s="1158"/>
      <c r="F1193" s="1158"/>
      <c r="G1193" s="1158"/>
    </row>
    <row r="1194" spans="1:7" x14ac:dyDescent="0.3">
      <c r="A1194" s="1158"/>
      <c r="B1194" s="1244"/>
      <c r="C1194" s="1158"/>
      <c r="D1194" s="1158"/>
      <c r="E1194" s="1158"/>
      <c r="F1194" s="1158"/>
      <c r="G1194" s="1158"/>
    </row>
    <row r="1195" spans="1:7" x14ac:dyDescent="0.3">
      <c r="A1195" s="1158"/>
      <c r="B1195" s="1244"/>
      <c r="C1195" s="1158"/>
      <c r="D1195" s="1158"/>
      <c r="E1195" s="1158"/>
      <c r="F1195" s="1158"/>
      <c r="G1195" s="1158"/>
    </row>
    <row r="1196" spans="1:7" x14ac:dyDescent="0.3">
      <c r="A1196" s="1158"/>
      <c r="B1196" s="1244"/>
      <c r="C1196" s="1158"/>
      <c r="D1196" s="1158"/>
      <c r="E1196" s="1158"/>
      <c r="F1196" s="1158"/>
      <c r="G1196" s="1158"/>
    </row>
    <row r="1197" spans="1:7" x14ac:dyDescent="0.3">
      <c r="A1197" s="1158"/>
      <c r="B1197" s="1244"/>
      <c r="C1197" s="1158"/>
      <c r="D1197" s="1158"/>
      <c r="E1197" s="1158"/>
      <c r="F1197" s="1158"/>
      <c r="G1197" s="1158"/>
    </row>
    <row r="1198" spans="1:7" x14ac:dyDescent="0.3">
      <c r="A1198" s="1158"/>
      <c r="B1198" s="1244"/>
      <c r="C1198" s="1158"/>
      <c r="D1198" s="1158"/>
      <c r="E1198" s="1158"/>
      <c r="F1198" s="1158"/>
      <c r="G1198" s="1158"/>
    </row>
    <row r="1199" spans="1:7" x14ac:dyDescent="0.3">
      <c r="A1199" s="1158"/>
      <c r="B1199" s="1244"/>
      <c r="C1199" s="1158"/>
      <c r="D1199" s="1158"/>
      <c r="E1199" s="1158"/>
      <c r="F1199" s="1158"/>
      <c r="G1199" s="1158"/>
    </row>
    <row r="1200" spans="1:7" x14ac:dyDescent="0.3">
      <c r="A1200" s="1158"/>
      <c r="B1200" s="1244"/>
      <c r="C1200" s="1158"/>
      <c r="D1200" s="1158"/>
      <c r="E1200" s="1158"/>
      <c r="F1200" s="1158"/>
      <c r="G1200" s="1158"/>
    </row>
    <row r="1201" spans="1:7" x14ac:dyDescent="0.3">
      <c r="A1201" s="1158"/>
      <c r="B1201" s="1244"/>
      <c r="C1201" s="1158"/>
      <c r="D1201" s="1158"/>
      <c r="E1201" s="1158"/>
      <c r="F1201" s="1158"/>
      <c r="G1201" s="1158"/>
    </row>
    <row r="1202" spans="1:7" x14ac:dyDescent="0.3">
      <c r="A1202" s="1158"/>
      <c r="B1202" s="1244"/>
      <c r="C1202" s="1158"/>
      <c r="D1202" s="1158"/>
      <c r="E1202" s="1158"/>
      <c r="F1202" s="1158"/>
      <c r="G1202" s="1158"/>
    </row>
    <row r="1203" spans="1:7" x14ac:dyDescent="0.3">
      <c r="A1203" s="1158"/>
      <c r="B1203" s="1244"/>
      <c r="C1203" s="1158"/>
      <c r="D1203" s="1158"/>
      <c r="E1203" s="1158"/>
      <c r="F1203" s="1158"/>
      <c r="G1203" s="1158"/>
    </row>
    <row r="1204" spans="1:7" x14ac:dyDescent="0.3">
      <c r="A1204" s="1158"/>
      <c r="B1204" s="1244"/>
      <c r="C1204" s="1158"/>
      <c r="D1204" s="1158"/>
      <c r="E1204" s="1158"/>
      <c r="F1204" s="1158"/>
      <c r="G1204" s="1158"/>
    </row>
    <row r="1205" spans="1:7" x14ac:dyDescent="0.3">
      <c r="A1205" s="1158"/>
      <c r="B1205" s="1244"/>
      <c r="C1205" s="1158"/>
      <c r="D1205" s="1158"/>
      <c r="E1205" s="1158"/>
      <c r="F1205" s="1158"/>
      <c r="G1205" s="1158"/>
    </row>
    <row r="1206" spans="1:7" x14ac:dyDescent="0.3">
      <c r="A1206" s="1158"/>
      <c r="B1206" s="1244"/>
      <c r="C1206" s="1158"/>
      <c r="D1206" s="1158"/>
      <c r="E1206" s="1158"/>
      <c r="F1206" s="1158"/>
      <c r="G1206" s="1158"/>
    </row>
    <row r="1207" spans="1:7" x14ac:dyDescent="0.3">
      <c r="A1207" s="1158"/>
      <c r="B1207" s="1244"/>
      <c r="C1207" s="1158"/>
      <c r="D1207" s="1158"/>
      <c r="E1207" s="1158"/>
      <c r="F1207" s="1158"/>
      <c r="G1207" s="1158"/>
    </row>
    <row r="1208" spans="1:7" x14ac:dyDescent="0.3">
      <c r="A1208" s="1158"/>
      <c r="B1208" s="1244"/>
      <c r="C1208" s="1158"/>
      <c r="D1208" s="1158"/>
      <c r="E1208" s="1158"/>
      <c r="F1208" s="1158"/>
      <c r="G1208" s="1158"/>
    </row>
    <row r="1209" spans="1:7" x14ac:dyDescent="0.3">
      <c r="A1209" s="1158"/>
      <c r="B1209" s="1244"/>
      <c r="C1209" s="1158"/>
      <c r="D1209" s="1158"/>
      <c r="E1209" s="1158"/>
      <c r="F1209" s="1158"/>
      <c r="G1209" s="1158"/>
    </row>
    <row r="1210" spans="1:7" x14ac:dyDescent="0.3">
      <c r="A1210" s="1158"/>
      <c r="B1210" s="1244"/>
      <c r="C1210" s="1158"/>
      <c r="D1210" s="1158"/>
      <c r="E1210" s="1158"/>
      <c r="F1210" s="1158"/>
      <c r="G1210" s="1158"/>
    </row>
    <row r="1211" spans="1:7" x14ac:dyDescent="0.3">
      <c r="A1211" s="1158"/>
      <c r="B1211" s="1244"/>
      <c r="C1211" s="1158"/>
      <c r="D1211" s="1158"/>
      <c r="E1211" s="1158"/>
      <c r="F1211" s="1158"/>
      <c r="G1211" s="1158"/>
    </row>
    <row r="1212" spans="1:7" x14ac:dyDescent="0.3">
      <c r="A1212" s="1158"/>
      <c r="B1212" s="1244"/>
      <c r="C1212" s="1158"/>
      <c r="D1212" s="1158"/>
      <c r="E1212" s="1158"/>
      <c r="F1212" s="1158"/>
      <c r="G1212" s="1158"/>
    </row>
    <row r="1213" spans="1:7" x14ac:dyDescent="0.3">
      <c r="A1213" s="1158"/>
      <c r="B1213" s="1244"/>
      <c r="C1213" s="1158"/>
      <c r="D1213" s="1158"/>
      <c r="E1213" s="1158"/>
      <c r="F1213" s="1158"/>
      <c r="G1213" s="1158"/>
    </row>
    <row r="1214" spans="1:7" x14ac:dyDescent="0.3">
      <c r="A1214" s="1158"/>
      <c r="B1214" s="1244"/>
      <c r="C1214" s="1158"/>
      <c r="D1214" s="1158"/>
      <c r="E1214" s="1158"/>
      <c r="F1214" s="1158"/>
      <c r="G1214" s="1158"/>
    </row>
    <row r="1215" spans="1:7" x14ac:dyDescent="0.3">
      <c r="A1215" s="1158"/>
      <c r="B1215" s="1244"/>
      <c r="C1215" s="1158"/>
      <c r="D1215" s="1158"/>
      <c r="E1215" s="1158"/>
      <c r="F1215" s="1158"/>
      <c r="G1215" s="1158"/>
    </row>
    <row r="1216" spans="1:7" x14ac:dyDescent="0.3">
      <c r="A1216" s="1158"/>
      <c r="B1216" s="1244"/>
      <c r="C1216" s="1158"/>
      <c r="D1216" s="1158"/>
      <c r="E1216" s="1158"/>
      <c r="F1216" s="1158"/>
      <c r="G1216" s="1158"/>
    </row>
    <row r="1217" spans="1:7" x14ac:dyDescent="0.3">
      <c r="A1217" s="1158"/>
      <c r="B1217" s="1244"/>
      <c r="C1217" s="1158"/>
      <c r="D1217" s="1158"/>
      <c r="E1217" s="1158"/>
      <c r="F1217" s="1158"/>
      <c r="G1217" s="1158"/>
    </row>
    <row r="1218" spans="1:7" x14ac:dyDescent="0.3">
      <c r="A1218" s="1158"/>
      <c r="B1218" s="1244"/>
      <c r="C1218" s="1158"/>
      <c r="D1218" s="1158"/>
      <c r="E1218" s="1158"/>
      <c r="F1218" s="1158"/>
      <c r="G1218" s="1158"/>
    </row>
    <row r="1219" spans="1:7" x14ac:dyDescent="0.3">
      <c r="A1219" s="1158"/>
      <c r="B1219" s="1244"/>
      <c r="C1219" s="1158"/>
      <c r="D1219" s="1158"/>
      <c r="E1219" s="1158"/>
      <c r="F1219" s="1158"/>
      <c r="G1219" s="1158"/>
    </row>
    <row r="1220" spans="1:7" x14ac:dyDescent="0.3">
      <c r="A1220" s="1158"/>
      <c r="B1220" s="1244"/>
      <c r="C1220" s="1158"/>
      <c r="D1220" s="1158"/>
      <c r="E1220" s="1158"/>
      <c r="F1220" s="1158"/>
      <c r="G1220" s="1158"/>
    </row>
    <row r="1221" spans="1:7" x14ac:dyDescent="0.3">
      <c r="A1221" s="1158"/>
      <c r="B1221" s="1244"/>
      <c r="C1221" s="1158"/>
      <c r="D1221" s="1158"/>
      <c r="E1221" s="1158"/>
      <c r="F1221" s="1158"/>
      <c r="G1221" s="1158"/>
    </row>
    <row r="1222" spans="1:7" x14ac:dyDescent="0.3">
      <c r="A1222" s="1158"/>
      <c r="B1222" s="1244"/>
      <c r="C1222" s="1158"/>
      <c r="D1222" s="1158"/>
      <c r="E1222" s="1158"/>
      <c r="F1222" s="1158"/>
      <c r="G1222" s="1158"/>
    </row>
    <row r="1223" spans="1:7" x14ac:dyDescent="0.3">
      <c r="A1223" s="1158"/>
      <c r="B1223" s="1244"/>
      <c r="C1223" s="1158"/>
      <c r="D1223" s="1158"/>
      <c r="E1223" s="1158"/>
      <c r="F1223" s="1158"/>
      <c r="G1223" s="1158"/>
    </row>
    <row r="1224" spans="1:7" x14ac:dyDescent="0.3">
      <c r="A1224" s="1158"/>
      <c r="B1224" s="1244"/>
      <c r="C1224" s="1158"/>
      <c r="D1224" s="1158"/>
      <c r="E1224" s="1158"/>
      <c r="F1224" s="1158"/>
      <c r="G1224" s="1158"/>
    </row>
    <row r="1225" spans="1:7" x14ac:dyDescent="0.3">
      <c r="A1225" s="1158"/>
      <c r="B1225" s="1244"/>
      <c r="C1225" s="1158"/>
      <c r="D1225" s="1158"/>
      <c r="E1225" s="1158"/>
      <c r="F1225" s="1158"/>
      <c r="G1225" s="1158"/>
    </row>
    <row r="1226" spans="1:7" x14ac:dyDescent="0.3">
      <c r="A1226" s="1158"/>
      <c r="B1226" s="1244"/>
      <c r="C1226" s="1158"/>
      <c r="D1226" s="1158"/>
      <c r="E1226" s="1158"/>
      <c r="F1226" s="1158"/>
      <c r="G1226" s="1158"/>
    </row>
    <row r="1227" spans="1:7" x14ac:dyDescent="0.3">
      <c r="A1227" s="1158"/>
      <c r="B1227" s="1244"/>
      <c r="C1227" s="1158"/>
      <c r="D1227" s="1158"/>
      <c r="E1227" s="1158"/>
      <c r="F1227" s="1158"/>
      <c r="G1227" s="1158"/>
    </row>
    <row r="1228" spans="1:7" x14ac:dyDescent="0.3">
      <c r="A1228" s="1158"/>
      <c r="B1228" s="1244"/>
      <c r="C1228" s="1158"/>
      <c r="D1228" s="1158"/>
      <c r="E1228" s="1158"/>
      <c r="F1228" s="1158"/>
      <c r="G1228" s="1158"/>
    </row>
    <row r="1229" spans="1:7" x14ac:dyDescent="0.3">
      <c r="A1229" s="1158"/>
      <c r="B1229" s="1244"/>
      <c r="C1229" s="1158"/>
      <c r="D1229" s="1158"/>
      <c r="E1229" s="1158"/>
      <c r="F1229" s="1158"/>
      <c r="G1229" s="1158"/>
    </row>
    <row r="1230" spans="1:7" x14ac:dyDescent="0.3">
      <c r="A1230" s="1158"/>
      <c r="B1230" s="1244"/>
      <c r="C1230" s="1158"/>
      <c r="D1230" s="1158"/>
      <c r="E1230" s="1158"/>
      <c r="F1230" s="1158"/>
      <c r="G1230" s="1158"/>
    </row>
    <row r="1231" spans="1:7" x14ac:dyDescent="0.3">
      <c r="A1231" s="1158"/>
      <c r="B1231" s="1244"/>
      <c r="C1231" s="1158"/>
      <c r="D1231" s="1158"/>
      <c r="E1231" s="1158"/>
      <c r="F1231" s="1158"/>
      <c r="G1231" s="1158"/>
    </row>
    <row r="1232" spans="1:7" x14ac:dyDescent="0.3">
      <c r="A1232" s="1158"/>
      <c r="B1232" s="1244"/>
      <c r="C1232" s="1158"/>
      <c r="D1232" s="1158"/>
      <c r="E1232" s="1158"/>
      <c r="F1232" s="1158"/>
      <c r="G1232" s="1158"/>
    </row>
    <row r="1233" spans="1:7" x14ac:dyDescent="0.3">
      <c r="A1233" s="1158"/>
      <c r="B1233" s="1244"/>
      <c r="C1233" s="1158"/>
      <c r="D1233" s="1158"/>
      <c r="E1233" s="1158"/>
      <c r="F1233" s="1158"/>
      <c r="G1233" s="1158"/>
    </row>
    <row r="1234" spans="1:7" x14ac:dyDescent="0.3">
      <c r="A1234" s="1158"/>
      <c r="B1234" s="1244"/>
      <c r="C1234" s="1158"/>
      <c r="D1234" s="1158"/>
      <c r="E1234" s="1158"/>
      <c r="F1234" s="1158"/>
      <c r="G1234" s="1158"/>
    </row>
    <row r="1235" spans="1:7" x14ac:dyDescent="0.3">
      <c r="A1235" s="1158"/>
      <c r="B1235" s="1244"/>
      <c r="C1235" s="1158"/>
      <c r="D1235" s="1158"/>
      <c r="E1235" s="1158"/>
      <c r="F1235" s="1158"/>
      <c r="G1235" s="1158"/>
    </row>
    <row r="1236" spans="1:7" x14ac:dyDescent="0.3">
      <c r="A1236" s="1158"/>
      <c r="B1236" s="1244"/>
      <c r="C1236" s="1158"/>
      <c r="D1236" s="1158"/>
      <c r="E1236" s="1158"/>
      <c r="F1236" s="1158"/>
      <c r="G1236" s="1158"/>
    </row>
    <row r="1237" spans="1:7" x14ac:dyDescent="0.3">
      <c r="A1237" s="1158"/>
      <c r="B1237" s="1244"/>
      <c r="C1237" s="1158"/>
      <c r="D1237" s="1158"/>
      <c r="E1237" s="1158"/>
      <c r="F1237" s="1158"/>
      <c r="G1237" s="1158"/>
    </row>
    <row r="1238" spans="1:7" x14ac:dyDescent="0.3">
      <c r="A1238" s="1158"/>
      <c r="B1238" s="1244"/>
      <c r="C1238" s="1158"/>
      <c r="D1238" s="1158"/>
      <c r="E1238" s="1158"/>
      <c r="F1238" s="1158"/>
      <c r="G1238" s="1158"/>
    </row>
    <row r="1239" spans="1:7" x14ac:dyDescent="0.3">
      <c r="A1239" s="1158"/>
      <c r="B1239" s="1244"/>
      <c r="C1239" s="1158"/>
      <c r="D1239" s="1158"/>
      <c r="E1239" s="1158"/>
      <c r="F1239" s="1158"/>
      <c r="G1239" s="1158"/>
    </row>
    <row r="1240" spans="1:7" x14ac:dyDescent="0.3">
      <c r="A1240" s="1158"/>
      <c r="B1240" s="1244"/>
      <c r="C1240" s="1158"/>
      <c r="D1240" s="1158"/>
      <c r="E1240" s="1158"/>
      <c r="F1240" s="1158"/>
      <c r="G1240" s="1158"/>
    </row>
    <row r="1241" spans="1:7" x14ac:dyDescent="0.3">
      <c r="A1241" s="1158"/>
      <c r="B1241" s="1244"/>
      <c r="C1241" s="1158"/>
      <c r="D1241" s="1158"/>
      <c r="E1241" s="1158"/>
      <c r="F1241" s="1158"/>
      <c r="G1241" s="1158"/>
    </row>
    <row r="1242" spans="1:7" x14ac:dyDescent="0.3">
      <c r="A1242" s="1158"/>
      <c r="B1242" s="1244"/>
      <c r="C1242" s="1158"/>
      <c r="D1242" s="1158"/>
      <c r="E1242" s="1158"/>
      <c r="F1242" s="1158"/>
      <c r="G1242" s="1158"/>
    </row>
    <row r="1243" spans="1:7" x14ac:dyDescent="0.3">
      <c r="A1243" s="1158"/>
      <c r="B1243" s="1244"/>
      <c r="C1243" s="1158"/>
      <c r="D1243" s="1158"/>
      <c r="E1243" s="1158"/>
      <c r="F1243" s="1158"/>
      <c r="G1243" s="1158"/>
    </row>
    <row r="1244" spans="1:7" x14ac:dyDescent="0.3">
      <c r="A1244" s="1158"/>
      <c r="B1244" s="1244"/>
      <c r="C1244" s="1158"/>
      <c r="D1244" s="1158"/>
      <c r="E1244" s="1158"/>
      <c r="F1244" s="1158"/>
      <c r="G1244" s="1158"/>
    </row>
    <row r="1245" spans="1:7" x14ac:dyDescent="0.3">
      <c r="A1245" s="1158"/>
      <c r="B1245" s="1244"/>
      <c r="C1245" s="1158"/>
      <c r="D1245" s="1158"/>
      <c r="E1245" s="1158"/>
      <c r="F1245" s="1158"/>
      <c r="G1245" s="1158"/>
    </row>
    <row r="1246" spans="1:7" x14ac:dyDescent="0.3">
      <c r="A1246" s="1158"/>
      <c r="B1246" s="1244"/>
      <c r="C1246" s="1158"/>
      <c r="D1246" s="1158"/>
      <c r="E1246" s="1158"/>
      <c r="F1246" s="1158"/>
      <c r="G1246" s="1158"/>
    </row>
    <row r="1247" spans="1:7" x14ac:dyDescent="0.3">
      <c r="A1247" s="1158"/>
      <c r="B1247" s="1244"/>
      <c r="C1247" s="1158"/>
      <c r="D1247" s="1158"/>
      <c r="E1247" s="1158"/>
      <c r="F1247" s="1158"/>
      <c r="G1247" s="1158"/>
    </row>
    <row r="1248" spans="1:7" x14ac:dyDescent="0.3">
      <c r="A1248" s="1158"/>
      <c r="B1248" s="1244"/>
      <c r="C1248" s="1158"/>
      <c r="D1248" s="1158"/>
      <c r="E1248" s="1158"/>
      <c r="F1248" s="1158"/>
      <c r="G1248" s="1158"/>
    </row>
    <row r="1249" spans="1:7" x14ac:dyDescent="0.3">
      <c r="A1249" s="1158"/>
      <c r="B1249" s="1244"/>
      <c r="C1249" s="1158"/>
      <c r="D1249" s="1158"/>
      <c r="E1249" s="1158"/>
      <c r="F1249" s="1158"/>
      <c r="G1249" s="1158"/>
    </row>
    <row r="1250" spans="1:7" x14ac:dyDescent="0.3">
      <c r="A1250" s="1158"/>
      <c r="B1250" s="1244"/>
      <c r="C1250" s="1158"/>
      <c r="D1250" s="1158"/>
      <c r="E1250" s="1158"/>
      <c r="F1250" s="1158"/>
      <c r="G1250" s="1158"/>
    </row>
    <row r="1251" spans="1:7" x14ac:dyDescent="0.3">
      <c r="A1251" s="1158"/>
      <c r="B1251" s="1244"/>
      <c r="C1251" s="1158"/>
      <c r="D1251" s="1158"/>
      <c r="E1251" s="1158"/>
      <c r="F1251" s="1158"/>
      <c r="G1251" s="1158"/>
    </row>
    <row r="1252" spans="1:7" x14ac:dyDescent="0.3">
      <c r="A1252" s="1158"/>
      <c r="B1252" s="1244"/>
      <c r="C1252" s="1158"/>
      <c r="D1252" s="1158"/>
      <c r="E1252" s="1158"/>
      <c r="F1252" s="1158"/>
      <c r="G1252" s="1158"/>
    </row>
    <row r="1253" spans="1:7" x14ac:dyDescent="0.3">
      <c r="A1253" s="1158"/>
      <c r="B1253" s="1244"/>
      <c r="C1253" s="1158"/>
      <c r="D1253" s="1158"/>
      <c r="E1253" s="1158"/>
      <c r="F1253" s="1158"/>
      <c r="G1253" s="1158"/>
    </row>
    <row r="1254" spans="1:7" x14ac:dyDescent="0.3">
      <c r="A1254" s="1158"/>
      <c r="B1254" s="1244"/>
      <c r="C1254" s="1158"/>
      <c r="D1254" s="1158"/>
      <c r="E1254" s="1158"/>
      <c r="F1254" s="1158"/>
      <c r="G1254" s="1158"/>
    </row>
    <row r="1255" spans="1:7" x14ac:dyDescent="0.3">
      <c r="A1255" s="1158"/>
      <c r="B1255" s="1244"/>
      <c r="C1255" s="1158"/>
      <c r="D1255" s="1158"/>
      <c r="E1255" s="1158"/>
      <c r="F1255" s="1158"/>
      <c r="G1255" s="1158"/>
    </row>
    <row r="1256" spans="1:7" x14ac:dyDescent="0.3">
      <c r="A1256" s="1158"/>
      <c r="B1256" s="1244"/>
      <c r="C1256" s="1158"/>
      <c r="D1256" s="1158"/>
      <c r="E1256" s="1158"/>
      <c r="F1256" s="1158"/>
      <c r="G1256" s="1158"/>
    </row>
    <row r="1257" spans="1:7" x14ac:dyDescent="0.3">
      <c r="A1257" s="1158"/>
      <c r="B1257" s="1244"/>
      <c r="C1257" s="1158"/>
      <c r="D1257" s="1158"/>
      <c r="E1257" s="1158"/>
      <c r="F1257" s="1158"/>
      <c r="G1257" s="1158"/>
    </row>
    <row r="1258" spans="1:7" x14ac:dyDescent="0.3">
      <c r="A1258" s="1158"/>
      <c r="B1258" s="1244"/>
      <c r="C1258" s="1158"/>
      <c r="D1258" s="1158"/>
      <c r="E1258" s="1158"/>
      <c r="F1258" s="1158"/>
      <c r="G1258" s="1158"/>
    </row>
    <row r="1259" spans="1:7" x14ac:dyDescent="0.3">
      <c r="A1259" s="1158"/>
      <c r="B1259" s="1244"/>
      <c r="C1259" s="1158"/>
      <c r="D1259" s="1158"/>
      <c r="E1259" s="1158"/>
      <c r="F1259" s="1158"/>
      <c r="G1259" s="1158"/>
    </row>
    <row r="1260" spans="1:7" x14ac:dyDescent="0.3">
      <c r="A1260" s="1158"/>
      <c r="B1260" s="1244"/>
      <c r="C1260" s="1158"/>
      <c r="D1260" s="1158"/>
      <c r="E1260" s="1158"/>
      <c r="F1260" s="1158"/>
      <c r="G1260" s="1158"/>
    </row>
    <row r="1261" spans="1:7" x14ac:dyDescent="0.3">
      <c r="A1261" s="1158"/>
      <c r="B1261" s="1244"/>
      <c r="C1261" s="1158"/>
      <c r="D1261" s="1158"/>
      <c r="E1261" s="1158"/>
      <c r="F1261" s="1158"/>
      <c r="G1261" s="1158"/>
    </row>
    <row r="1262" spans="1:7" x14ac:dyDescent="0.3">
      <c r="A1262" s="1158"/>
      <c r="B1262" s="1244"/>
      <c r="C1262" s="1158"/>
      <c r="D1262" s="1158"/>
      <c r="E1262" s="1158"/>
      <c r="F1262" s="1158"/>
      <c r="G1262" s="1158"/>
    </row>
    <row r="1263" spans="1:7" x14ac:dyDescent="0.3">
      <c r="A1263" s="1158"/>
      <c r="B1263" s="1244"/>
      <c r="C1263" s="1158"/>
      <c r="D1263" s="1158"/>
      <c r="E1263" s="1158"/>
      <c r="F1263" s="1158"/>
      <c r="G1263" s="1158"/>
    </row>
    <row r="1264" spans="1:7" x14ac:dyDescent="0.3">
      <c r="A1264" s="1158"/>
      <c r="B1264" s="1244"/>
      <c r="C1264" s="1158"/>
      <c r="D1264" s="1158"/>
      <c r="E1264" s="1158"/>
      <c r="F1264" s="1158"/>
      <c r="G1264" s="1158"/>
    </row>
    <row r="1265" spans="1:7" x14ac:dyDescent="0.3">
      <c r="A1265" s="1158"/>
      <c r="B1265" s="1244"/>
      <c r="C1265" s="1158"/>
      <c r="D1265" s="1158"/>
      <c r="E1265" s="1158"/>
      <c r="F1265" s="1158"/>
      <c r="G1265" s="1158"/>
    </row>
    <row r="1266" spans="1:7" x14ac:dyDescent="0.3">
      <c r="A1266" s="1158"/>
      <c r="B1266" s="1244"/>
      <c r="C1266" s="1158"/>
      <c r="D1266" s="1158"/>
      <c r="E1266" s="1158"/>
      <c r="F1266" s="1158"/>
      <c r="G1266" s="1158"/>
    </row>
    <row r="1267" spans="1:7" x14ac:dyDescent="0.3">
      <c r="A1267" s="1158"/>
      <c r="B1267" s="1244"/>
      <c r="C1267" s="1158"/>
      <c r="D1267" s="1158"/>
      <c r="E1267" s="1158"/>
      <c r="F1267" s="1158"/>
      <c r="G1267" s="1158"/>
    </row>
    <row r="1268" spans="1:7" x14ac:dyDescent="0.3">
      <c r="A1268" s="1158"/>
      <c r="B1268" s="1244"/>
      <c r="C1268" s="1158"/>
      <c r="D1268" s="1158"/>
      <c r="E1268" s="1158"/>
      <c r="F1268" s="1158"/>
      <c r="G1268" s="1158"/>
    </row>
    <row r="1269" spans="1:7" x14ac:dyDescent="0.3">
      <c r="A1269" s="1158"/>
      <c r="B1269" s="1244"/>
      <c r="C1269" s="1158"/>
      <c r="D1269" s="1158"/>
      <c r="E1269" s="1158"/>
      <c r="F1269" s="1158"/>
      <c r="G1269" s="1158"/>
    </row>
    <row r="1270" spans="1:7" x14ac:dyDescent="0.3">
      <c r="A1270" s="1158"/>
      <c r="B1270" s="1244"/>
      <c r="C1270" s="1158"/>
      <c r="D1270" s="1158"/>
      <c r="E1270" s="1158"/>
      <c r="F1270" s="1158"/>
      <c r="G1270" s="1158"/>
    </row>
    <row r="1271" spans="1:7" x14ac:dyDescent="0.3">
      <c r="A1271" s="1158"/>
      <c r="B1271" s="1244"/>
      <c r="C1271" s="1158"/>
      <c r="D1271" s="1158"/>
      <c r="E1271" s="1158"/>
      <c r="F1271" s="1158"/>
      <c r="G1271" s="1158"/>
    </row>
    <row r="1272" spans="1:7" x14ac:dyDescent="0.3">
      <c r="A1272" s="1158"/>
      <c r="B1272" s="1244"/>
      <c r="C1272" s="1158"/>
      <c r="D1272" s="1158"/>
      <c r="E1272" s="1158"/>
      <c r="F1272" s="1158"/>
      <c r="G1272" s="1158"/>
    </row>
    <row r="1273" spans="1:7" x14ac:dyDescent="0.3">
      <c r="A1273" s="1158"/>
      <c r="B1273" s="1244"/>
      <c r="C1273" s="1158"/>
      <c r="D1273" s="1158"/>
      <c r="E1273" s="1158"/>
      <c r="F1273" s="1158"/>
      <c r="G1273" s="1158"/>
    </row>
    <row r="1274" spans="1:7" x14ac:dyDescent="0.3">
      <c r="A1274" s="1158"/>
      <c r="B1274" s="1244"/>
      <c r="C1274" s="1158"/>
      <c r="D1274" s="1158"/>
      <c r="E1274" s="1158"/>
      <c r="F1274" s="1158"/>
      <c r="G1274" s="1158"/>
    </row>
    <row r="1275" spans="1:7" x14ac:dyDescent="0.3">
      <c r="A1275" s="1158"/>
      <c r="B1275" s="1244"/>
      <c r="C1275" s="1158"/>
      <c r="D1275" s="1158"/>
      <c r="E1275" s="1158"/>
      <c r="F1275" s="1158"/>
      <c r="G1275" s="1158"/>
    </row>
    <row r="1276" spans="1:7" x14ac:dyDescent="0.3">
      <c r="A1276" s="1158"/>
      <c r="B1276" s="1244"/>
      <c r="C1276" s="1158"/>
      <c r="D1276" s="1158"/>
      <c r="E1276" s="1158"/>
      <c r="F1276" s="1158"/>
      <c r="G1276" s="1158"/>
    </row>
    <row r="1277" spans="1:7" x14ac:dyDescent="0.3">
      <c r="A1277" s="1158"/>
      <c r="B1277" s="1244"/>
      <c r="C1277" s="1158"/>
      <c r="D1277" s="1158"/>
      <c r="E1277" s="1158"/>
      <c r="F1277" s="1158"/>
      <c r="G1277" s="1158"/>
    </row>
    <row r="1278" spans="1:7" x14ac:dyDescent="0.3">
      <c r="A1278" s="1158"/>
      <c r="B1278" s="1244"/>
      <c r="C1278" s="1158"/>
      <c r="D1278" s="1158"/>
      <c r="E1278" s="1158"/>
      <c r="F1278" s="1158"/>
      <c r="G1278" s="1158"/>
    </row>
    <row r="1279" spans="1:7" x14ac:dyDescent="0.3">
      <c r="A1279" s="1158"/>
      <c r="B1279" s="1244"/>
      <c r="C1279" s="1158"/>
      <c r="D1279" s="1158"/>
      <c r="E1279" s="1158"/>
      <c r="F1279" s="1158"/>
      <c r="G1279" s="1158"/>
    </row>
    <row r="1280" spans="1:7" x14ac:dyDescent="0.3">
      <c r="A1280" s="1158"/>
      <c r="B1280" s="1244"/>
      <c r="C1280" s="1158"/>
      <c r="D1280" s="1158"/>
      <c r="E1280" s="1158"/>
      <c r="F1280" s="1158"/>
      <c r="G1280" s="1158"/>
    </row>
    <row r="1281" spans="1:7" x14ac:dyDescent="0.3">
      <c r="A1281" s="1158"/>
      <c r="B1281" s="1244"/>
      <c r="C1281" s="1158"/>
      <c r="D1281" s="1158"/>
      <c r="E1281" s="1158"/>
      <c r="F1281" s="1158"/>
      <c r="G1281" s="1158"/>
    </row>
    <row r="1282" spans="1:7" x14ac:dyDescent="0.3">
      <c r="A1282" s="1158"/>
      <c r="B1282" s="1244"/>
      <c r="C1282" s="1158"/>
      <c r="D1282" s="1158"/>
      <c r="E1282" s="1158"/>
      <c r="F1282" s="1158"/>
      <c r="G1282" s="1158"/>
    </row>
    <row r="1283" spans="1:7" x14ac:dyDescent="0.3">
      <c r="A1283" s="1158"/>
      <c r="B1283" s="1244"/>
      <c r="C1283" s="1158"/>
      <c r="D1283" s="1158"/>
      <c r="E1283" s="1158"/>
      <c r="F1283" s="1158"/>
      <c r="G1283" s="1158"/>
    </row>
    <row r="1284" spans="1:7" x14ac:dyDescent="0.3">
      <c r="A1284" s="1158"/>
      <c r="B1284" s="1244"/>
      <c r="C1284" s="1158"/>
      <c r="D1284" s="1158"/>
      <c r="E1284" s="1158"/>
      <c r="F1284" s="1158"/>
      <c r="G1284" s="1158"/>
    </row>
    <row r="1285" spans="1:7" x14ac:dyDescent="0.3">
      <c r="A1285" s="1158"/>
      <c r="B1285" s="1244"/>
      <c r="C1285" s="1158"/>
      <c r="D1285" s="1158"/>
      <c r="E1285" s="1158"/>
      <c r="F1285" s="1158"/>
      <c r="G1285" s="1158"/>
    </row>
    <row r="1286" spans="1:7" x14ac:dyDescent="0.3">
      <c r="A1286" s="1158"/>
      <c r="B1286" s="1244"/>
      <c r="C1286" s="1158"/>
      <c r="D1286" s="1158"/>
      <c r="E1286" s="1158"/>
      <c r="F1286" s="1158"/>
      <c r="G1286" s="1158"/>
    </row>
    <row r="1287" spans="1:7" x14ac:dyDescent="0.3">
      <c r="A1287" s="1158"/>
      <c r="B1287" s="1244"/>
      <c r="C1287" s="1158"/>
      <c r="D1287" s="1158"/>
      <c r="E1287" s="1158"/>
      <c r="F1287" s="1158"/>
      <c r="G1287" s="1158"/>
    </row>
    <row r="1288" spans="1:7" x14ac:dyDescent="0.3">
      <c r="A1288" s="1158"/>
      <c r="B1288" s="1244"/>
      <c r="C1288" s="1158"/>
      <c r="D1288" s="1158"/>
      <c r="E1288" s="1158"/>
      <c r="F1288" s="1158"/>
      <c r="G1288" s="1158"/>
    </row>
    <row r="1289" spans="1:7" x14ac:dyDescent="0.3">
      <c r="A1289" s="1158"/>
      <c r="B1289" s="1244"/>
      <c r="C1289" s="1158"/>
      <c r="D1289" s="1158"/>
      <c r="E1289" s="1158"/>
      <c r="F1289" s="1158"/>
      <c r="G1289" s="1158"/>
    </row>
    <row r="1290" spans="1:7" x14ac:dyDescent="0.3">
      <c r="A1290" s="1158"/>
      <c r="B1290" s="1244"/>
      <c r="C1290" s="1158"/>
      <c r="D1290" s="1158"/>
      <c r="E1290" s="1158"/>
      <c r="F1290" s="1158"/>
      <c r="G1290" s="1158"/>
    </row>
    <row r="1291" spans="1:7" x14ac:dyDescent="0.3">
      <c r="A1291" s="1158"/>
      <c r="B1291" s="1244"/>
      <c r="C1291" s="1158"/>
      <c r="D1291" s="1158"/>
      <c r="E1291" s="1158"/>
      <c r="F1291" s="1158"/>
      <c r="G1291" s="1158"/>
    </row>
    <row r="1292" spans="1:7" x14ac:dyDescent="0.3">
      <c r="A1292" s="1158"/>
      <c r="B1292" s="1244"/>
      <c r="C1292" s="1158"/>
      <c r="D1292" s="1158"/>
      <c r="E1292" s="1158"/>
      <c r="F1292" s="1158"/>
      <c r="G1292" s="1158"/>
    </row>
    <row r="1293" spans="1:7" x14ac:dyDescent="0.3">
      <c r="A1293" s="1158"/>
      <c r="B1293" s="1244"/>
      <c r="C1293" s="1158"/>
      <c r="D1293" s="1158"/>
      <c r="E1293" s="1158"/>
      <c r="F1293" s="1158"/>
      <c r="G1293" s="1158"/>
    </row>
    <row r="1294" spans="1:7" x14ac:dyDescent="0.3">
      <c r="A1294" s="1158"/>
      <c r="B1294" s="1244"/>
      <c r="C1294" s="1158"/>
      <c r="D1294" s="1158"/>
      <c r="E1294" s="1158"/>
      <c r="F1294" s="1158"/>
      <c r="G1294" s="1158"/>
    </row>
    <row r="1295" spans="1:7" x14ac:dyDescent="0.3">
      <c r="A1295" s="1158"/>
      <c r="B1295" s="1244"/>
      <c r="C1295" s="1158"/>
      <c r="D1295" s="1158"/>
      <c r="E1295" s="1158"/>
      <c r="F1295" s="1158"/>
      <c r="G1295" s="1158"/>
    </row>
    <row r="1296" spans="1:7" x14ac:dyDescent="0.3">
      <c r="A1296" s="1158"/>
      <c r="B1296" s="1244"/>
      <c r="C1296" s="1158"/>
      <c r="D1296" s="1158"/>
      <c r="E1296" s="1158"/>
      <c r="F1296" s="1158"/>
      <c r="G1296" s="1158"/>
    </row>
    <row r="1297" spans="1:7" x14ac:dyDescent="0.3">
      <c r="A1297" s="1158"/>
      <c r="B1297" s="1244"/>
      <c r="C1297" s="1158"/>
      <c r="D1297" s="1158"/>
      <c r="E1297" s="1158"/>
      <c r="F1297" s="1158"/>
      <c r="G1297" s="1158"/>
    </row>
    <row r="1298" spans="1:7" x14ac:dyDescent="0.3">
      <c r="A1298" s="1158"/>
      <c r="B1298" s="1244"/>
      <c r="C1298" s="1158"/>
      <c r="D1298" s="1158"/>
      <c r="E1298" s="1158"/>
      <c r="F1298" s="1158"/>
      <c r="G1298" s="1158"/>
    </row>
    <row r="1299" spans="1:7" x14ac:dyDescent="0.3">
      <c r="A1299" s="1158"/>
      <c r="B1299" s="1244"/>
      <c r="C1299" s="1158"/>
      <c r="D1299" s="1158"/>
      <c r="E1299" s="1158"/>
      <c r="F1299" s="1158"/>
      <c r="G1299" s="1158"/>
    </row>
    <row r="1300" spans="1:7" x14ac:dyDescent="0.3">
      <c r="A1300" s="1158"/>
      <c r="B1300" s="1244"/>
      <c r="C1300" s="1158"/>
      <c r="D1300" s="1158"/>
      <c r="E1300" s="1158"/>
      <c r="F1300" s="1158"/>
      <c r="G1300" s="1158"/>
    </row>
    <row r="1301" spans="1:7" x14ac:dyDescent="0.3">
      <c r="A1301" s="1158"/>
      <c r="B1301" s="1244"/>
      <c r="C1301" s="1158"/>
      <c r="D1301" s="1158"/>
      <c r="E1301" s="1158"/>
      <c r="F1301" s="1158"/>
      <c r="G1301" s="1158"/>
    </row>
    <row r="1302" spans="1:7" x14ac:dyDescent="0.3">
      <c r="A1302" s="1158"/>
      <c r="B1302" s="1244"/>
      <c r="C1302" s="1158"/>
      <c r="D1302" s="1158"/>
      <c r="E1302" s="1158"/>
      <c r="F1302" s="1158"/>
      <c r="G1302" s="1158"/>
    </row>
    <row r="1303" spans="1:7" x14ac:dyDescent="0.3">
      <c r="A1303" s="1158"/>
      <c r="B1303" s="1244"/>
      <c r="C1303" s="1158"/>
      <c r="D1303" s="1158"/>
      <c r="E1303" s="1158"/>
      <c r="F1303" s="1158"/>
      <c r="G1303" s="1158"/>
    </row>
    <row r="1304" spans="1:7" x14ac:dyDescent="0.3">
      <c r="A1304" s="1158"/>
      <c r="B1304" s="1244"/>
      <c r="C1304" s="1158"/>
      <c r="D1304" s="1158"/>
      <c r="E1304" s="1158"/>
      <c r="F1304" s="1158"/>
      <c r="G1304" s="1158"/>
    </row>
    <row r="1305" spans="1:7" x14ac:dyDescent="0.3">
      <c r="A1305" s="1158"/>
      <c r="B1305" s="1244"/>
      <c r="C1305" s="1158"/>
      <c r="D1305" s="1158"/>
      <c r="E1305" s="1158"/>
      <c r="F1305" s="1158"/>
      <c r="G1305" s="1158"/>
    </row>
    <row r="1306" spans="1:7" x14ac:dyDescent="0.3">
      <c r="A1306" s="1158"/>
      <c r="B1306" s="1244"/>
      <c r="C1306" s="1158"/>
      <c r="D1306" s="1158"/>
      <c r="E1306" s="1158"/>
      <c r="F1306" s="1158"/>
      <c r="G1306" s="1158"/>
    </row>
    <row r="1307" spans="1:7" x14ac:dyDescent="0.3">
      <c r="A1307" s="1158"/>
      <c r="B1307" s="1244"/>
      <c r="C1307" s="1158"/>
      <c r="D1307" s="1158"/>
      <c r="E1307" s="1158"/>
      <c r="F1307" s="1158"/>
      <c r="G1307" s="1158"/>
    </row>
    <row r="1308" spans="1:7" x14ac:dyDescent="0.3">
      <c r="A1308" s="1158"/>
      <c r="B1308" s="1244"/>
      <c r="C1308" s="1158"/>
      <c r="D1308" s="1158"/>
      <c r="E1308" s="1158"/>
      <c r="F1308" s="1158"/>
      <c r="G1308" s="1158"/>
    </row>
    <row r="1309" spans="1:7" x14ac:dyDescent="0.3">
      <c r="A1309" s="1158"/>
      <c r="B1309" s="1244"/>
      <c r="C1309" s="1158"/>
      <c r="D1309" s="1158"/>
      <c r="E1309" s="1158"/>
      <c r="F1309" s="1158"/>
      <c r="G1309" s="1158"/>
    </row>
    <row r="1310" spans="1:7" x14ac:dyDescent="0.3">
      <c r="A1310" s="1158"/>
      <c r="B1310" s="1244"/>
      <c r="C1310" s="1158"/>
      <c r="D1310" s="1158"/>
      <c r="E1310" s="1158"/>
      <c r="F1310" s="1158"/>
      <c r="G1310" s="1158"/>
    </row>
    <row r="1311" spans="1:7" x14ac:dyDescent="0.3">
      <c r="A1311" s="1158"/>
      <c r="B1311" s="1244"/>
      <c r="C1311" s="1158"/>
      <c r="D1311" s="1158"/>
      <c r="E1311" s="1158"/>
      <c r="F1311" s="1158"/>
      <c r="G1311" s="1158"/>
    </row>
    <row r="1312" spans="1:7" x14ac:dyDescent="0.3">
      <c r="A1312" s="1158"/>
      <c r="B1312" s="1244"/>
      <c r="C1312" s="1158"/>
      <c r="D1312" s="1158"/>
      <c r="E1312" s="1158"/>
      <c r="F1312" s="1158"/>
      <c r="G1312" s="1158"/>
    </row>
    <row r="1313" spans="1:7" x14ac:dyDescent="0.3">
      <c r="A1313" s="1158"/>
      <c r="B1313" s="1244"/>
      <c r="C1313" s="1158"/>
      <c r="D1313" s="1158"/>
      <c r="E1313" s="1158"/>
      <c r="F1313" s="1158"/>
      <c r="G1313" s="1158"/>
    </row>
    <row r="1314" spans="1:7" x14ac:dyDescent="0.3">
      <c r="A1314" s="1158"/>
      <c r="B1314" s="1244"/>
      <c r="C1314" s="1158"/>
      <c r="D1314" s="1158"/>
      <c r="E1314" s="1158"/>
      <c r="F1314" s="1158"/>
      <c r="G1314" s="1158"/>
    </row>
    <row r="1315" spans="1:7" x14ac:dyDescent="0.3">
      <c r="A1315" s="1158"/>
      <c r="B1315" s="1244"/>
      <c r="C1315" s="1158"/>
      <c r="D1315" s="1158"/>
      <c r="E1315" s="1158"/>
      <c r="F1315" s="1158"/>
      <c r="G1315" s="1158"/>
    </row>
    <row r="1316" spans="1:7" x14ac:dyDescent="0.3">
      <c r="A1316" s="1158"/>
      <c r="B1316" s="1244"/>
      <c r="C1316" s="1158"/>
      <c r="D1316" s="1158"/>
      <c r="E1316" s="1158"/>
      <c r="F1316" s="1158"/>
      <c r="G1316" s="1158"/>
    </row>
    <row r="1317" spans="1:7" x14ac:dyDescent="0.3">
      <c r="A1317" s="1158"/>
      <c r="B1317" s="1244"/>
      <c r="C1317" s="1158"/>
      <c r="D1317" s="1158"/>
      <c r="E1317" s="1158"/>
      <c r="F1317" s="1158"/>
      <c r="G1317" s="1158"/>
    </row>
    <row r="1318" spans="1:7" x14ac:dyDescent="0.3">
      <c r="A1318" s="1158"/>
      <c r="B1318" s="1244"/>
      <c r="C1318" s="1158"/>
      <c r="D1318" s="1158"/>
      <c r="E1318" s="1158"/>
      <c r="F1318" s="1158"/>
      <c r="G1318" s="1158"/>
    </row>
    <row r="1319" spans="1:7" x14ac:dyDescent="0.3">
      <c r="A1319" s="1158"/>
      <c r="B1319" s="1244"/>
      <c r="C1319" s="1158"/>
      <c r="D1319" s="1158"/>
      <c r="E1319" s="1158"/>
      <c r="F1319" s="1158"/>
      <c r="G1319" s="1158"/>
    </row>
    <row r="1320" spans="1:7" x14ac:dyDescent="0.3">
      <c r="A1320" s="1158"/>
      <c r="B1320" s="1244"/>
      <c r="C1320" s="1158"/>
      <c r="D1320" s="1158"/>
      <c r="E1320" s="1158"/>
      <c r="F1320" s="1158"/>
      <c r="G1320" s="1158"/>
    </row>
    <row r="1321" spans="1:7" x14ac:dyDescent="0.3">
      <c r="A1321" s="1158"/>
      <c r="B1321" s="1244"/>
      <c r="C1321" s="1158"/>
      <c r="D1321" s="1158"/>
      <c r="E1321" s="1158"/>
      <c r="F1321" s="1158"/>
      <c r="G1321" s="1158"/>
    </row>
    <row r="1322" spans="1:7" x14ac:dyDescent="0.3">
      <c r="A1322" s="1158"/>
      <c r="B1322" s="1244"/>
      <c r="C1322" s="1158"/>
      <c r="D1322" s="1158"/>
      <c r="E1322" s="1158"/>
      <c r="F1322" s="1158"/>
      <c r="G1322" s="1158"/>
    </row>
    <row r="1323" spans="1:7" x14ac:dyDescent="0.3">
      <c r="A1323" s="1158"/>
      <c r="B1323" s="1244"/>
      <c r="C1323" s="1158"/>
      <c r="D1323" s="1158"/>
      <c r="E1323" s="1158"/>
      <c r="F1323" s="1158"/>
      <c r="G1323" s="1158"/>
    </row>
    <row r="1324" spans="1:7" x14ac:dyDescent="0.3">
      <c r="A1324" s="1158"/>
      <c r="B1324" s="1244"/>
      <c r="C1324" s="1158"/>
      <c r="D1324" s="1158"/>
      <c r="E1324" s="1158"/>
      <c r="F1324" s="1158"/>
      <c r="G1324" s="1158"/>
    </row>
    <row r="1325" spans="1:7" x14ac:dyDescent="0.3">
      <c r="A1325" s="1158"/>
      <c r="B1325" s="1244"/>
      <c r="C1325" s="1158"/>
      <c r="D1325" s="1158"/>
      <c r="E1325" s="1158"/>
      <c r="F1325" s="1158"/>
      <c r="G1325" s="1158"/>
    </row>
    <row r="1326" spans="1:7" x14ac:dyDescent="0.3">
      <c r="A1326" s="1158"/>
      <c r="B1326" s="1244"/>
      <c r="C1326" s="1158"/>
      <c r="D1326" s="1158"/>
      <c r="E1326" s="1158"/>
      <c r="F1326" s="1158"/>
      <c r="G1326" s="1158"/>
    </row>
    <row r="1327" spans="1:7" x14ac:dyDescent="0.3">
      <c r="A1327" s="1158"/>
      <c r="B1327" s="1244"/>
      <c r="C1327" s="1158"/>
      <c r="D1327" s="1158"/>
      <c r="E1327" s="1158"/>
      <c r="F1327" s="1158"/>
      <c r="G1327" s="1158"/>
    </row>
    <row r="1328" spans="1:7" x14ac:dyDescent="0.3">
      <c r="A1328" s="1158"/>
      <c r="B1328" s="1244"/>
      <c r="C1328" s="1158"/>
      <c r="D1328" s="1158"/>
      <c r="E1328" s="1158"/>
      <c r="F1328" s="1158"/>
      <c r="G1328" s="1158"/>
    </row>
    <row r="1329" spans="1:7" x14ac:dyDescent="0.3">
      <c r="A1329" s="1158"/>
      <c r="B1329" s="1244"/>
      <c r="C1329" s="1158"/>
      <c r="D1329" s="1158"/>
      <c r="E1329" s="1158"/>
      <c r="F1329" s="1158"/>
      <c r="G1329" s="1158"/>
    </row>
    <row r="1330" spans="1:7" x14ac:dyDescent="0.3">
      <c r="A1330" s="1158"/>
      <c r="B1330" s="1244"/>
      <c r="C1330" s="1158"/>
      <c r="D1330" s="1158"/>
      <c r="E1330" s="1158"/>
      <c r="F1330" s="1158"/>
      <c r="G1330" s="1158"/>
    </row>
    <row r="1331" spans="1:7" x14ac:dyDescent="0.3">
      <c r="A1331" s="1158"/>
      <c r="B1331" s="1244"/>
      <c r="C1331" s="1158"/>
      <c r="D1331" s="1158"/>
      <c r="E1331" s="1158"/>
      <c r="F1331" s="1158"/>
      <c r="G1331" s="1158"/>
    </row>
    <row r="1332" spans="1:7" x14ac:dyDescent="0.3">
      <c r="A1332" s="1158"/>
      <c r="B1332" s="1244"/>
      <c r="C1332" s="1158"/>
      <c r="D1332" s="1158"/>
      <c r="E1332" s="1158"/>
      <c r="F1332" s="1158"/>
      <c r="G1332" s="1158"/>
    </row>
    <row r="1333" spans="1:7" x14ac:dyDescent="0.3">
      <c r="A1333" s="1158"/>
      <c r="B1333" s="1244"/>
      <c r="C1333" s="1158"/>
      <c r="D1333" s="1158"/>
      <c r="E1333" s="1158"/>
      <c r="F1333" s="1158"/>
      <c r="G1333" s="1158"/>
    </row>
    <row r="1334" spans="1:7" x14ac:dyDescent="0.3">
      <c r="A1334" s="1158"/>
      <c r="B1334" s="1244"/>
      <c r="C1334" s="1158"/>
      <c r="D1334" s="1158"/>
      <c r="E1334" s="1158"/>
      <c r="F1334" s="1158"/>
      <c r="G1334" s="1158"/>
    </row>
    <row r="1335" spans="1:7" x14ac:dyDescent="0.3">
      <c r="A1335" s="1158"/>
      <c r="B1335" s="1244"/>
      <c r="C1335" s="1158"/>
      <c r="D1335" s="1158"/>
      <c r="E1335" s="1158"/>
      <c r="F1335" s="1158"/>
      <c r="G1335" s="1158"/>
    </row>
    <row r="1336" spans="1:7" x14ac:dyDescent="0.3">
      <c r="A1336" s="1158"/>
      <c r="B1336" s="1244"/>
      <c r="C1336" s="1158"/>
      <c r="D1336" s="1158"/>
      <c r="E1336" s="1158"/>
      <c r="F1336" s="1158"/>
      <c r="G1336" s="1158"/>
    </row>
    <row r="1337" spans="1:7" x14ac:dyDescent="0.3">
      <c r="A1337" s="1158"/>
      <c r="B1337" s="1244"/>
      <c r="C1337" s="1158"/>
      <c r="D1337" s="1158"/>
      <c r="E1337" s="1158"/>
      <c r="F1337" s="1158"/>
      <c r="G1337" s="1158"/>
    </row>
    <row r="1338" spans="1:7" x14ac:dyDescent="0.3">
      <c r="A1338" s="1158"/>
      <c r="B1338" s="1244"/>
      <c r="C1338" s="1158"/>
      <c r="D1338" s="1158"/>
      <c r="E1338" s="1158"/>
      <c r="F1338" s="1158"/>
      <c r="G1338" s="1158"/>
    </row>
    <row r="1339" spans="1:7" x14ac:dyDescent="0.3">
      <c r="A1339" s="1158"/>
      <c r="B1339" s="1244"/>
      <c r="C1339" s="1158"/>
      <c r="D1339" s="1158"/>
      <c r="E1339" s="1158"/>
      <c r="F1339" s="1158"/>
      <c r="G1339" s="1158"/>
    </row>
    <row r="1340" spans="1:7" x14ac:dyDescent="0.3">
      <c r="A1340" s="1158"/>
      <c r="B1340" s="1244"/>
      <c r="C1340" s="1158"/>
      <c r="D1340" s="1158"/>
      <c r="E1340" s="1158"/>
      <c r="F1340" s="1158"/>
      <c r="G1340" s="1158"/>
    </row>
    <row r="1341" spans="1:7" x14ac:dyDescent="0.3">
      <c r="A1341" s="1158"/>
      <c r="B1341" s="1244"/>
      <c r="C1341" s="1158"/>
      <c r="D1341" s="1158"/>
      <c r="E1341" s="1158"/>
      <c r="F1341" s="1158"/>
      <c r="G1341" s="1158"/>
    </row>
    <row r="1342" spans="1:7" x14ac:dyDescent="0.3">
      <c r="A1342" s="1158"/>
      <c r="B1342" s="1244"/>
      <c r="C1342" s="1158"/>
      <c r="D1342" s="1158"/>
      <c r="E1342" s="1158"/>
      <c r="F1342" s="1158"/>
      <c r="G1342" s="1158"/>
    </row>
    <row r="1343" spans="1:7" x14ac:dyDescent="0.3">
      <c r="A1343" s="1158"/>
      <c r="B1343" s="1244"/>
      <c r="C1343" s="1158"/>
      <c r="D1343" s="1158"/>
      <c r="E1343" s="1158"/>
      <c r="F1343" s="1158"/>
      <c r="G1343" s="1158"/>
    </row>
    <row r="1344" spans="1:7" x14ac:dyDescent="0.3">
      <c r="A1344" s="1158"/>
      <c r="B1344" s="1244"/>
      <c r="C1344" s="1158"/>
      <c r="D1344" s="1158"/>
      <c r="E1344" s="1158"/>
      <c r="F1344" s="1158"/>
      <c r="G1344" s="1158"/>
    </row>
    <row r="1345" spans="1:7" x14ac:dyDescent="0.3">
      <c r="A1345" s="1158"/>
      <c r="B1345" s="1244"/>
      <c r="C1345" s="1158"/>
      <c r="D1345" s="1158"/>
      <c r="E1345" s="1158"/>
      <c r="F1345" s="1158"/>
      <c r="G1345" s="1158"/>
    </row>
    <row r="1346" spans="1:7" x14ac:dyDescent="0.3">
      <c r="A1346" s="1158"/>
      <c r="B1346" s="1244"/>
      <c r="C1346" s="1158"/>
      <c r="D1346" s="1158"/>
      <c r="E1346" s="1158"/>
      <c r="F1346" s="1158"/>
      <c r="G1346" s="1158"/>
    </row>
    <row r="1347" spans="1:7" x14ac:dyDescent="0.3">
      <c r="A1347" s="1158"/>
      <c r="B1347" s="1244"/>
      <c r="C1347" s="1158"/>
      <c r="D1347" s="1158"/>
      <c r="E1347" s="1158"/>
      <c r="F1347" s="1158"/>
      <c r="G1347" s="1158"/>
    </row>
    <row r="1348" spans="1:7" x14ac:dyDescent="0.3">
      <c r="A1348" s="1158"/>
      <c r="B1348" s="1244"/>
      <c r="C1348" s="1158"/>
      <c r="D1348" s="1158"/>
      <c r="E1348" s="1158"/>
      <c r="F1348" s="1158"/>
      <c r="G1348" s="1158"/>
    </row>
    <row r="1349" spans="1:7" x14ac:dyDescent="0.3">
      <c r="A1349" s="1158"/>
      <c r="B1349" s="1244"/>
      <c r="C1349" s="1158"/>
      <c r="D1349" s="1158"/>
      <c r="E1349" s="1158"/>
      <c r="F1349" s="1158"/>
      <c r="G1349" s="1158"/>
    </row>
    <row r="1350" spans="1:7" x14ac:dyDescent="0.3">
      <c r="A1350" s="1158"/>
      <c r="B1350" s="1244"/>
      <c r="C1350" s="1158"/>
      <c r="D1350" s="1158"/>
      <c r="E1350" s="1158"/>
      <c r="F1350" s="1158"/>
      <c r="G1350" s="1158"/>
    </row>
    <row r="1351" spans="1:7" x14ac:dyDescent="0.3">
      <c r="A1351" s="1158"/>
      <c r="B1351" s="1244"/>
      <c r="C1351" s="1158"/>
      <c r="D1351" s="1158"/>
      <c r="E1351" s="1158"/>
      <c r="F1351" s="1158"/>
      <c r="G1351" s="1158"/>
    </row>
    <row r="1352" spans="1:7" x14ac:dyDescent="0.3">
      <c r="A1352" s="1158"/>
      <c r="B1352" s="1244"/>
      <c r="C1352" s="1158"/>
      <c r="D1352" s="1158"/>
      <c r="E1352" s="1158"/>
      <c r="F1352" s="1158"/>
      <c r="G1352" s="1158"/>
    </row>
    <row r="1353" spans="1:7" x14ac:dyDescent="0.3">
      <c r="A1353" s="1158"/>
      <c r="B1353" s="1244"/>
      <c r="C1353" s="1158"/>
      <c r="D1353" s="1158"/>
      <c r="E1353" s="1158"/>
      <c r="F1353" s="1158"/>
      <c r="G1353" s="1158"/>
    </row>
    <row r="1354" spans="1:7" x14ac:dyDescent="0.3">
      <c r="A1354" s="1158"/>
      <c r="B1354" s="1244"/>
      <c r="C1354" s="1158"/>
      <c r="D1354" s="1158"/>
      <c r="E1354" s="1158"/>
      <c r="F1354" s="1158"/>
      <c r="G1354" s="1158"/>
    </row>
    <row r="1355" spans="1:7" x14ac:dyDescent="0.3">
      <c r="A1355" s="1158"/>
      <c r="B1355" s="1244"/>
      <c r="C1355" s="1158"/>
      <c r="D1355" s="1158"/>
      <c r="E1355" s="1158"/>
      <c r="F1355" s="1158"/>
      <c r="G1355" s="1158"/>
    </row>
    <row r="1356" spans="1:7" x14ac:dyDescent="0.3">
      <c r="A1356" s="1158"/>
      <c r="B1356" s="1244"/>
      <c r="C1356" s="1158"/>
      <c r="D1356" s="1158"/>
      <c r="E1356" s="1158"/>
      <c r="F1356" s="1158"/>
      <c r="G1356" s="1158"/>
    </row>
    <row r="1357" spans="1:7" x14ac:dyDescent="0.3">
      <c r="A1357" s="1158"/>
      <c r="B1357" s="1244"/>
      <c r="C1357" s="1158"/>
      <c r="D1357" s="1158"/>
      <c r="E1357" s="1158"/>
      <c r="F1357" s="1158"/>
      <c r="G1357" s="1158"/>
    </row>
    <row r="1358" spans="1:7" x14ac:dyDescent="0.3">
      <c r="A1358" s="1158"/>
      <c r="B1358" s="1244"/>
      <c r="C1358" s="1158"/>
      <c r="D1358" s="1158"/>
      <c r="E1358" s="1158"/>
      <c r="F1358" s="1158"/>
      <c r="G1358" s="1158"/>
    </row>
    <row r="1359" spans="1:7" x14ac:dyDescent="0.3">
      <c r="A1359" s="1158"/>
      <c r="B1359" s="1244"/>
      <c r="C1359" s="1158"/>
      <c r="D1359" s="1158"/>
      <c r="E1359" s="1158"/>
      <c r="F1359" s="1158"/>
      <c r="G1359" s="1158"/>
    </row>
    <row r="1360" spans="1:7" x14ac:dyDescent="0.3">
      <c r="A1360" s="1158"/>
      <c r="B1360" s="1244"/>
      <c r="C1360" s="1158"/>
      <c r="D1360" s="1158"/>
      <c r="E1360" s="1158"/>
      <c r="F1360" s="1158"/>
      <c r="G1360" s="1158"/>
    </row>
    <row r="1361" spans="1:7" x14ac:dyDescent="0.3">
      <c r="A1361" s="1158"/>
      <c r="B1361" s="1244"/>
      <c r="C1361" s="1158"/>
      <c r="D1361" s="1158"/>
      <c r="E1361" s="1158"/>
      <c r="F1361" s="1158"/>
      <c r="G1361" s="1158"/>
    </row>
    <row r="1362" spans="1:7" x14ac:dyDescent="0.3">
      <c r="A1362" s="1158"/>
      <c r="B1362" s="1244"/>
      <c r="C1362" s="1158"/>
      <c r="D1362" s="1158"/>
      <c r="E1362" s="1158"/>
      <c r="F1362" s="1158"/>
      <c r="G1362" s="1158"/>
    </row>
    <row r="1363" spans="1:7" x14ac:dyDescent="0.3">
      <c r="A1363" s="1158"/>
      <c r="B1363" s="1244"/>
      <c r="C1363" s="1158"/>
      <c r="D1363" s="1158"/>
      <c r="E1363" s="1158"/>
      <c r="F1363" s="1158"/>
      <c r="G1363" s="1158"/>
    </row>
    <row r="1364" spans="1:7" x14ac:dyDescent="0.3">
      <c r="A1364" s="1158"/>
      <c r="B1364" s="1244"/>
      <c r="C1364" s="1158"/>
      <c r="D1364" s="1158"/>
      <c r="E1364" s="1158"/>
      <c r="F1364" s="1158"/>
      <c r="G1364" s="1158"/>
    </row>
    <row r="1365" spans="1:7" x14ac:dyDescent="0.3">
      <c r="A1365" s="1158"/>
      <c r="B1365" s="1244"/>
      <c r="C1365" s="1158"/>
      <c r="D1365" s="1158"/>
      <c r="E1365" s="1158"/>
      <c r="F1365" s="1158"/>
      <c r="G1365" s="1158"/>
    </row>
    <row r="1366" spans="1:7" x14ac:dyDescent="0.3">
      <c r="A1366" s="1158"/>
      <c r="B1366" s="1244"/>
      <c r="C1366" s="1158"/>
      <c r="D1366" s="1158"/>
      <c r="E1366" s="1158"/>
      <c r="F1366" s="1158"/>
      <c r="G1366" s="1158"/>
    </row>
    <row r="1367" spans="1:7" x14ac:dyDescent="0.3">
      <c r="A1367" s="1158"/>
      <c r="B1367" s="1244"/>
      <c r="C1367" s="1158"/>
      <c r="D1367" s="1158"/>
      <c r="E1367" s="1158"/>
      <c r="F1367" s="1158"/>
      <c r="G1367" s="1158"/>
    </row>
    <row r="1368" spans="1:7" x14ac:dyDescent="0.3">
      <c r="A1368" s="1158"/>
      <c r="B1368" s="1244"/>
      <c r="C1368" s="1158"/>
      <c r="D1368" s="1158"/>
      <c r="E1368" s="1158"/>
      <c r="F1368" s="1158"/>
      <c r="G1368" s="1158"/>
    </row>
    <row r="1369" spans="1:7" x14ac:dyDescent="0.3">
      <c r="A1369" s="1158"/>
      <c r="B1369" s="1244"/>
      <c r="C1369" s="1158"/>
      <c r="D1369" s="1158"/>
      <c r="E1369" s="1158"/>
      <c r="F1369" s="1158"/>
      <c r="G1369" s="1158"/>
    </row>
    <row r="1370" spans="1:7" x14ac:dyDescent="0.3">
      <c r="A1370" s="1158"/>
      <c r="B1370" s="1244"/>
      <c r="C1370" s="1158"/>
      <c r="D1370" s="1158"/>
      <c r="E1370" s="1158"/>
      <c r="F1370" s="1158"/>
      <c r="G1370" s="1158"/>
    </row>
    <row r="1371" spans="1:7" x14ac:dyDescent="0.3">
      <c r="A1371" s="1158"/>
      <c r="B1371" s="1244"/>
      <c r="C1371" s="1158"/>
      <c r="D1371" s="1158"/>
      <c r="E1371" s="1158"/>
      <c r="F1371" s="1158"/>
      <c r="G1371" s="1158"/>
    </row>
    <row r="1372" spans="1:7" x14ac:dyDescent="0.3">
      <c r="A1372" s="1158"/>
      <c r="B1372" s="1244"/>
      <c r="C1372" s="1158"/>
      <c r="D1372" s="1158"/>
      <c r="E1372" s="1158"/>
      <c r="F1372" s="1158"/>
      <c r="G1372" s="1158"/>
    </row>
    <row r="1373" spans="1:7" x14ac:dyDescent="0.3">
      <c r="A1373" s="1158"/>
      <c r="B1373" s="1244"/>
      <c r="C1373" s="1158"/>
      <c r="D1373" s="1158"/>
      <c r="E1373" s="1158"/>
      <c r="F1373" s="1158"/>
      <c r="G1373" s="1158"/>
    </row>
    <row r="1374" spans="1:7" x14ac:dyDescent="0.3">
      <c r="A1374" s="1158"/>
      <c r="B1374" s="1244"/>
      <c r="C1374" s="1158"/>
      <c r="D1374" s="1158"/>
      <c r="E1374" s="1158"/>
      <c r="F1374" s="1158"/>
      <c r="G1374" s="1158"/>
    </row>
    <row r="1375" spans="1:7" x14ac:dyDescent="0.3">
      <c r="A1375" s="1158"/>
      <c r="B1375" s="1244"/>
      <c r="C1375" s="1158"/>
      <c r="D1375" s="1158"/>
      <c r="E1375" s="1158"/>
      <c r="F1375" s="1158"/>
      <c r="G1375" s="1158"/>
    </row>
    <row r="1376" spans="1:7" x14ac:dyDescent="0.3">
      <c r="A1376" s="1158"/>
      <c r="B1376" s="1244"/>
      <c r="C1376" s="1158"/>
      <c r="D1376" s="1158"/>
      <c r="E1376" s="1158"/>
      <c r="F1376" s="1158"/>
      <c r="G1376" s="1158"/>
    </row>
    <row r="1377" spans="1:7" x14ac:dyDescent="0.3">
      <c r="A1377" s="1158"/>
      <c r="B1377" s="1244"/>
      <c r="C1377" s="1158"/>
      <c r="D1377" s="1158"/>
      <c r="E1377" s="1158"/>
      <c r="F1377" s="1158"/>
      <c r="G1377" s="1158"/>
    </row>
    <row r="1378" spans="1:7" x14ac:dyDescent="0.3">
      <c r="A1378" s="1158"/>
      <c r="B1378" s="1244"/>
      <c r="C1378" s="1158"/>
      <c r="D1378" s="1158"/>
      <c r="E1378" s="1158"/>
      <c r="F1378" s="1158"/>
      <c r="G1378" s="1158"/>
    </row>
    <row r="1379" spans="1:7" x14ac:dyDescent="0.3">
      <c r="A1379" s="1158"/>
      <c r="B1379" s="1244"/>
      <c r="C1379" s="1158"/>
      <c r="D1379" s="1158"/>
      <c r="E1379" s="1158"/>
      <c r="F1379" s="1158"/>
      <c r="G1379" s="1158"/>
    </row>
    <row r="1380" spans="1:7" x14ac:dyDescent="0.3">
      <c r="A1380" s="1158"/>
      <c r="B1380" s="1244"/>
      <c r="C1380" s="1158"/>
      <c r="D1380" s="1158"/>
      <c r="E1380" s="1158"/>
      <c r="F1380" s="1158"/>
      <c r="G1380" s="1158"/>
    </row>
    <row r="1381" spans="1:7" x14ac:dyDescent="0.3">
      <c r="A1381" s="1158"/>
      <c r="B1381" s="1244"/>
      <c r="C1381" s="1158"/>
      <c r="D1381" s="1158"/>
      <c r="E1381" s="1158"/>
      <c r="F1381" s="1158"/>
      <c r="G1381" s="1158"/>
    </row>
    <row r="1382" spans="1:7" x14ac:dyDescent="0.3">
      <c r="A1382" s="1158"/>
      <c r="B1382" s="1244"/>
      <c r="C1382" s="1158"/>
      <c r="D1382" s="1158"/>
      <c r="E1382" s="1158"/>
      <c r="F1382" s="1158"/>
      <c r="G1382" s="1158"/>
    </row>
    <row r="1383" spans="1:7" x14ac:dyDescent="0.3">
      <c r="A1383" s="1158"/>
      <c r="B1383" s="1244"/>
      <c r="C1383" s="1158"/>
      <c r="D1383" s="1158"/>
      <c r="E1383" s="1158"/>
      <c r="F1383" s="1158"/>
      <c r="G1383" s="1158"/>
    </row>
    <row r="1384" spans="1:7" x14ac:dyDescent="0.3">
      <c r="A1384" s="1158"/>
      <c r="B1384" s="1244"/>
      <c r="C1384" s="1158"/>
      <c r="D1384" s="1158"/>
      <c r="E1384" s="1158"/>
      <c r="F1384" s="1158"/>
      <c r="G1384" s="1158"/>
    </row>
    <row r="1385" spans="1:7" x14ac:dyDescent="0.3">
      <c r="A1385" s="1158"/>
      <c r="B1385" s="1244"/>
      <c r="C1385" s="1158"/>
      <c r="D1385" s="1158"/>
      <c r="E1385" s="1158"/>
      <c r="F1385" s="1158"/>
      <c r="G1385" s="1158"/>
    </row>
    <row r="1386" spans="1:7" x14ac:dyDescent="0.3">
      <c r="A1386" s="1158"/>
      <c r="B1386" s="1244"/>
      <c r="C1386" s="1158"/>
      <c r="D1386" s="1158"/>
      <c r="E1386" s="1158"/>
      <c r="F1386" s="1158"/>
      <c r="G1386" s="1158"/>
    </row>
    <row r="1387" spans="1:7" x14ac:dyDescent="0.3">
      <c r="A1387" s="1158"/>
      <c r="B1387" s="1244"/>
      <c r="C1387" s="1158"/>
      <c r="D1387" s="1158"/>
      <c r="E1387" s="1158"/>
      <c r="F1387" s="1158"/>
      <c r="G1387" s="1158"/>
    </row>
    <row r="1388" spans="1:7" x14ac:dyDescent="0.3">
      <c r="A1388" s="1158"/>
      <c r="B1388" s="1244"/>
      <c r="C1388" s="1158"/>
      <c r="D1388" s="1158"/>
      <c r="E1388" s="1158"/>
      <c r="F1388" s="1158"/>
      <c r="G1388" s="1158"/>
    </row>
    <row r="1389" spans="1:7" x14ac:dyDescent="0.3">
      <c r="A1389" s="1158"/>
      <c r="B1389" s="1244"/>
      <c r="C1389" s="1158"/>
      <c r="D1389" s="1158"/>
      <c r="E1389" s="1158"/>
      <c r="F1389" s="1158"/>
      <c r="G1389" s="1158"/>
    </row>
    <row r="1390" spans="1:7" x14ac:dyDescent="0.3">
      <c r="A1390" s="1158"/>
      <c r="B1390" s="1244"/>
      <c r="C1390" s="1158"/>
      <c r="D1390" s="1158"/>
      <c r="E1390" s="1158"/>
      <c r="F1390" s="1158"/>
      <c r="G1390" s="1158"/>
    </row>
    <row r="1391" spans="1:7" x14ac:dyDescent="0.3">
      <c r="A1391" s="1158"/>
      <c r="B1391" s="1244"/>
      <c r="C1391" s="1158"/>
      <c r="D1391" s="1158"/>
      <c r="E1391" s="1158"/>
      <c r="F1391" s="1158"/>
      <c r="G1391" s="1158"/>
    </row>
    <row r="1392" spans="1:7" x14ac:dyDescent="0.3">
      <c r="A1392" s="1158"/>
      <c r="B1392" s="1244"/>
      <c r="C1392" s="1158"/>
      <c r="D1392" s="1158"/>
      <c r="E1392" s="1158"/>
      <c r="F1392" s="1158"/>
      <c r="G1392" s="1158"/>
    </row>
    <row r="1393" spans="1:7" x14ac:dyDescent="0.3">
      <c r="A1393" s="1158"/>
      <c r="B1393" s="1244"/>
      <c r="C1393" s="1158"/>
      <c r="D1393" s="1158"/>
      <c r="E1393" s="1158"/>
      <c r="F1393" s="1158"/>
      <c r="G1393" s="1158"/>
    </row>
    <row r="1394" spans="1:7" x14ac:dyDescent="0.3">
      <c r="A1394" s="1158"/>
      <c r="B1394" s="1244"/>
      <c r="C1394" s="1158"/>
      <c r="D1394" s="1158"/>
      <c r="E1394" s="1158"/>
      <c r="F1394" s="1158"/>
      <c r="G1394" s="1158"/>
    </row>
    <row r="1395" spans="1:7" x14ac:dyDescent="0.3">
      <c r="A1395" s="1158"/>
      <c r="B1395" s="1244"/>
      <c r="C1395" s="1158"/>
      <c r="D1395" s="1158"/>
      <c r="E1395" s="1158"/>
      <c r="F1395" s="1158"/>
      <c r="G1395" s="1158"/>
    </row>
    <row r="1396" spans="1:7" x14ac:dyDescent="0.3">
      <c r="A1396" s="1158"/>
      <c r="B1396" s="1244"/>
      <c r="C1396" s="1158"/>
      <c r="D1396" s="1158"/>
      <c r="E1396" s="1158"/>
      <c r="F1396" s="1158"/>
      <c r="G1396" s="1158"/>
    </row>
    <row r="1397" spans="1:7" x14ac:dyDescent="0.3">
      <c r="A1397" s="1158"/>
      <c r="B1397" s="1244"/>
      <c r="C1397" s="1158"/>
      <c r="D1397" s="1158"/>
      <c r="E1397" s="1158"/>
      <c r="F1397" s="1158"/>
      <c r="G1397" s="1158"/>
    </row>
    <row r="1398" spans="1:7" x14ac:dyDescent="0.3">
      <c r="A1398" s="1158"/>
      <c r="B1398" s="1244"/>
      <c r="C1398" s="1158"/>
      <c r="D1398" s="1158"/>
      <c r="E1398" s="1158"/>
      <c r="F1398" s="1158"/>
      <c r="G1398" s="1158"/>
    </row>
    <row r="1399" spans="1:7" x14ac:dyDescent="0.3">
      <c r="A1399" s="1158"/>
      <c r="B1399" s="1244"/>
      <c r="C1399" s="1158"/>
      <c r="D1399" s="1158"/>
      <c r="E1399" s="1158"/>
      <c r="F1399" s="1158"/>
      <c r="G1399" s="1158"/>
    </row>
    <row r="1400" spans="1:7" x14ac:dyDescent="0.3">
      <c r="A1400" s="1158"/>
      <c r="B1400" s="1244"/>
      <c r="C1400" s="1158"/>
      <c r="D1400" s="1158"/>
      <c r="E1400" s="1158"/>
      <c r="F1400" s="1158"/>
      <c r="G1400" s="1158"/>
    </row>
    <row r="1401" spans="1:7" x14ac:dyDescent="0.3">
      <c r="A1401" s="1158"/>
      <c r="B1401" s="1244"/>
      <c r="C1401" s="1158"/>
      <c r="D1401" s="1158"/>
      <c r="E1401" s="1158"/>
      <c r="F1401" s="1158"/>
      <c r="G1401" s="1158"/>
    </row>
    <row r="1402" spans="1:7" x14ac:dyDescent="0.3">
      <c r="A1402" s="1158"/>
      <c r="B1402" s="1244"/>
      <c r="C1402" s="1158"/>
      <c r="D1402" s="1158"/>
      <c r="E1402" s="1158"/>
      <c r="F1402" s="1158"/>
      <c r="G1402" s="1158"/>
    </row>
    <row r="1403" spans="1:7" x14ac:dyDescent="0.3">
      <c r="A1403" s="1158"/>
      <c r="B1403" s="1244"/>
      <c r="C1403" s="1158"/>
      <c r="D1403" s="1158"/>
      <c r="E1403" s="1158"/>
      <c r="F1403" s="1158"/>
      <c r="G1403" s="1158"/>
    </row>
    <row r="1404" spans="1:7" x14ac:dyDescent="0.3">
      <c r="A1404" s="1158"/>
      <c r="B1404" s="1244"/>
      <c r="C1404" s="1158"/>
      <c r="D1404" s="1158"/>
      <c r="E1404" s="1158"/>
      <c r="F1404" s="1158"/>
      <c r="G1404" s="1158"/>
    </row>
    <row r="1405" spans="1:7" x14ac:dyDescent="0.3">
      <c r="A1405" s="1158"/>
      <c r="B1405" s="1244"/>
      <c r="C1405" s="1158"/>
      <c r="D1405" s="1158"/>
      <c r="E1405" s="1158"/>
      <c r="F1405" s="1158"/>
      <c r="G1405" s="1158"/>
    </row>
    <row r="1406" spans="1:7" x14ac:dyDescent="0.3">
      <c r="A1406" s="1158"/>
      <c r="B1406" s="1244"/>
      <c r="C1406" s="1158"/>
      <c r="D1406" s="1158"/>
      <c r="E1406" s="1158"/>
      <c r="F1406" s="1158"/>
      <c r="G1406" s="1158"/>
    </row>
    <row r="1407" spans="1:7" x14ac:dyDescent="0.3">
      <c r="A1407" s="1158"/>
      <c r="B1407" s="1244"/>
      <c r="C1407" s="1158"/>
      <c r="D1407" s="1158"/>
      <c r="E1407" s="1158"/>
      <c r="F1407" s="1158"/>
      <c r="G1407" s="1158"/>
    </row>
    <row r="1408" spans="1:7" x14ac:dyDescent="0.3">
      <c r="A1408" s="1158"/>
      <c r="B1408" s="1244"/>
      <c r="C1408" s="1158"/>
      <c r="D1408" s="1158"/>
      <c r="E1408" s="1158"/>
      <c r="F1408" s="1158"/>
      <c r="G1408" s="1158"/>
    </row>
    <row r="1409" spans="1:7" x14ac:dyDescent="0.3">
      <c r="A1409" s="1158"/>
      <c r="B1409" s="1244"/>
      <c r="C1409" s="1158"/>
      <c r="D1409" s="1158"/>
      <c r="E1409" s="1158"/>
      <c r="F1409" s="1158"/>
      <c r="G1409" s="1158"/>
    </row>
    <row r="1410" spans="1:7" x14ac:dyDescent="0.3">
      <c r="A1410" s="1158"/>
      <c r="B1410" s="1244"/>
      <c r="C1410" s="1158"/>
      <c r="D1410" s="1158"/>
      <c r="E1410" s="1158"/>
      <c r="F1410" s="1158"/>
      <c r="G1410" s="1158"/>
    </row>
    <row r="1411" spans="1:7" x14ac:dyDescent="0.3">
      <c r="A1411" s="1158"/>
      <c r="B1411" s="1244"/>
      <c r="C1411" s="1158"/>
      <c r="D1411" s="1158"/>
      <c r="E1411" s="1158"/>
      <c r="F1411" s="1158"/>
      <c r="G1411" s="1158"/>
    </row>
    <row r="1412" spans="1:7" x14ac:dyDescent="0.3">
      <c r="A1412" s="1158"/>
      <c r="B1412" s="1244"/>
      <c r="C1412" s="1158"/>
      <c r="D1412" s="1158"/>
      <c r="E1412" s="1158"/>
      <c r="F1412" s="1158"/>
      <c r="G1412" s="1158"/>
    </row>
    <row r="1413" spans="1:7" x14ac:dyDescent="0.3">
      <c r="A1413" s="1158"/>
      <c r="B1413" s="1244"/>
      <c r="C1413" s="1158"/>
      <c r="D1413" s="1158"/>
      <c r="E1413" s="1158"/>
      <c r="F1413" s="1158"/>
      <c r="G1413" s="1158"/>
    </row>
    <row r="1414" spans="1:7" x14ac:dyDescent="0.3">
      <c r="A1414" s="1158"/>
      <c r="B1414" s="1244"/>
      <c r="C1414" s="1158"/>
      <c r="D1414" s="1158"/>
      <c r="E1414" s="1158"/>
      <c r="F1414" s="1158"/>
      <c r="G1414" s="1158"/>
    </row>
    <row r="1415" spans="1:7" x14ac:dyDescent="0.3">
      <c r="A1415" s="1158"/>
      <c r="B1415" s="1244"/>
      <c r="C1415" s="1158"/>
      <c r="D1415" s="1158"/>
      <c r="E1415" s="1158"/>
      <c r="F1415" s="1158"/>
      <c r="G1415" s="1158"/>
    </row>
    <row r="1416" spans="1:7" x14ac:dyDescent="0.3">
      <c r="A1416" s="1158"/>
      <c r="B1416" s="1244"/>
      <c r="C1416" s="1158"/>
      <c r="D1416" s="1158"/>
      <c r="E1416" s="1158"/>
      <c r="F1416" s="1158"/>
      <c r="G1416" s="1158"/>
    </row>
    <row r="1417" spans="1:7" x14ac:dyDescent="0.3">
      <c r="A1417" s="1158"/>
      <c r="B1417" s="1244"/>
      <c r="C1417" s="1158"/>
      <c r="D1417" s="1158"/>
      <c r="E1417" s="1158"/>
      <c r="F1417" s="1158"/>
      <c r="G1417" s="1158"/>
    </row>
    <row r="1418" spans="1:7" x14ac:dyDescent="0.3">
      <c r="A1418" s="1158"/>
      <c r="B1418" s="1244"/>
      <c r="C1418" s="1158"/>
      <c r="D1418" s="1158"/>
      <c r="E1418" s="1158"/>
      <c r="F1418" s="1158"/>
      <c r="G1418" s="1158"/>
    </row>
    <row r="1419" spans="1:7" x14ac:dyDescent="0.3">
      <c r="A1419" s="1158"/>
      <c r="B1419" s="1244"/>
      <c r="C1419" s="1158"/>
      <c r="D1419" s="1158"/>
      <c r="E1419" s="1158"/>
      <c r="F1419" s="1158"/>
      <c r="G1419" s="1158"/>
    </row>
    <row r="1420" spans="1:7" x14ac:dyDescent="0.3">
      <c r="A1420" s="1158"/>
      <c r="B1420" s="1244"/>
      <c r="C1420" s="1158"/>
      <c r="D1420" s="1158"/>
      <c r="E1420" s="1158"/>
      <c r="F1420" s="1158"/>
      <c r="G1420" s="1158"/>
    </row>
    <row r="1421" spans="1:7" x14ac:dyDescent="0.3">
      <c r="A1421" s="1158"/>
      <c r="B1421" s="1244"/>
      <c r="C1421" s="1158"/>
      <c r="D1421" s="1158"/>
      <c r="E1421" s="1158"/>
      <c r="F1421" s="1158"/>
      <c r="G1421" s="1158"/>
    </row>
    <row r="1422" spans="1:7" x14ac:dyDescent="0.3">
      <c r="A1422" s="1158"/>
      <c r="B1422" s="1244"/>
      <c r="C1422" s="1158"/>
      <c r="D1422" s="1158"/>
      <c r="E1422" s="1158"/>
      <c r="F1422" s="1158"/>
      <c r="G1422" s="1158"/>
    </row>
    <row r="1423" spans="1:7" x14ac:dyDescent="0.3">
      <c r="A1423" s="1158"/>
      <c r="B1423" s="1244"/>
      <c r="C1423" s="1158"/>
      <c r="D1423" s="1158"/>
      <c r="E1423" s="1158"/>
      <c r="F1423" s="1158"/>
      <c r="G1423" s="1158"/>
    </row>
    <row r="1424" spans="1:7" x14ac:dyDescent="0.3">
      <c r="A1424" s="1158"/>
      <c r="B1424" s="1244"/>
      <c r="C1424" s="1158"/>
      <c r="D1424" s="1158"/>
      <c r="E1424" s="1158"/>
      <c r="F1424" s="1158"/>
      <c r="G1424" s="1158"/>
    </row>
    <row r="1425" spans="1:7" x14ac:dyDescent="0.3">
      <c r="A1425" s="1158"/>
      <c r="B1425" s="1244"/>
      <c r="C1425" s="1158"/>
      <c r="D1425" s="1158"/>
      <c r="E1425" s="1158"/>
      <c r="F1425" s="1158"/>
      <c r="G1425" s="1158"/>
    </row>
    <row r="1426" spans="1:7" x14ac:dyDescent="0.3">
      <c r="A1426" s="1158"/>
      <c r="B1426" s="1244"/>
      <c r="C1426" s="1158"/>
      <c r="D1426" s="1158"/>
      <c r="E1426" s="1158"/>
      <c r="F1426" s="1158"/>
      <c r="G1426" s="1158"/>
    </row>
    <row r="1427" spans="1:7" x14ac:dyDescent="0.3">
      <c r="A1427" s="1158"/>
      <c r="B1427" s="1244"/>
      <c r="C1427" s="1158"/>
      <c r="D1427" s="1158"/>
      <c r="E1427" s="1158"/>
      <c r="F1427" s="1158"/>
      <c r="G1427" s="1158"/>
    </row>
    <row r="1428" spans="1:7" x14ac:dyDescent="0.3">
      <c r="A1428" s="1158"/>
      <c r="B1428" s="1244"/>
      <c r="C1428" s="1158"/>
      <c r="D1428" s="1158"/>
      <c r="E1428" s="1158"/>
      <c r="F1428" s="1158"/>
      <c r="G1428" s="1158"/>
    </row>
    <row r="1429" spans="1:7" x14ac:dyDescent="0.3">
      <c r="A1429" s="1158"/>
      <c r="B1429" s="1244"/>
      <c r="C1429" s="1158"/>
      <c r="D1429" s="1158"/>
      <c r="E1429" s="1158"/>
      <c r="F1429" s="1158"/>
      <c r="G1429" s="1158"/>
    </row>
    <row r="1430" spans="1:7" x14ac:dyDescent="0.3">
      <c r="A1430" s="1158"/>
      <c r="B1430" s="1244"/>
      <c r="C1430" s="1158"/>
      <c r="D1430" s="1158"/>
      <c r="E1430" s="1158"/>
      <c r="F1430" s="1158"/>
      <c r="G1430" s="1158"/>
    </row>
    <row r="1431" spans="1:7" x14ac:dyDescent="0.3">
      <c r="A1431" s="1158"/>
      <c r="B1431" s="1244"/>
      <c r="C1431" s="1158"/>
      <c r="D1431" s="1158"/>
      <c r="E1431" s="1158"/>
      <c r="F1431" s="1158"/>
      <c r="G1431" s="1158"/>
    </row>
    <row r="1432" spans="1:7" x14ac:dyDescent="0.3">
      <c r="A1432" s="1158"/>
      <c r="B1432" s="1244"/>
      <c r="C1432" s="1158"/>
      <c r="D1432" s="1158"/>
      <c r="E1432" s="1158"/>
      <c r="F1432" s="1158"/>
      <c r="G1432" s="1158"/>
    </row>
    <row r="1433" spans="1:7" x14ac:dyDescent="0.3">
      <c r="A1433" s="1158"/>
      <c r="B1433" s="1244"/>
      <c r="C1433" s="1158"/>
      <c r="D1433" s="1158"/>
      <c r="E1433" s="1158"/>
      <c r="F1433" s="1158"/>
      <c r="G1433" s="1158"/>
    </row>
    <row r="1434" spans="1:7" x14ac:dyDescent="0.3">
      <c r="A1434" s="1158"/>
      <c r="B1434" s="1244"/>
      <c r="C1434" s="1158"/>
      <c r="D1434" s="1158"/>
      <c r="E1434" s="1158"/>
      <c r="F1434" s="1158"/>
      <c r="G1434" s="1158"/>
    </row>
    <row r="1435" spans="1:7" x14ac:dyDescent="0.3">
      <c r="A1435" s="1158"/>
      <c r="B1435" s="1244"/>
      <c r="C1435" s="1158"/>
      <c r="D1435" s="1158"/>
      <c r="E1435" s="1158"/>
      <c r="F1435" s="1158"/>
      <c r="G1435" s="1158"/>
    </row>
    <row r="1436" spans="1:7" x14ac:dyDescent="0.3">
      <c r="A1436" s="1158"/>
      <c r="B1436" s="1244"/>
      <c r="C1436" s="1158"/>
      <c r="D1436" s="1158"/>
      <c r="E1436" s="1158"/>
      <c r="F1436" s="1158"/>
      <c r="G1436" s="1158"/>
    </row>
    <row r="1437" spans="1:7" x14ac:dyDescent="0.3">
      <c r="A1437" s="1158"/>
      <c r="B1437" s="1244"/>
      <c r="C1437" s="1158"/>
      <c r="D1437" s="1158"/>
      <c r="E1437" s="1158"/>
      <c r="F1437" s="1158"/>
      <c r="G1437" s="1158"/>
    </row>
    <row r="1438" spans="1:7" x14ac:dyDescent="0.3">
      <c r="A1438" s="1158"/>
      <c r="B1438" s="1244"/>
      <c r="C1438" s="1158"/>
      <c r="D1438" s="1158"/>
      <c r="E1438" s="1158"/>
      <c r="F1438" s="1158"/>
      <c r="G1438" s="1158"/>
    </row>
    <row r="1439" spans="1:7" x14ac:dyDescent="0.3">
      <c r="A1439" s="1158"/>
      <c r="B1439" s="1244"/>
      <c r="C1439" s="1158"/>
      <c r="D1439" s="1158"/>
      <c r="E1439" s="1158"/>
      <c r="F1439" s="1158"/>
      <c r="G1439" s="1158"/>
    </row>
    <row r="1440" spans="1:7" x14ac:dyDescent="0.3">
      <c r="A1440" s="1158"/>
      <c r="B1440" s="1244"/>
      <c r="C1440" s="1158"/>
      <c r="D1440" s="1158"/>
      <c r="E1440" s="1158"/>
      <c r="F1440" s="1158"/>
      <c r="G1440" s="1158"/>
    </row>
    <row r="1441" spans="1:7" x14ac:dyDescent="0.3">
      <c r="A1441" s="1158"/>
      <c r="B1441" s="1244"/>
      <c r="C1441" s="1158"/>
      <c r="D1441" s="1158"/>
      <c r="E1441" s="1158"/>
      <c r="F1441" s="1158"/>
      <c r="G1441" s="1158"/>
    </row>
    <row r="1442" spans="1:7" x14ac:dyDescent="0.3">
      <c r="A1442" s="1158"/>
      <c r="B1442" s="1244"/>
      <c r="C1442" s="1158"/>
      <c r="D1442" s="1158"/>
      <c r="E1442" s="1158"/>
      <c r="F1442" s="1158"/>
      <c r="G1442" s="1158"/>
    </row>
    <row r="1443" spans="1:7" x14ac:dyDescent="0.3">
      <c r="A1443" s="1158"/>
      <c r="B1443" s="1244"/>
      <c r="C1443" s="1158"/>
      <c r="D1443" s="1158"/>
      <c r="E1443" s="1158"/>
      <c r="F1443" s="1158"/>
      <c r="G1443" s="1158"/>
    </row>
    <row r="1444" spans="1:7" x14ac:dyDescent="0.3">
      <c r="A1444" s="1158"/>
      <c r="B1444" s="1244"/>
      <c r="C1444" s="1158"/>
      <c r="D1444" s="1158"/>
      <c r="E1444" s="1158"/>
      <c r="F1444" s="1158"/>
      <c r="G1444" s="1158"/>
    </row>
    <row r="1445" spans="1:7" x14ac:dyDescent="0.3">
      <c r="A1445" s="1158"/>
      <c r="B1445" s="1244"/>
      <c r="C1445" s="1158"/>
      <c r="D1445" s="1158"/>
      <c r="E1445" s="1158"/>
      <c r="F1445" s="1158"/>
      <c r="G1445" s="1158"/>
    </row>
    <row r="1446" spans="1:7" x14ac:dyDescent="0.3">
      <c r="A1446" s="1158"/>
      <c r="B1446" s="1244"/>
      <c r="C1446" s="1158"/>
      <c r="D1446" s="1158"/>
      <c r="E1446" s="1158"/>
      <c r="F1446" s="1158"/>
      <c r="G1446" s="1158"/>
    </row>
    <row r="1447" spans="1:7" x14ac:dyDescent="0.3">
      <c r="A1447" s="1158"/>
      <c r="B1447" s="1244"/>
      <c r="C1447" s="1158"/>
      <c r="D1447" s="1158"/>
      <c r="E1447" s="1158"/>
      <c r="F1447" s="1158"/>
      <c r="G1447" s="1158"/>
    </row>
    <row r="1448" spans="1:7" x14ac:dyDescent="0.3">
      <c r="A1448" s="1158"/>
      <c r="B1448" s="1244"/>
      <c r="C1448" s="1158"/>
      <c r="D1448" s="1158"/>
      <c r="E1448" s="1158"/>
      <c r="F1448" s="1158"/>
      <c r="G1448" s="1158"/>
    </row>
    <row r="1449" spans="1:7" x14ac:dyDescent="0.3">
      <c r="A1449" s="1158"/>
      <c r="B1449" s="1244"/>
      <c r="C1449" s="1158"/>
      <c r="D1449" s="1158"/>
      <c r="E1449" s="1158"/>
      <c r="F1449" s="1158"/>
      <c r="G1449" s="1158"/>
    </row>
    <row r="1450" spans="1:7" x14ac:dyDescent="0.3">
      <c r="A1450" s="1158"/>
      <c r="B1450" s="1244"/>
      <c r="C1450" s="1158"/>
      <c r="D1450" s="1158"/>
      <c r="E1450" s="1158"/>
      <c r="F1450" s="1158"/>
      <c r="G1450" s="1158"/>
    </row>
    <row r="1451" spans="1:7" x14ac:dyDescent="0.3">
      <c r="A1451" s="1158"/>
      <c r="B1451" s="1244"/>
      <c r="C1451" s="1158"/>
      <c r="D1451" s="1158"/>
      <c r="E1451" s="1158"/>
      <c r="F1451" s="1158"/>
      <c r="G1451" s="1158"/>
    </row>
    <row r="1452" spans="1:7" x14ac:dyDescent="0.3">
      <c r="A1452" s="1158"/>
      <c r="B1452" s="1244"/>
      <c r="C1452" s="1158"/>
      <c r="D1452" s="1158"/>
      <c r="E1452" s="1158"/>
      <c r="F1452" s="1158"/>
      <c r="G1452" s="1158"/>
    </row>
    <row r="1453" spans="1:7" x14ac:dyDescent="0.3">
      <c r="A1453" s="1158"/>
      <c r="B1453" s="1244"/>
      <c r="C1453" s="1158"/>
      <c r="D1453" s="1158"/>
      <c r="E1453" s="1158"/>
      <c r="F1453" s="1158"/>
      <c r="G1453" s="1158"/>
    </row>
    <row r="1454" spans="1:7" x14ac:dyDescent="0.3">
      <c r="A1454" s="1158"/>
      <c r="B1454" s="1244"/>
      <c r="C1454" s="1158"/>
      <c r="D1454" s="1158"/>
      <c r="E1454" s="1158"/>
      <c r="F1454" s="1158"/>
      <c r="G1454" s="1158"/>
    </row>
    <row r="1455" spans="1:7" x14ac:dyDescent="0.3">
      <c r="A1455" s="1158"/>
      <c r="B1455" s="1244"/>
      <c r="C1455" s="1158"/>
      <c r="D1455" s="1158"/>
      <c r="E1455" s="1158"/>
      <c r="F1455" s="1158"/>
      <c r="G1455" s="1158"/>
    </row>
    <row r="1456" spans="1:7" x14ac:dyDescent="0.3">
      <c r="A1456" s="1158"/>
      <c r="B1456" s="1244"/>
      <c r="C1456" s="1158"/>
      <c r="D1456" s="1158"/>
      <c r="E1456" s="1158"/>
      <c r="F1456" s="1158"/>
      <c r="G1456" s="1158"/>
    </row>
    <row r="1457" spans="1:7" x14ac:dyDescent="0.3">
      <c r="A1457" s="1158"/>
      <c r="B1457" s="1244"/>
      <c r="C1457" s="1158"/>
      <c r="D1457" s="1158"/>
      <c r="E1457" s="1158"/>
      <c r="F1457" s="1158"/>
      <c r="G1457" s="1158"/>
    </row>
    <row r="1458" spans="1:7" x14ac:dyDescent="0.3">
      <c r="A1458" s="1158"/>
      <c r="B1458" s="1244"/>
      <c r="C1458" s="1158"/>
      <c r="D1458" s="1158"/>
      <c r="E1458" s="1158"/>
      <c r="F1458" s="1158"/>
      <c r="G1458" s="1158"/>
    </row>
    <row r="1459" spans="1:7" x14ac:dyDescent="0.3">
      <c r="A1459" s="1158"/>
      <c r="B1459" s="1244"/>
      <c r="C1459" s="1158"/>
      <c r="D1459" s="1158"/>
      <c r="E1459" s="1158"/>
      <c r="F1459" s="1158"/>
      <c r="G1459" s="1158"/>
    </row>
    <row r="1460" spans="1:7" x14ac:dyDescent="0.3">
      <c r="A1460" s="1158"/>
      <c r="B1460" s="1244"/>
      <c r="C1460" s="1158"/>
      <c r="D1460" s="1158"/>
      <c r="E1460" s="1158"/>
      <c r="F1460" s="1158"/>
      <c r="G1460" s="1158"/>
    </row>
    <row r="1461" spans="1:7" x14ac:dyDescent="0.3">
      <c r="A1461" s="1158"/>
      <c r="B1461" s="1244"/>
      <c r="C1461" s="1158"/>
      <c r="D1461" s="1158"/>
      <c r="E1461" s="1158"/>
      <c r="F1461" s="1158"/>
      <c r="G1461" s="1158"/>
    </row>
    <row r="1462" spans="1:7" x14ac:dyDescent="0.3">
      <c r="A1462" s="1158"/>
      <c r="B1462" s="1244"/>
      <c r="C1462" s="1158"/>
      <c r="D1462" s="1158"/>
      <c r="E1462" s="1158"/>
      <c r="F1462" s="1158"/>
      <c r="G1462" s="1158"/>
    </row>
    <row r="1463" spans="1:7" x14ac:dyDescent="0.3">
      <c r="A1463" s="1158"/>
      <c r="B1463" s="1244"/>
      <c r="C1463" s="1158"/>
      <c r="D1463" s="1158"/>
      <c r="E1463" s="1158"/>
      <c r="F1463" s="1158"/>
      <c r="G1463" s="1158"/>
    </row>
    <row r="1464" spans="1:7" x14ac:dyDescent="0.3">
      <c r="A1464" s="1158"/>
      <c r="B1464" s="1244"/>
      <c r="C1464" s="1158"/>
      <c r="D1464" s="1158"/>
      <c r="E1464" s="1158"/>
      <c r="F1464" s="1158"/>
      <c r="G1464" s="1158"/>
    </row>
    <row r="1465" spans="1:7" x14ac:dyDescent="0.3">
      <c r="A1465" s="1158"/>
      <c r="B1465" s="1244"/>
      <c r="C1465" s="1158"/>
      <c r="D1465" s="1158"/>
      <c r="E1465" s="1158"/>
      <c r="F1465" s="1158"/>
      <c r="G1465" s="1158"/>
    </row>
    <row r="1466" spans="1:7" x14ac:dyDescent="0.3">
      <c r="A1466" s="1158"/>
      <c r="B1466" s="1244"/>
      <c r="C1466" s="1158"/>
      <c r="D1466" s="1158"/>
      <c r="E1466" s="1158"/>
      <c r="F1466" s="1158"/>
      <c r="G1466" s="1158"/>
    </row>
    <row r="1467" spans="1:7" x14ac:dyDescent="0.3">
      <c r="A1467" s="1158"/>
      <c r="B1467" s="1244"/>
      <c r="C1467" s="1158"/>
      <c r="D1467" s="1158"/>
      <c r="E1467" s="1158"/>
      <c r="F1467" s="1158"/>
      <c r="G1467" s="1158"/>
    </row>
    <row r="1468" spans="1:7" x14ac:dyDescent="0.3">
      <c r="A1468" s="1158"/>
      <c r="B1468" s="1244"/>
      <c r="C1468" s="1158"/>
      <c r="D1468" s="1158"/>
      <c r="E1468" s="1158"/>
      <c r="F1468" s="1158"/>
      <c r="G1468" s="1158"/>
    </row>
    <row r="1469" spans="1:7" x14ac:dyDescent="0.3">
      <c r="A1469" s="1158"/>
      <c r="B1469" s="1244"/>
      <c r="C1469" s="1158"/>
      <c r="D1469" s="1158"/>
      <c r="E1469" s="1158"/>
      <c r="F1469" s="1158"/>
      <c r="G1469" s="1158"/>
    </row>
    <row r="1470" spans="1:7" x14ac:dyDescent="0.3">
      <c r="A1470" s="1158"/>
      <c r="B1470" s="1244"/>
      <c r="C1470" s="1158"/>
      <c r="D1470" s="1158"/>
      <c r="E1470" s="1158"/>
      <c r="F1470" s="1158"/>
      <c r="G1470" s="1158"/>
    </row>
    <row r="1471" spans="1:7" x14ac:dyDescent="0.3">
      <c r="A1471" s="1158"/>
      <c r="B1471" s="1244"/>
      <c r="C1471" s="1158"/>
      <c r="D1471" s="1158"/>
      <c r="E1471" s="1158"/>
      <c r="F1471" s="1158"/>
      <c r="G1471" s="1158"/>
    </row>
    <row r="1472" spans="1:7" x14ac:dyDescent="0.3">
      <c r="A1472" s="1158"/>
      <c r="B1472" s="1244"/>
      <c r="C1472" s="1158"/>
      <c r="D1472" s="1158"/>
      <c r="E1472" s="1158"/>
      <c r="F1472" s="1158"/>
      <c r="G1472" s="1158"/>
    </row>
    <row r="1473" spans="1:7" x14ac:dyDescent="0.3">
      <c r="A1473" s="1158"/>
      <c r="B1473" s="1244"/>
      <c r="C1473" s="1158"/>
      <c r="D1473" s="1158"/>
      <c r="E1473" s="1158"/>
      <c r="F1473" s="1158"/>
      <c r="G1473" s="1158"/>
    </row>
    <row r="1474" spans="1:7" x14ac:dyDescent="0.3">
      <c r="A1474" s="1158"/>
      <c r="B1474" s="1244"/>
      <c r="C1474" s="1158"/>
      <c r="D1474" s="1158"/>
      <c r="E1474" s="1158"/>
      <c r="F1474" s="1158"/>
      <c r="G1474" s="1158"/>
    </row>
    <row r="1475" spans="1:7" x14ac:dyDescent="0.3">
      <c r="A1475" s="1158"/>
      <c r="B1475" s="1244"/>
      <c r="C1475" s="1158"/>
      <c r="D1475" s="1158"/>
      <c r="E1475" s="1158"/>
      <c r="F1475" s="1158"/>
      <c r="G1475" s="1158"/>
    </row>
    <row r="1476" spans="1:7" x14ac:dyDescent="0.3">
      <c r="A1476" s="1158"/>
      <c r="B1476" s="1244"/>
      <c r="C1476" s="1158"/>
      <c r="D1476" s="1158"/>
      <c r="E1476" s="1158"/>
      <c r="F1476" s="1158"/>
      <c r="G1476" s="1158"/>
    </row>
    <row r="1477" spans="1:7" x14ac:dyDescent="0.3">
      <c r="A1477" s="1158"/>
      <c r="B1477" s="1244"/>
      <c r="C1477" s="1158"/>
      <c r="D1477" s="1158"/>
      <c r="E1477" s="1158"/>
      <c r="F1477" s="1158"/>
      <c r="G1477" s="1158"/>
    </row>
    <row r="1478" spans="1:7" x14ac:dyDescent="0.3">
      <c r="A1478" s="1158"/>
      <c r="B1478" s="1244"/>
      <c r="C1478" s="1158"/>
      <c r="D1478" s="1158"/>
      <c r="E1478" s="1158"/>
      <c r="F1478" s="1158"/>
      <c r="G1478" s="1158"/>
    </row>
    <row r="1479" spans="1:7" x14ac:dyDescent="0.3">
      <c r="A1479" s="1158"/>
      <c r="B1479" s="1244"/>
      <c r="C1479" s="1158"/>
      <c r="D1479" s="1158"/>
      <c r="E1479" s="1158"/>
      <c r="F1479" s="1158"/>
      <c r="G1479" s="1158"/>
    </row>
    <row r="1480" spans="1:7" x14ac:dyDescent="0.3">
      <c r="A1480" s="1158"/>
      <c r="B1480" s="1244"/>
      <c r="C1480" s="1158"/>
      <c r="D1480" s="1158"/>
      <c r="E1480" s="1158"/>
      <c r="F1480" s="1158"/>
      <c r="G1480" s="1158"/>
    </row>
    <row r="1481" spans="1:7" x14ac:dyDescent="0.3">
      <c r="A1481" s="1158"/>
      <c r="B1481" s="1244"/>
      <c r="C1481" s="1158"/>
      <c r="D1481" s="1158"/>
      <c r="E1481" s="1158"/>
      <c r="F1481" s="1158"/>
      <c r="G1481" s="1158"/>
    </row>
    <row r="1482" spans="1:7" x14ac:dyDescent="0.3">
      <c r="A1482" s="1158"/>
      <c r="B1482" s="1244"/>
      <c r="C1482" s="1158"/>
      <c r="D1482" s="1158"/>
      <c r="E1482" s="1158"/>
      <c r="F1482" s="1158"/>
      <c r="G1482" s="1158"/>
    </row>
    <row r="1483" spans="1:7" x14ac:dyDescent="0.3">
      <c r="A1483" s="1158"/>
      <c r="B1483" s="1244"/>
      <c r="C1483" s="1158"/>
      <c r="D1483" s="1158"/>
      <c r="E1483" s="1158"/>
      <c r="F1483" s="1158"/>
      <c r="G1483" s="1158"/>
    </row>
    <row r="1484" spans="1:7" x14ac:dyDescent="0.3">
      <c r="A1484" s="1158"/>
      <c r="B1484" s="1244"/>
      <c r="C1484" s="1158"/>
      <c r="D1484" s="1158"/>
      <c r="E1484" s="1158"/>
      <c r="F1484" s="1158"/>
      <c r="G1484" s="1158"/>
    </row>
    <row r="1485" spans="1:7" x14ac:dyDescent="0.3">
      <c r="A1485" s="1158"/>
      <c r="B1485" s="1244"/>
      <c r="C1485" s="1158"/>
      <c r="D1485" s="1158"/>
      <c r="E1485" s="1158"/>
      <c r="F1485" s="1158"/>
      <c r="G1485" s="1158"/>
    </row>
    <row r="1486" spans="1:7" x14ac:dyDescent="0.3">
      <c r="A1486" s="1158"/>
      <c r="B1486" s="1244"/>
      <c r="C1486" s="1158"/>
      <c r="D1486" s="1158"/>
      <c r="E1486" s="1158"/>
      <c r="F1486" s="1158"/>
      <c r="G1486" s="1158"/>
    </row>
    <row r="1487" spans="1:7" x14ac:dyDescent="0.3">
      <c r="A1487" s="1158"/>
      <c r="B1487" s="1244"/>
      <c r="C1487" s="1158"/>
      <c r="D1487" s="1158"/>
      <c r="E1487" s="1158"/>
      <c r="F1487" s="1158"/>
      <c r="G1487" s="1158"/>
    </row>
    <row r="1488" spans="1:7" x14ac:dyDescent="0.3">
      <c r="A1488" s="1158"/>
      <c r="B1488" s="1244"/>
      <c r="C1488" s="1158"/>
      <c r="D1488" s="1158"/>
      <c r="E1488" s="1158"/>
      <c r="F1488" s="1158"/>
      <c r="G1488" s="1158"/>
    </row>
    <row r="1489" spans="1:7" x14ac:dyDescent="0.3">
      <c r="A1489" s="1158"/>
      <c r="B1489" s="1244"/>
      <c r="C1489" s="1158"/>
      <c r="D1489" s="1158"/>
      <c r="E1489" s="1158"/>
      <c r="F1489" s="1158"/>
      <c r="G1489" s="1158"/>
    </row>
    <row r="1490" spans="1:7" x14ac:dyDescent="0.3">
      <c r="A1490" s="1158"/>
      <c r="B1490" s="1244"/>
      <c r="C1490" s="1158"/>
      <c r="D1490" s="1158"/>
      <c r="E1490" s="1158"/>
      <c r="F1490" s="1158"/>
      <c r="G1490" s="1158"/>
    </row>
    <row r="1491" spans="1:7" x14ac:dyDescent="0.3">
      <c r="A1491" s="1158"/>
      <c r="B1491" s="1244"/>
      <c r="C1491" s="1158"/>
      <c r="D1491" s="1158"/>
      <c r="E1491" s="1158"/>
      <c r="F1491" s="1158"/>
      <c r="G1491" s="1158"/>
    </row>
    <row r="1492" spans="1:7" x14ac:dyDescent="0.3">
      <c r="A1492" s="1158"/>
      <c r="B1492" s="1244"/>
      <c r="C1492" s="1158"/>
      <c r="D1492" s="1158"/>
      <c r="E1492" s="1158"/>
      <c r="F1492" s="1158"/>
      <c r="G1492" s="1158"/>
    </row>
    <row r="1493" spans="1:7" x14ac:dyDescent="0.3">
      <c r="A1493" s="1158"/>
      <c r="B1493" s="1244"/>
      <c r="C1493" s="1158"/>
      <c r="D1493" s="1158"/>
      <c r="E1493" s="1158"/>
      <c r="F1493" s="1158"/>
      <c r="G1493" s="1158"/>
    </row>
    <row r="1494" spans="1:7" x14ac:dyDescent="0.3">
      <c r="A1494" s="1158"/>
      <c r="B1494" s="1244"/>
      <c r="C1494" s="1158"/>
      <c r="D1494" s="1158"/>
      <c r="E1494" s="1158"/>
      <c r="F1494" s="1158"/>
      <c r="G1494" s="1158"/>
    </row>
    <row r="1495" spans="1:7" x14ac:dyDescent="0.3">
      <c r="A1495" s="1158"/>
      <c r="B1495" s="1244"/>
      <c r="C1495" s="1158"/>
      <c r="D1495" s="1158"/>
      <c r="E1495" s="1158"/>
      <c r="F1495" s="1158"/>
      <c r="G1495" s="1158"/>
    </row>
    <row r="1496" spans="1:7" x14ac:dyDescent="0.3">
      <c r="A1496" s="1158"/>
      <c r="B1496" s="1244"/>
      <c r="C1496" s="1158"/>
      <c r="D1496" s="1158"/>
      <c r="E1496" s="1158"/>
      <c r="F1496" s="1158"/>
      <c r="G1496" s="1158"/>
    </row>
    <row r="1497" spans="1:7" x14ac:dyDescent="0.3">
      <c r="A1497" s="1158"/>
      <c r="B1497" s="1244"/>
      <c r="C1497" s="1158"/>
      <c r="D1497" s="1158"/>
      <c r="E1497" s="1158"/>
      <c r="F1497" s="1158"/>
      <c r="G1497" s="1158"/>
    </row>
    <row r="1498" spans="1:7" x14ac:dyDescent="0.3">
      <c r="A1498" s="1158"/>
      <c r="B1498" s="1244"/>
      <c r="C1498" s="1158"/>
      <c r="D1498" s="1158"/>
      <c r="E1498" s="1158"/>
      <c r="F1498" s="1158"/>
      <c r="G1498" s="1158"/>
    </row>
    <row r="1499" spans="1:7" x14ac:dyDescent="0.3">
      <c r="A1499" s="1158"/>
      <c r="B1499" s="1244"/>
      <c r="C1499" s="1158"/>
      <c r="D1499" s="1158"/>
      <c r="E1499" s="1158"/>
      <c r="F1499" s="1158"/>
      <c r="G1499" s="1158"/>
    </row>
    <row r="1500" spans="1:7" x14ac:dyDescent="0.3">
      <c r="A1500" s="1158"/>
      <c r="B1500" s="1244"/>
      <c r="C1500" s="1158"/>
      <c r="D1500" s="1158"/>
      <c r="E1500" s="1158"/>
      <c r="F1500" s="1158"/>
      <c r="G1500" s="1158"/>
    </row>
    <row r="1501" spans="1:7" x14ac:dyDescent="0.3">
      <c r="A1501" s="1158"/>
      <c r="B1501" s="1244"/>
      <c r="C1501" s="1158"/>
      <c r="D1501" s="1158"/>
      <c r="E1501" s="1158"/>
      <c r="F1501" s="1158"/>
      <c r="G1501" s="1158"/>
    </row>
    <row r="1502" spans="1:7" x14ac:dyDescent="0.3">
      <c r="A1502" s="1158"/>
      <c r="B1502" s="1244"/>
      <c r="C1502" s="1158"/>
      <c r="D1502" s="1158"/>
      <c r="E1502" s="1158"/>
      <c r="F1502" s="1158"/>
      <c r="G1502" s="1158"/>
    </row>
    <row r="1503" spans="1:7" x14ac:dyDescent="0.3">
      <c r="A1503" s="1158"/>
      <c r="B1503" s="1244"/>
      <c r="C1503" s="1158"/>
      <c r="D1503" s="1158"/>
      <c r="E1503" s="1158"/>
      <c r="F1503" s="1158"/>
      <c r="G1503" s="1158"/>
    </row>
    <row r="1504" spans="1:7" x14ac:dyDescent="0.3">
      <c r="A1504" s="1158"/>
      <c r="B1504" s="1244"/>
      <c r="C1504" s="1158"/>
      <c r="D1504" s="1158"/>
      <c r="E1504" s="1158"/>
      <c r="F1504" s="1158"/>
      <c r="G1504" s="1158"/>
    </row>
    <row r="1505" spans="1:7" x14ac:dyDescent="0.3">
      <c r="A1505" s="1158"/>
      <c r="B1505" s="1244"/>
      <c r="C1505" s="1158"/>
      <c r="D1505" s="1158"/>
      <c r="E1505" s="1158"/>
      <c r="F1505" s="1158"/>
      <c r="G1505" s="1158"/>
    </row>
    <row r="1506" spans="1:7" x14ac:dyDescent="0.3">
      <c r="A1506" s="1158"/>
      <c r="B1506" s="1244"/>
      <c r="C1506" s="1158"/>
      <c r="D1506" s="1158"/>
      <c r="E1506" s="1158"/>
      <c r="F1506" s="1158"/>
      <c r="G1506" s="1158"/>
    </row>
    <row r="1507" spans="1:7" x14ac:dyDescent="0.3">
      <c r="A1507" s="1158"/>
      <c r="B1507" s="1244"/>
      <c r="C1507" s="1158"/>
      <c r="D1507" s="1158"/>
      <c r="E1507" s="1158"/>
      <c r="F1507" s="1158"/>
      <c r="G1507" s="1158"/>
    </row>
    <row r="1508" spans="1:7" x14ac:dyDescent="0.3">
      <c r="A1508" s="1158"/>
      <c r="B1508" s="1244"/>
      <c r="C1508" s="1158"/>
      <c r="D1508" s="1158"/>
      <c r="E1508" s="1158"/>
      <c r="F1508" s="1158"/>
      <c r="G1508" s="1158"/>
    </row>
    <row r="1509" spans="1:7" x14ac:dyDescent="0.3">
      <c r="A1509" s="1158"/>
      <c r="B1509" s="1244"/>
      <c r="C1509" s="1158"/>
      <c r="D1509" s="1158"/>
      <c r="E1509" s="1158"/>
      <c r="F1509" s="1158"/>
      <c r="G1509" s="1158"/>
    </row>
    <row r="1510" spans="1:7" x14ac:dyDescent="0.3">
      <c r="A1510" s="1158"/>
      <c r="B1510" s="1244"/>
      <c r="C1510" s="1158"/>
      <c r="D1510" s="1158"/>
      <c r="E1510" s="1158"/>
      <c r="F1510" s="1158"/>
      <c r="G1510" s="1158"/>
    </row>
    <row r="1511" spans="1:7" x14ac:dyDescent="0.3">
      <c r="A1511" s="1158"/>
      <c r="B1511" s="1244"/>
      <c r="C1511" s="1158"/>
      <c r="D1511" s="1158"/>
      <c r="E1511" s="1158"/>
      <c r="F1511" s="1158"/>
      <c r="G1511" s="1158"/>
    </row>
    <row r="1512" spans="1:7" x14ac:dyDescent="0.3">
      <c r="A1512" s="1158"/>
      <c r="B1512" s="1244"/>
      <c r="C1512" s="1158"/>
      <c r="D1512" s="1158"/>
      <c r="E1512" s="1158"/>
      <c r="F1512" s="1158"/>
      <c r="G1512" s="1158"/>
    </row>
    <row r="1513" spans="1:7" x14ac:dyDescent="0.3">
      <c r="A1513" s="1158"/>
      <c r="B1513" s="1244"/>
      <c r="C1513" s="1158"/>
      <c r="D1513" s="1158"/>
      <c r="E1513" s="1158"/>
      <c r="F1513" s="1158"/>
      <c r="G1513" s="1158"/>
    </row>
    <row r="1514" spans="1:7" x14ac:dyDescent="0.3">
      <c r="A1514" s="1158"/>
      <c r="B1514" s="1244"/>
      <c r="C1514" s="1158"/>
      <c r="D1514" s="1158"/>
      <c r="E1514" s="1158"/>
      <c r="F1514" s="1158"/>
      <c r="G1514" s="1158"/>
    </row>
    <row r="1515" spans="1:7" x14ac:dyDescent="0.3">
      <c r="A1515" s="1158"/>
      <c r="B1515" s="1244"/>
      <c r="C1515" s="1158"/>
      <c r="D1515" s="1158"/>
      <c r="E1515" s="1158"/>
      <c r="F1515" s="1158"/>
      <c r="G1515" s="1158"/>
    </row>
    <row r="1516" spans="1:7" x14ac:dyDescent="0.3">
      <c r="A1516" s="1158"/>
      <c r="B1516" s="1244"/>
      <c r="C1516" s="1158"/>
      <c r="D1516" s="1158"/>
      <c r="E1516" s="1158"/>
      <c r="F1516" s="1158"/>
      <c r="G1516" s="1158"/>
    </row>
    <row r="1517" spans="1:7" x14ac:dyDescent="0.3">
      <c r="A1517" s="1158"/>
      <c r="B1517" s="1244"/>
      <c r="C1517" s="1158"/>
      <c r="D1517" s="1158"/>
      <c r="E1517" s="1158"/>
      <c r="F1517" s="1158"/>
      <c r="G1517" s="1158"/>
    </row>
    <row r="1518" spans="1:7" x14ac:dyDescent="0.3">
      <c r="A1518" s="1158"/>
      <c r="B1518" s="1244"/>
      <c r="C1518" s="1158"/>
      <c r="D1518" s="1158"/>
      <c r="E1518" s="1158"/>
      <c r="F1518" s="1158"/>
      <c r="G1518" s="1158"/>
    </row>
    <row r="1519" spans="1:7" x14ac:dyDescent="0.3">
      <c r="A1519" s="1158"/>
      <c r="B1519" s="1244"/>
      <c r="C1519" s="1158"/>
      <c r="D1519" s="1158"/>
      <c r="E1519" s="1158"/>
      <c r="F1519" s="1158"/>
      <c r="G1519" s="1158"/>
    </row>
    <row r="1520" spans="1:7" x14ac:dyDescent="0.3">
      <c r="A1520" s="1158"/>
      <c r="B1520" s="1244"/>
      <c r="C1520" s="1158"/>
      <c r="D1520" s="1158"/>
      <c r="E1520" s="1158"/>
      <c r="F1520" s="1158"/>
      <c r="G1520" s="1158"/>
    </row>
    <row r="1521" spans="1:7" x14ac:dyDescent="0.3">
      <c r="A1521" s="1158"/>
      <c r="B1521" s="1244"/>
      <c r="C1521" s="1158"/>
      <c r="D1521" s="1158"/>
      <c r="E1521" s="1158"/>
      <c r="F1521" s="1158"/>
      <c r="G1521" s="1158"/>
    </row>
    <row r="1522" spans="1:7" x14ac:dyDescent="0.3">
      <c r="A1522" s="1158"/>
      <c r="B1522" s="1244"/>
      <c r="C1522" s="1158"/>
      <c r="D1522" s="1158"/>
      <c r="E1522" s="1158"/>
      <c r="F1522" s="1158"/>
      <c r="G1522" s="1158"/>
    </row>
    <row r="1523" spans="1:7" x14ac:dyDescent="0.3">
      <c r="A1523" s="1158"/>
      <c r="B1523" s="1244"/>
      <c r="C1523" s="1158"/>
      <c r="D1523" s="1158"/>
      <c r="E1523" s="1158"/>
      <c r="F1523" s="1158"/>
      <c r="G1523" s="1158"/>
    </row>
    <row r="1524" spans="1:7" x14ac:dyDescent="0.3">
      <c r="A1524" s="1158"/>
      <c r="B1524" s="1244"/>
      <c r="C1524" s="1158"/>
      <c r="D1524" s="1158"/>
      <c r="E1524" s="1158"/>
      <c r="F1524" s="1158"/>
      <c r="G1524" s="1158"/>
    </row>
    <row r="1525" spans="1:7" x14ac:dyDescent="0.3">
      <c r="A1525" s="1158"/>
      <c r="B1525" s="1244"/>
      <c r="C1525" s="1158"/>
      <c r="D1525" s="1158"/>
      <c r="E1525" s="1158"/>
      <c r="F1525" s="1158"/>
      <c r="G1525" s="1158"/>
    </row>
    <row r="1526" spans="1:7" x14ac:dyDescent="0.3">
      <c r="A1526" s="1158"/>
      <c r="B1526" s="1244"/>
      <c r="C1526" s="1158"/>
      <c r="D1526" s="1158"/>
      <c r="E1526" s="1158"/>
      <c r="F1526" s="1158"/>
      <c r="G1526" s="1158"/>
    </row>
    <row r="1527" spans="1:7" x14ac:dyDescent="0.3">
      <c r="A1527" s="1158"/>
      <c r="B1527" s="1244"/>
      <c r="C1527" s="1158"/>
      <c r="D1527" s="1158"/>
      <c r="E1527" s="1158"/>
      <c r="F1527" s="1158"/>
      <c r="G1527" s="1158"/>
    </row>
    <row r="1528" spans="1:7" x14ac:dyDescent="0.3">
      <c r="A1528" s="1158"/>
      <c r="B1528" s="1244"/>
      <c r="C1528" s="1158"/>
      <c r="D1528" s="1158"/>
      <c r="E1528" s="1158"/>
      <c r="F1528" s="1158"/>
      <c r="G1528" s="1158"/>
    </row>
    <row r="1529" spans="1:7" x14ac:dyDescent="0.3">
      <c r="A1529" s="1158"/>
      <c r="B1529" s="1244"/>
      <c r="C1529" s="1158"/>
      <c r="D1529" s="1158"/>
      <c r="E1529" s="1158"/>
      <c r="F1529" s="1158"/>
      <c r="G1529" s="1158"/>
    </row>
    <row r="1530" spans="1:7" x14ac:dyDescent="0.3">
      <c r="A1530" s="1158"/>
      <c r="B1530" s="1244"/>
      <c r="C1530" s="1158"/>
      <c r="D1530" s="1158"/>
      <c r="E1530" s="1158"/>
      <c r="F1530" s="1158"/>
      <c r="G1530" s="1158"/>
    </row>
    <row r="1531" spans="1:7" x14ac:dyDescent="0.3">
      <c r="A1531" s="1158"/>
      <c r="B1531" s="1244"/>
      <c r="C1531" s="1158"/>
      <c r="D1531" s="1158"/>
      <c r="E1531" s="1158"/>
      <c r="F1531" s="1158"/>
      <c r="G1531" s="1158"/>
    </row>
    <row r="1532" spans="1:7" x14ac:dyDescent="0.3">
      <c r="A1532" s="1158"/>
      <c r="B1532" s="1244"/>
      <c r="C1532" s="1158"/>
      <c r="D1532" s="1158"/>
      <c r="E1532" s="1158"/>
      <c r="F1532" s="1158"/>
      <c r="G1532" s="1158"/>
    </row>
    <row r="1533" spans="1:7" x14ac:dyDescent="0.3">
      <c r="A1533" s="1158"/>
      <c r="B1533" s="1244"/>
      <c r="C1533" s="1158"/>
      <c r="D1533" s="1158"/>
      <c r="E1533" s="1158"/>
      <c r="F1533" s="1158"/>
      <c r="G1533" s="1158"/>
    </row>
    <row r="1534" spans="1:7" x14ac:dyDescent="0.3">
      <c r="A1534" s="1158"/>
      <c r="B1534" s="1244"/>
      <c r="C1534" s="1158"/>
      <c r="D1534" s="1158"/>
      <c r="E1534" s="1158"/>
      <c r="F1534" s="1158"/>
      <c r="G1534" s="1158"/>
    </row>
    <row r="1535" spans="1:7" x14ac:dyDescent="0.3">
      <c r="A1535" s="1158"/>
      <c r="B1535" s="1244"/>
      <c r="C1535" s="1158"/>
      <c r="D1535" s="1158"/>
      <c r="E1535" s="1158"/>
      <c r="F1535" s="1158"/>
      <c r="G1535" s="1158"/>
    </row>
    <row r="1536" spans="1:7" x14ac:dyDescent="0.3">
      <c r="A1536" s="1158"/>
      <c r="B1536" s="1244"/>
      <c r="C1536" s="1158"/>
      <c r="D1536" s="1158"/>
      <c r="E1536" s="1158"/>
      <c r="F1536" s="1158"/>
      <c r="G1536" s="1158"/>
    </row>
    <row r="1537" spans="1:7" x14ac:dyDescent="0.3">
      <c r="A1537" s="1158"/>
      <c r="B1537" s="1244"/>
      <c r="C1537" s="1158"/>
      <c r="D1537" s="1158"/>
      <c r="E1537" s="1158"/>
      <c r="F1537" s="1158"/>
      <c r="G1537" s="1158"/>
    </row>
    <row r="1538" spans="1:7" x14ac:dyDescent="0.3">
      <c r="A1538" s="1158"/>
      <c r="B1538" s="1244"/>
      <c r="C1538" s="1158"/>
      <c r="D1538" s="1158"/>
      <c r="E1538" s="1158"/>
      <c r="F1538" s="1158"/>
      <c r="G1538" s="1158"/>
    </row>
    <row r="1539" spans="1:7" x14ac:dyDescent="0.3">
      <c r="A1539" s="1158"/>
      <c r="B1539" s="1244"/>
      <c r="C1539" s="1158"/>
      <c r="D1539" s="1158"/>
      <c r="E1539" s="1158"/>
      <c r="F1539" s="1158"/>
      <c r="G1539" s="1158"/>
    </row>
    <row r="1540" spans="1:7" x14ac:dyDescent="0.3">
      <c r="A1540" s="1158"/>
      <c r="B1540" s="1244"/>
      <c r="C1540" s="1158"/>
      <c r="D1540" s="1158"/>
      <c r="E1540" s="1158"/>
      <c r="F1540" s="1158"/>
      <c r="G1540" s="1158"/>
    </row>
    <row r="1541" spans="1:7" x14ac:dyDescent="0.3">
      <c r="A1541" s="1158"/>
      <c r="B1541" s="1244"/>
      <c r="C1541" s="1158"/>
      <c r="D1541" s="1158"/>
      <c r="E1541" s="1158"/>
      <c r="F1541" s="1158"/>
      <c r="G1541" s="1158"/>
    </row>
    <row r="1542" spans="1:7" x14ac:dyDescent="0.3">
      <c r="A1542" s="1158"/>
      <c r="B1542" s="1244"/>
      <c r="C1542" s="1158"/>
      <c r="D1542" s="1158"/>
      <c r="E1542" s="1158"/>
      <c r="F1542" s="1158"/>
      <c r="G1542" s="1158"/>
    </row>
    <row r="1543" spans="1:7" x14ac:dyDescent="0.3">
      <c r="A1543" s="1158"/>
      <c r="B1543" s="1244"/>
      <c r="C1543" s="1158"/>
      <c r="D1543" s="1158"/>
      <c r="E1543" s="1158"/>
      <c r="F1543" s="1158"/>
      <c r="G1543" s="1158"/>
    </row>
    <row r="1544" spans="1:7" x14ac:dyDescent="0.3">
      <c r="A1544" s="1158"/>
      <c r="B1544" s="1244"/>
      <c r="C1544" s="1158"/>
      <c r="D1544" s="1158"/>
      <c r="E1544" s="1158"/>
      <c r="F1544" s="1158"/>
      <c r="G1544" s="1158"/>
    </row>
    <row r="1545" spans="1:7" x14ac:dyDescent="0.3">
      <c r="A1545" s="1158"/>
      <c r="B1545" s="1244"/>
      <c r="C1545" s="1158"/>
      <c r="D1545" s="1158"/>
      <c r="E1545" s="1158"/>
      <c r="F1545" s="1158"/>
      <c r="G1545" s="1158"/>
    </row>
    <row r="1546" spans="1:7" x14ac:dyDescent="0.3">
      <c r="A1546" s="1158"/>
      <c r="B1546" s="1244"/>
      <c r="C1546" s="1158"/>
      <c r="D1546" s="1158"/>
      <c r="E1546" s="1158"/>
      <c r="F1546" s="1158"/>
      <c r="G1546" s="1158"/>
    </row>
    <row r="1547" spans="1:7" x14ac:dyDescent="0.3">
      <c r="A1547" s="1158"/>
      <c r="B1547" s="1244"/>
      <c r="C1547" s="1158"/>
      <c r="D1547" s="1158"/>
      <c r="E1547" s="1158"/>
      <c r="F1547" s="1158"/>
      <c r="G1547" s="1158"/>
    </row>
    <row r="1548" spans="1:7" x14ac:dyDescent="0.3">
      <c r="A1548" s="1158"/>
      <c r="B1548" s="1244"/>
      <c r="C1548" s="1158"/>
      <c r="D1548" s="1158"/>
      <c r="E1548" s="1158"/>
      <c r="F1548" s="1158"/>
      <c r="G1548" s="1158"/>
    </row>
    <row r="1549" spans="1:7" x14ac:dyDescent="0.3">
      <c r="A1549" s="1158"/>
      <c r="B1549" s="1244"/>
      <c r="C1549" s="1158"/>
      <c r="D1549" s="1158"/>
      <c r="E1549" s="1158"/>
      <c r="F1549" s="1158"/>
      <c r="G1549" s="1158"/>
    </row>
    <row r="1550" spans="1:7" x14ac:dyDescent="0.3">
      <c r="A1550" s="1158"/>
      <c r="B1550" s="1244"/>
      <c r="C1550" s="1158"/>
      <c r="D1550" s="1158"/>
      <c r="E1550" s="1158"/>
      <c r="F1550" s="1158"/>
      <c r="G1550" s="1158"/>
    </row>
    <row r="1551" spans="1:7" x14ac:dyDescent="0.3">
      <c r="A1551" s="1158"/>
      <c r="B1551" s="1244"/>
      <c r="C1551" s="1158"/>
      <c r="D1551" s="1158"/>
      <c r="E1551" s="1158"/>
      <c r="F1551" s="1158"/>
      <c r="G1551" s="1158"/>
    </row>
    <row r="1552" spans="1:7" x14ac:dyDescent="0.3">
      <c r="A1552" s="1158"/>
      <c r="B1552" s="1244"/>
      <c r="C1552" s="1158"/>
      <c r="D1552" s="1158"/>
      <c r="E1552" s="1158"/>
      <c r="F1552" s="1158"/>
      <c r="G1552" s="1158"/>
    </row>
    <row r="1553" spans="1:7" x14ac:dyDescent="0.3">
      <c r="A1553" s="1158"/>
      <c r="B1553" s="1244"/>
      <c r="C1553" s="1158"/>
      <c r="D1553" s="1158"/>
      <c r="E1553" s="1158"/>
      <c r="F1553" s="1158"/>
      <c r="G1553" s="1158"/>
    </row>
    <row r="1554" spans="1:7" x14ac:dyDescent="0.3">
      <c r="A1554" s="1158"/>
      <c r="B1554" s="1244"/>
      <c r="C1554" s="1158"/>
      <c r="D1554" s="1158"/>
      <c r="E1554" s="1158"/>
      <c r="F1554" s="1158"/>
      <c r="G1554" s="1158"/>
    </row>
    <row r="1555" spans="1:7" x14ac:dyDescent="0.3">
      <c r="A1555" s="1158"/>
      <c r="B1555" s="1244"/>
      <c r="C1555" s="1158"/>
      <c r="D1555" s="1158"/>
      <c r="E1555" s="1158"/>
      <c r="F1555" s="1158"/>
      <c r="G1555" s="1158"/>
    </row>
    <row r="1556" spans="1:7" x14ac:dyDescent="0.3">
      <c r="A1556" s="1158"/>
      <c r="B1556" s="1244"/>
      <c r="C1556" s="1158"/>
      <c r="D1556" s="1158"/>
      <c r="E1556" s="1158"/>
      <c r="F1556" s="1158"/>
      <c r="G1556" s="1158"/>
    </row>
    <row r="1557" spans="1:7" x14ac:dyDescent="0.3">
      <c r="A1557" s="1158"/>
      <c r="B1557" s="1244"/>
      <c r="C1557" s="1158"/>
      <c r="D1557" s="1158"/>
      <c r="E1557" s="1158"/>
      <c r="F1557" s="1158"/>
      <c r="G1557" s="1158"/>
    </row>
    <row r="1558" spans="1:7" x14ac:dyDescent="0.3">
      <c r="A1558" s="1158"/>
      <c r="B1558" s="1244"/>
      <c r="C1558" s="1158"/>
      <c r="D1558" s="1158"/>
      <c r="E1558" s="1158"/>
      <c r="F1558" s="1158"/>
      <c r="G1558" s="1158"/>
    </row>
    <row r="1559" spans="1:7" x14ac:dyDescent="0.3">
      <c r="A1559" s="1158"/>
      <c r="B1559" s="1244"/>
      <c r="C1559" s="1158"/>
      <c r="D1559" s="1158"/>
      <c r="E1559" s="1158"/>
      <c r="F1559" s="1158"/>
      <c r="G1559" s="1158"/>
    </row>
    <row r="1560" spans="1:7" x14ac:dyDescent="0.3">
      <c r="A1560" s="1158"/>
      <c r="B1560" s="1244"/>
      <c r="C1560" s="1158"/>
      <c r="D1560" s="1158"/>
      <c r="E1560" s="1158"/>
      <c r="F1560" s="1158"/>
      <c r="G1560" s="1158"/>
    </row>
    <row r="1561" spans="1:7" x14ac:dyDescent="0.3">
      <c r="A1561" s="1158"/>
      <c r="B1561" s="1244"/>
      <c r="C1561" s="1158"/>
      <c r="D1561" s="1158"/>
      <c r="E1561" s="1158"/>
      <c r="F1561" s="1158"/>
      <c r="G1561" s="1158"/>
    </row>
    <row r="1562" spans="1:7" x14ac:dyDescent="0.3">
      <c r="A1562" s="1158"/>
      <c r="B1562" s="1244"/>
      <c r="C1562" s="1158"/>
      <c r="D1562" s="1158"/>
      <c r="E1562" s="1158"/>
      <c r="F1562" s="1158"/>
      <c r="G1562" s="1158"/>
    </row>
    <row r="1563" spans="1:7" x14ac:dyDescent="0.3">
      <c r="A1563" s="1158"/>
      <c r="B1563" s="1244"/>
      <c r="C1563" s="1158"/>
      <c r="D1563" s="1158"/>
      <c r="E1563" s="1158"/>
      <c r="F1563" s="1158"/>
      <c r="G1563" s="1158"/>
    </row>
    <row r="1564" spans="1:7" x14ac:dyDescent="0.3">
      <c r="A1564" s="1158"/>
      <c r="B1564" s="1244"/>
      <c r="C1564" s="1158"/>
      <c r="D1564" s="1158"/>
      <c r="E1564" s="1158"/>
      <c r="F1564" s="1158"/>
      <c r="G1564" s="1158"/>
    </row>
    <row r="1565" spans="1:7" x14ac:dyDescent="0.3">
      <c r="A1565" s="1158"/>
      <c r="B1565" s="1244"/>
      <c r="C1565" s="1158"/>
      <c r="D1565" s="1158"/>
      <c r="E1565" s="1158"/>
      <c r="F1565" s="1158"/>
      <c r="G1565" s="1158"/>
    </row>
    <row r="1566" spans="1:7" x14ac:dyDescent="0.3">
      <c r="A1566" s="1158"/>
      <c r="B1566" s="1244"/>
      <c r="C1566" s="1158"/>
      <c r="D1566" s="1158"/>
      <c r="E1566" s="1158"/>
      <c r="F1566" s="1158"/>
      <c r="G1566" s="1158"/>
    </row>
    <row r="1567" spans="1:7" x14ac:dyDescent="0.3">
      <c r="A1567" s="1158"/>
      <c r="B1567" s="1244"/>
      <c r="C1567" s="1158"/>
      <c r="D1567" s="1158"/>
      <c r="E1567" s="1158"/>
      <c r="F1567" s="1158"/>
      <c r="G1567" s="1158"/>
    </row>
    <row r="1568" spans="1:7" x14ac:dyDescent="0.3">
      <c r="A1568" s="1158"/>
      <c r="B1568" s="1244"/>
      <c r="C1568" s="1158"/>
      <c r="D1568" s="1158"/>
      <c r="E1568" s="1158"/>
      <c r="F1568" s="1158"/>
      <c r="G1568" s="1158"/>
    </row>
    <row r="1569" spans="1:7" x14ac:dyDescent="0.3">
      <c r="A1569" s="1158"/>
      <c r="B1569" s="1244"/>
      <c r="C1569" s="1158"/>
      <c r="D1569" s="1158"/>
      <c r="E1569" s="1158"/>
      <c r="F1569" s="1158"/>
      <c r="G1569" s="1158"/>
    </row>
    <row r="1570" spans="1:7" x14ac:dyDescent="0.3">
      <c r="A1570" s="1158"/>
      <c r="B1570" s="1244"/>
      <c r="C1570" s="1158"/>
      <c r="D1570" s="1158"/>
      <c r="E1570" s="1158"/>
      <c r="F1570" s="1158"/>
      <c r="G1570" s="1158"/>
    </row>
    <row r="1571" spans="1:7" x14ac:dyDescent="0.3">
      <c r="A1571" s="1158"/>
      <c r="B1571" s="1244"/>
      <c r="C1571" s="1158"/>
      <c r="D1571" s="1158"/>
      <c r="E1571" s="1158"/>
      <c r="F1571" s="1158"/>
      <c r="G1571" s="1158"/>
    </row>
    <row r="1572" spans="1:7" x14ac:dyDescent="0.3">
      <c r="A1572" s="1158"/>
      <c r="B1572" s="1244"/>
      <c r="C1572" s="1158"/>
      <c r="D1572" s="1158"/>
      <c r="E1572" s="1158"/>
      <c r="F1572" s="1158"/>
      <c r="G1572" s="1158"/>
    </row>
    <row r="1573" spans="1:7" x14ac:dyDescent="0.3">
      <c r="A1573" s="1158"/>
      <c r="B1573" s="1244"/>
      <c r="C1573" s="1158"/>
      <c r="D1573" s="1158"/>
      <c r="E1573" s="1158"/>
      <c r="F1573" s="1158"/>
      <c r="G1573" s="1158"/>
    </row>
    <row r="1574" spans="1:7" x14ac:dyDescent="0.3">
      <c r="A1574" s="1158"/>
      <c r="B1574" s="1244"/>
      <c r="C1574" s="1158"/>
      <c r="D1574" s="1158"/>
      <c r="E1574" s="1158"/>
      <c r="F1574" s="1158"/>
      <c r="G1574" s="1158"/>
    </row>
    <row r="1575" spans="1:7" x14ac:dyDescent="0.3">
      <c r="A1575" s="1158"/>
      <c r="B1575" s="1244"/>
      <c r="C1575" s="1158"/>
      <c r="D1575" s="1158"/>
      <c r="E1575" s="1158"/>
      <c r="F1575" s="1158"/>
      <c r="G1575" s="1158"/>
    </row>
    <row r="1576" spans="1:7" x14ac:dyDescent="0.3">
      <c r="A1576" s="1158"/>
      <c r="B1576" s="1244"/>
      <c r="C1576" s="1158"/>
      <c r="D1576" s="1158"/>
      <c r="E1576" s="1158"/>
      <c r="F1576" s="1158"/>
      <c r="G1576" s="1158"/>
    </row>
    <row r="1577" spans="1:7" x14ac:dyDescent="0.3">
      <c r="A1577" s="1158"/>
      <c r="B1577" s="1244"/>
      <c r="C1577" s="1158"/>
      <c r="D1577" s="1158"/>
      <c r="E1577" s="1158"/>
      <c r="F1577" s="1158"/>
      <c r="G1577" s="1158"/>
    </row>
    <row r="1578" spans="1:7" x14ac:dyDescent="0.3">
      <c r="A1578" s="1158"/>
      <c r="B1578" s="1244"/>
      <c r="C1578" s="1158"/>
      <c r="D1578" s="1158"/>
      <c r="E1578" s="1158"/>
      <c r="F1578" s="1158"/>
      <c r="G1578" s="1158"/>
    </row>
    <row r="1579" spans="1:7" x14ac:dyDescent="0.3">
      <c r="A1579" s="1158"/>
      <c r="B1579" s="1244"/>
      <c r="C1579" s="1158"/>
      <c r="D1579" s="1158"/>
      <c r="E1579" s="1158"/>
      <c r="F1579" s="1158"/>
      <c r="G1579" s="1158"/>
    </row>
    <row r="1580" spans="1:7" x14ac:dyDescent="0.3">
      <c r="A1580" s="1158"/>
      <c r="B1580" s="1244"/>
      <c r="C1580" s="1158"/>
      <c r="D1580" s="1158"/>
      <c r="E1580" s="1158"/>
      <c r="F1580" s="1158"/>
      <c r="G1580" s="1158"/>
    </row>
    <row r="1581" spans="1:7" x14ac:dyDescent="0.3">
      <c r="A1581" s="1158"/>
      <c r="B1581" s="1244"/>
      <c r="C1581" s="1158"/>
      <c r="D1581" s="1158"/>
      <c r="E1581" s="1158"/>
      <c r="F1581" s="1158"/>
      <c r="G1581" s="1158"/>
    </row>
    <row r="1582" spans="1:7" x14ac:dyDescent="0.3">
      <c r="A1582" s="1158"/>
      <c r="B1582" s="1244"/>
      <c r="C1582" s="1158"/>
      <c r="D1582" s="1158"/>
      <c r="E1582" s="1158"/>
      <c r="F1582" s="1158"/>
      <c r="G1582" s="1158"/>
    </row>
    <row r="1583" spans="1:7" x14ac:dyDescent="0.3">
      <c r="A1583" s="1158"/>
      <c r="B1583" s="1244"/>
      <c r="C1583" s="1158"/>
      <c r="D1583" s="1158"/>
      <c r="E1583" s="1158"/>
      <c r="F1583" s="1158"/>
      <c r="G1583" s="1158"/>
    </row>
    <row r="1584" spans="1:7" x14ac:dyDescent="0.3">
      <c r="A1584" s="1158"/>
      <c r="B1584" s="1244"/>
      <c r="C1584" s="1158"/>
      <c r="D1584" s="1158"/>
      <c r="E1584" s="1158"/>
      <c r="F1584" s="1158"/>
      <c r="G1584" s="1158"/>
    </row>
    <row r="1585" spans="1:7" x14ac:dyDescent="0.3">
      <c r="A1585" s="1158"/>
      <c r="B1585" s="1244"/>
      <c r="C1585" s="1158"/>
      <c r="D1585" s="1158"/>
      <c r="E1585" s="1158"/>
      <c r="F1585" s="1158"/>
      <c r="G1585" s="1158"/>
    </row>
    <row r="1586" spans="1:7" x14ac:dyDescent="0.3">
      <c r="A1586" s="1158"/>
      <c r="B1586" s="1244"/>
      <c r="C1586" s="1158"/>
      <c r="D1586" s="1158"/>
      <c r="E1586" s="1158"/>
      <c r="F1586" s="1158"/>
      <c r="G1586" s="1158"/>
    </row>
    <row r="1587" spans="1:7" x14ac:dyDescent="0.3">
      <c r="A1587" s="1158"/>
      <c r="B1587" s="1244"/>
      <c r="C1587" s="1158"/>
      <c r="D1587" s="1158"/>
      <c r="E1587" s="1158"/>
      <c r="F1587" s="1158"/>
      <c r="G1587" s="1158"/>
    </row>
    <row r="1588" spans="1:7" x14ac:dyDescent="0.3">
      <c r="A1588" s="1158"/>
      <c r="B1588" s="1244"/>
      <c r="C1588" s="1158"/>
      <c r="D1588" s="1158"/>
      <c r="E1588" s="1158"/>
      <c r="F1588" s="1158"/>
      <c r="G1588" s="1158"/>
    </row>
    <row r="1589" spans="1:7" x14ac:dyDescent="0.3">
      <c r="A1589" s="1158"/>
      <c r="B1589" s="1244"/>
      <c r="C1589" s="1158"/>
      <c r="D1589" s="1158"/>
      <c r="E1589" s="1158"/>
      <c r="F1589" s="1158"/>
      <c r="G1589" s="1158"/>
    </row>
    <row r="1590" spans="1:7" x14ac:dyDescent="0.3">
      <c r="A1590" s="1158"/>
      <c r="B1590" s="1244"/>
      <c r="C1590" s="1158"/>
      <c r="D1590" s="1158"/>
      <c r="E1590" s="1158"/>
      <c r="F1590" s="1158"/>
      <c r="G1590" s="1158"/>
    </row>
    <row r="1591" spans="1:7" x14ac:dyDescent="0.3">
      <c r="A1591" s="1158"/>
      <c r="B1591" s="1244"/>
      <c r="C1591" s="1158"/>
      <c r="D1591" s="1158"/>
      <c r="E1591" s="1158"/>
      <c r="F1591" s="1158"/>
      <c r="G1591" s="1158"/>
    </row>
    <row r="1592" spans="1:7" x14ac:dyDescent="0.3">
      <c r="A1592" s="1158"/>
      <c r="B1592" s="1244"/>
      <c r="C1592" s="1158"/>
      <c r="D1592" s="1158"/>
      <c r="E1592" s="1158"/>
      <c r="F1592" s="1158"/>
      <c r="G1592" s="1158"/>
    </row>
    <row r="1593" spans="1:7" x14ac:dyDescent="0.3">
      <c r="A1593" s="1158"/>
      <c r="B1593" s="1244"/>
      <c r="C1593" s="1158"/>
      <c r="D1593" s="1158"/>
      <c r="E1593" s="1158"/>
      <c r="F1593" s="1158"/>
      <c r="G1593" s="1158"/>
    </row>
    <row r="1594" spans="1:7" x14ac:dyDescent="0.3">
      <c r="A1594" s="1158"/>
      <c r="B1594" s="1244"/>
      <c r="C1594" s="1158"/>
      <c r="D1594" s="1158"/>
      <c r="E1594" s="1158"/>
      <c r="F1594" s="1158"/>
      <c r="G1594" s="1158"/>
    </row>
    <row r="1595" spans="1:7" x14ac:dyDescent="0.3">
      <c r="A1595" s="1158"/>
      <c r="B1595" s="1244"/>
      <c r="C1595" s="1158"/>
      <c r="D1595" s="1158"/>
      <c r="E1595" s="1158"/>
      <c r="F1595" s="1158"/>
      <c r="G1595" s="1158"/>
    </row>
    <row r="1596" spans="1:7" x14ac:dyDescent="0.3">
      <c r="A1596" s="1158"/>
      <c r="B1596" s="1244"/>
      <c r="C1596" s="1158"/>
      <c r="D1596" s="1158"/>
      <c r="E1596" s="1158"/>
      <c r="F1596" s="1158"/>
      <c r="G1596" s="1158"/>
    </row>
    <row r="1597" spans="1:7" x14ac:dyDescent="0.3">
      <c r="A1597" s="1158"/>
      <c r="B1597" s="1244"/>
      <c r="C1597" s="1158"/>
      <c r="D1597" s="1158"/>
      <c r="E1597" s="1158"/>
      <c r="F1597" s="1158"/>
      <c r="G1597" s="1158"/>
    </row>
    <row r="1598" spans="1:7" x14ac:dyDescent="0.3">
      <c r="A1598" s="1158"/>
      <c r="B1598" s="1244"/>
      <c r="C1598" s="1158"/>
      <c r="D1598" s="1158"/>
      <c r="E1598" s="1158"/>
      <c r="F1598" s="1158"/>
      <c r="G1598" s="1158"/>
    </row>
    <row r="1599" spans="1:7" x14ac:dyDescent="0.3">
      <c r="A1599" s="1158"/>
      <c r="B1599" s="1244"/>
      <c r="C1599" s="1158"/>
      <c r="D1599" s="1158"/>
      <c r="E1599" s="1158"/>
      <c r="F1599" s="1158"/>
      <c r="G1599" s="1158"/>
    </row>
    <row r="1600" spans="1:7" x14ac:dyDescent="0.3">
      <c r="A1600" s="1158"/>
      <c r="B1600" s="1244"/>
      <c r="C1600" s="1158"/>
      <c r="D1600" s="1158"/>
      <c r="E1600" s="1158"/>
      <c r="F1600" s="1158"/>
      <c r="G1600" s="1158"/>
    </row>
    <row r="1601" spans="1:7" x14ac:dyDescent="0.3">
      <c r="A1601" s="1158"/>
      <c r="B1601" s="1244"/>
      <c r="C1601" s="1158"/>
      <c r="D1601" s="1158"/>
      <c r="E1601" s="1158"/>
      <c r="F1601" s="1158"/>
      <c r="G1601" s="1158"/>
    </row>
    <row r="1602" spans="1:7" x14ac:dyDescent="0.3">
      <c r="A1602" s="1158"/>
      <c r="B1602" s="1244"/>
      <c r="C1602" s="1158"/>
      <c r="D1602" s="1158"/>
      <c r="E1602" s="1158"/>
      <c r="F1602" s="1158"/>
      <c r="G1602" s="1158"/>
    </row>
    <row r="1603" spans="1:7" x14ac:dyDescent="0.3">
      <c r="A1603" s="1158"/>
      <c r="B1603" s="1244"/>
      <c r="C1603" s="1158"/>
      <c r="D1603" s="1158"/>
      <c r="E1603" s="1158"/>
      <c r="F1603" s="1158"/>
      <c r="G1603" s="1158"/>
    </row>
    <row r="1604" spans="1:7" x14ac:dyDescent="0.3">
      <c r="A1604" s="1158"/>
      <c r="B1604" s="1244"/>
      <c r="C1604" s="1158"/>
      <c r="D1604" s="1158"/>
      <c r="E1604" s="1158"/>
      <c r="F1604" s="1158"/>
      <c r="G1604" s="1158"/>
    </row>
    <row r="1605" spans="1:7" x14ac:dyDescent="0.3">
      <c r="A1605" s="1158"/>
      <c r="B1605" s="1244"/>
      <c r="C1605" s="1158"/>
      <c r="D1605" s="1158"/>
      <c r="E1605" s="1158"/>
      <c r="F1605" s="1158"/>
      <c r="G1605" s="1158"/>
    </row>
    <row r="1606" spans="1:7" x14ac:dyDescent="0.3">
      <c r="A1606" s="1158"/>
      <c r="B1606" s="1244"/>
      <c r="C1606" s="1158"/>
      <c r="D1606" s="1158"/>
      <c r="E1606" s="1158"/>
      <c r="F1606" s="1158"/>
      <c r="G1606" s="1158"/>
    </row>
    <row r="1607" spans="1:7" x14ac:dyDescent="0.3">
      <c r="A1607" s="1158"/>
      <c r="B1607" s="1244"/>
      <c r="C1607" s="1158"/>
      <c r="D1607" s="1158"/>
      <c r="E1607" s="1158"/>
      <c r="F1607" s="1158"/>
      <c r="G1607" s="1158"/>
    </row>
    <row r="1608" spans="1:7" x14ac:dyDescent="0.3">
      <c r="A1608" s="1158"/>
      <c r="B1608" s="1244"/>
      <c r="C1608" s="1158"/>
      <c r="D1608" s="1158"/>
      <c r="E1608" s="1158"/>
      <c r="F1608" s="1158"/>
      <c r="G1608" s="1158"/>
    </row>
    <row r="1609" spans="1:7" x14ac:dyDescent="0.3">
      <c r="A1609" s="1158"/>
      <c r="B1609" s="1244"/>
      <c r="C1609" s="1158"/>
      <c r="D1609" s="1158"/>
      <c r="E1609" s="1158"/>
      <c r="F1609" s="1158"/>
      <c r="G1609" s="1158"/>
    </row>
    <row r="1610" spans="1:7" x14ac:dyDescent="0.3">
      <c r="A1610" s="1158"/>
      <c r="B1610" s="1244"/>
      <c r="C1610" s="1158"/>
      <c r="D1610" s="1158"/>
      <c r="E1610" s="1158"/>
      <c r="F1610" s="1158"/>
      <c r="G1610" s="1158"/>
    </row>
    <row r="1611" spans="1:7" x14ac:dyDescent="0.3">
      <c r="A1611" s="1158"/>
      <c r="B1611" s="1244"/>
      <c r="C1611" s="1158"/>
      <c r="D1611" s="1158"/>
      <c r="E1611" s="1158"/>
      <c r="F1611" s="1158"/>
      <c r="G1611" s="1158"/>
    </row>
    <row r="1612" spans="1:7" x14ac:dyDescent="0.3">
      <c r="A1612" s="1158"/>
      <c r="B1612" s="1244"/>
      <c r="C1612" s="1158"/>
      <c r="D1612" s="1158"/>
      <c r="E1612" s="1158"/>
      <c r="F1612" s="1158"/>
      <c r="G1612" s="1158"/>
    </row>
    <row r="1613" spans="1:7" x14ac:dyDescent="0.3">
      <c r="A1613" s="1158"/>
      <c r="B1613" s="1244"/>
      <c r="C1613" s="1158"/>
      <c r="D1613" s="1158"/>
      <c r="E1613" s="1158"/>
      <c r="F1613" s="1158"/>
      <c r="G1613" s="1158"/>
    </row>
    <row r="1614" spans="1:7" x14ac:dyDescent="0.3">
      <c r="A1614" s="1158"/>
      <c r="B1614" s="1244"/>
      <c r="C1614" s="1158"/>
      <c r="D1614" s="1158"/>
      <c r="E1614" s="1158"/>
      <c r="F1614" s="1158"/>
      <c r="G1614" s="1158"/>
    </row>
    <row r="1615" spans="1:7" x14ac:dyDescent="0.3">
      <c r="A1615" s="1158"/>
      <c r="B1615" s="1244"/>
      <c r="C1615" s="1158"/>
      <c r="D1615" s="1158"/>
      <c r="E1615" s="1158"/>
      <c r="F1615" s="1158"/>
      <c r="G1615" s="1158"/>
    </row>
    <row r="1616" spans="1:7" x14ac:dyDescent="0.3">
      <c r="A1616" s="1158"/>
      <c r="B1616" s="1244"/>
      <c r="C1616" s="1158"/>
      <c r="D1616" s="1158"/>
      <c r="E1616" s="1158"/>
      <c r="F1616" s="1158"/>
      <c r="G1616" s="1158"/>
    </row>
    <row r="1617" spans="1:7" x14ac:dyDescent="0.3">
      <c r="A1617" s="1158"/>
      <c r="B1617" s="1244"/>
      <c r="C1617" s="1158"/>
      <c r="D1617" s="1158"/>
      <c r="E1617" s="1158"/>
      <c r="F1617" s="1158"/>
      <c r="G1617" s="1158"/>
    </row>
    <row r="1618" spans="1:7" x14ac:dyDescent="0.3">
      <c r="A1618" s="1158"/>
      <c r="B1618" s="1244"/>
      <c r="C1618" s="1158"/>
      <c r="D1618" s="1158"/>
      <c r="E1618" s="1158"/>
      <c r="F1618" s="1158"/>
      <c r="G1618" s="1158"/>
    </row>
    <row r="1619" spans="1:7" x14ac:dyDescent="0.3">
      <c r="A1619" s="1158"/>
      <c r="B1619" s="1244"/>
      <c r="C1619" s="1158"/>
      <c r="D1619" s="1158"/>
      <c r="E1619" s="1158"/>
      <c r="F1619" s="1158"/>
      <c r="G1619" s="1158"/>
    </row>
    <row r="1620" spans="1:7" x14ac:dyDescent="0.3">
      <c r="A1620" s="1158"/>
      <c r="B1620" s="1244"/>
      <c r="C1620" s="1158"/>
      <c r="D1620" s="1158"/>
      <c r="E1620" s="1158"/>
      <c r="F1620" s="1158"/>
      <c r="G1620" s="1158"/>
    </row>
    <row r="1621" spans="1:7" x14ac:dyDescent="0.3">
      <c r="A1621" s="1158"/>
      <c r="B1621" s="1244"/>
      <c r="C1621" s="1158"/>
      <c r="D1621" s="1158"/>
      <c r="E1621" s="1158"/>
      <c r="F1621" s="1158"/>
      <c r="G1621" s="1158"/>
    </row>
    <row r="1622" spans="1:7" x14ac:dyDescent="0.3">
      <c r="A1622" s="1158"/>
      <c r="B1622" s="1244"/>
      <c r="C1622" s="1158"/>
      <c r="D1622" s="1158"/>
      <c r="E1622" s="1158"/>
      <c r="F1622" s="1158"/>
      <c r="G1622" s="1158"/>
    </row>
    <row r="1623" spans="1:7" x14ac:dyDescent="0.3">
      <c r="A1623" s="1158"/>
      <c r="B1623" s="1244"/>
      <c r="C1623" s="1158"/>
      <c r="D1623" s="1158"/>
      <c r="E1623" s="1158"/>
      <c r="F1623" s="1158"/>
      <c r="G1623" s="1158"/>
    </row>
    <row r="1624" spans="1:7" x14ac:dyDescent="0.3">
      <c r="A1624" s="1158"/>
      <c r="B1624" s="1244"/>
      <c r="C1624" s="1158"/>
      <c r="D1624" s="1158"/>
      <c r="E1624" s="1158"/>
      <c r="F1624" s="1158"/>
      <c r="G1624" s="1158"/>
    </row>
    <row r="1625" spans="1:7" x14ac:dyDescent="0.3">
      <c r="A1625" s="1158"/>
      <c r="B1625" s="1244"/>
      <c r="C1625" s="1158"/>
      <c r="D1625" s="1158"/>
      <c r="E1625" s="1158"/>
      <c r="F1625" s="1158"/>
      <c r="G1625" s="1158"/>
    </row>
    <row r="1626" spans="1:7" x14ac:dyDescent="0.3">
      <c r="A1626" s="1158"/>
      <c r="B1626" s="1244"/>
      <c r="C1626" s="1158"/>
      <c r="D1626" s="1158"/>
      <c r="E1626" s="1158"/>
      <c r="F1626" s="1158"/>
      <c r="G1626" s="1158"/>
    </row>
    <row r="1627" spans="1:7" x14ac:dyDescent="0.3">
      <c r="A1627" s="1158"/>
      <c r="B1627" s="1244"/>
      <c r="C1627" s="1158"/>
      <c r="D1627" s="1158"/>
      <c r="E1627" s="1158"/>
      <c r="F1627" s="1158"/>
      <c r="G1627" s="1158"/>
    </row>
    <row r="1628" spans="1:7" x14ac:dyDescent="0.3">
      <c r="A1628" s="1158"/>
      <c r="B1628" s="1244"/>
      <c r="C1628" s="1158"/>
      <c r="D1628" s="1158"/>
      <c r="E1628" s="1158"/>
      <c r="F1628" s="1158"/>
      <c r="G1628" s="1158"/>
    </row>
    <row r="1629" spans="1:7" x14ac:dyDescent="0.3">
      <c r="A1629" s="1158"/>
      <c r="B1629" s="1244"/>
      <c r="C1629" s="1158"/>
      <c r="D1629" s="1158"/>
      <c r="E1629" s="1158"/>
      <c r="F1629" s="1158"/>
      <c r="G1629" s="1158"/>
    </row>
    <row r="1630" spans="1:7" x14ac:dyDescent="0.3">
      <c r="A1630" s="1158"/>
      <c r="B1630" s="1244"/>
      <c r="C1630" s="1158"/>
      <c r="D1630" s="1158"/>
      <c r="E1630" s="1158"/>
      <c r="F1630" s="1158"/>
      <c r="G1630" s="1158"/>
    </row>
    <row r="1631" spans="1:7" x14ac:dyDescent="0.3">
      <c r="A1631" s="1158"/>
      <c r="B1631" s="1244"/>
      <c r="C1631" s="1158"/>
      <c r="D1631" s="1158"/>
      <c r="E1631" s="1158"/>
      <c r="F1631" s="1158"/>
      <c r="G1631" s="1158"/>
    </row>
    <row r="1632" spans="1:7" x14ac:dyDescent="0.3">
      <c r="A1632" s="1158"/>
      <c r="B1632" s="1244"/>
      <c r="C1632" s="1158"/>
      <c r="D1632" s="1158"/>
      <c r="E1632" s="1158"/>
      <c r="F1632" s="1158"/>
      <c r="G1632" s="1158"/>
    </row>
    <row r="1633" spans="1:7" x14ac:dyDescent="0.3">
      <c r="A1633" s="1158"/>
      <c r="B1633" s="1244"/>
      <c r="C1633" s="1158"/>
      <c r="D1633" s="1158"/>
      <c r="E1633" s="1158"/>
      <c r="F1633" s="1158"/>
      <c r="G1633" s="1158"/>
    </row>
    <row r="1634" spans="1:7" x14ac:dyDescent="0.3">
      <c r="A1634" s="1158"/>
      <c r="B1634" s="1244"/>
      <c r="C1634" s="1158"/>
      <c r="D1634" s="1158"/>
      <c r="E1634" s="1158"/>
      <c r="F1634" s="1158"/>
      <c r="G1634" s="1158"/>
    </row>
    <row r="1635" spans="1:7" x14ac:dyDescent="0.3">
      <c r="A1635" s="1158"/>
      <c r="B1635" s="1244"/>
      <c r="C1635" s="1158"/>
      <c r="D1635" s="1158"/>
      <c r="E1635" s="1158"/>
      <c r="F1635" s="1158"/>
      <c r="G1635" s="1158"/>
    </row>
    <row r="1636" spans="1:7" x14ac:dyDescent="0.3">
      <c r="A1636" s="1158"/>
      <c r="B1636" s="1244"/>
      <c r="C1636" s="1158"/>
      <c r="D1636" s="1158"/>
      <c r="E1636" s="1158"/>
      <c r="F1636" s="1158"/>
      <c r="G1636" s="1158"/>
    </row>
    <row r="1637" spans="1:7" x14ac:dyDescent="0.3">
      <c r="A1637" s="1158"/>
      <c r="B1637" s="1244"/>
      <c r="C1637" s="1158"/>
      <c r="D1637" s="1158"/>
      <c r="E1637" s="1158"/>
      <c r="F1637" s="1158"/>
      <c r="G1637" s="1158"/>
    </row>
    <row r="1638" spans="1:7" x14ac:dyDescent="0.3">
      <c r="A1638" s="1158"/>
      <c r="B1638" s="1244"/>
      <c r="C1638" s="1158"/>
      <c r="D1638" s="1158"/>
      <c r="E1638" s="1158"/>
      <c r="F1638" s="1158"/>
      <c r="G1638" s="1158"/>
    </row>
    <row r="1639" spans="1:7" x14ac:dyDescent="0.3">
      <c r="A1639" s="1158"/>
      <c r="B1639" s="1244"/>
      <c r="C1639" s="1158"/>
      <c r="D1639" s="1158"/>
      <c r="E1639" s="1158"/>
      <c r="F1639" s="1158"/>
      <c r="G1639" s="1158"/>
    </row>
    <row r="1640" spans="1:7" x14ac:dyDescent="0.3">
      <c r="A1640" s="1158"/>
      <c r="B1640" s="1244"/>
      <c r="C1640" s="1158"/>
      <c r="D1640" s="1158"/>
      <c r="E1640" s="1158"/>
      <c r="F1640" s="1158"/>
      <c r="G1640" s="1158"/>
    </row>
    <row r="1641" spans="1:7" x14ac:dyDescent="0.3">
      <c r="A1641" s="1158"/>
      <c r="B1641" s="1244"/>
      <c r="C1641" s="1158"/>
      <c r="D1641" s="1158"/>
      <c r="E1641" s="1158"/>
      <c r="F1641" s="1158"/>
      <c r="G1641" s="1158"/>
    </row>
    <row r="1642" spans="1:7" x14ac:dyDescent="0.3">
      <c r="A1642" s="1158"/>
      <c r="B1642" s="1244"/>
      <c r="C1642" s="1158"/>
      <c r="D1642" s="1158"/>
      <c r="E1642" s="1158"/>
      <c r="F1642" s="1158"/>
      <c r="G1642" s="1158"/>
    </row>
    <row r="1643" spans="1:7" x14ac:dyDescent="0.3">
      <c r="A1643" s="1158"/>
      <c r="B1643" s="1244"/>
      <c r="C1643" s="1158"/>
      <c r="D1643" s="1158"/>
      <c r="E1643" s="1158"/>
      <c r="F1643" s="1158"/>
      <c r="G1643" s="1158"/>
    </row>
    <row r="1644" spans="1:7" x14ac:dyDescent="0.3">
      <c r="A1644" s="1158"/>
      <c r="B1644" s="1244"/>
      <c r="C1644" s="1158"/>
      <c r="D1644" s="1158"/>
      <c r="E1644" s="1158"/>
      <c r="F1644" s="1158"/>
      <c r="G1644" s="1158"/>
    </row>
    <row r="1645" spans="1:7" x14ac:dyDescent="0.3">
      <c r="A1645" s="1158"/>
      <c r="B1645" s="1244"/>
      <c r="C1645" s="1158"/>
      <c r="D1645" s="1158"/>
      <c r="E1645" s="1158"/>
      <c r="F1645" s="1158"/>
      <c r="G1645" s="1158"/>
    </row>
    <row r="1646" spans="1:7" x14ac:dyDescent="0.3">
      <c r="A1646" s="1158"/>
      <c r="B1646" s="1244"/>
      <c r="C1646" s="1158"/>
      <c r="D1646" s="1158"/>
      <c r="E1646" s="1158"/>
      <c r="F1646" s="1158"/>
      <c r="G1646" s="1158"/>
    </row>
    <row r="1647" spans="1:7" x14ac:dyDescent="0.3">
      <c r="A1647" s="1158"/>
      <c r="B1647" s="1244"/>
      <c r="C1647" s="1158"/>
      <c r="D1647" s="1158"/>
      <c r="E1647" s="1158"/>
      <c r="F1647" s="1158"/>
      <c r="G1647" s="1158"/>
    </row>
    <row r="1648" spans="1:7" x14ac:dyDescent="0.3">
      <c r="A1648" s="1158"/>
      <c r="B1648" s="1244"/>
      <c r="C1648" s="1158"/>
      <c r="D1648" s="1158"/>
      <c r="E1648" s="1158"/>
      <c r="F1648" s="1158"/>
      <c r="G1648" s="1158"/>
    </row>
    <row r="1649" spans="1:7" x14ac:dyDescent="0.3">
      <c r="A1649" s="1158"/>
      <c r="B1649" s="1244"/>
      <c r="C1649" s="1158"/>
      <c r="D1649" s="1158"/>
      <c r="E1649" s="1158"/>
      <c r="F1649" s="1158"/>
      <c r="G1649" s="1158"/>
    </row>
    <row r="1650" spans="1:7" x14ac:dyDescent="0.3">
      <c r="A1650" s="1158"/>
      <c r="B1650" s="1244"/>
      <c r="C1650" s="1158"/>
      <c r="D1650" s="1158"/>
      <c r="E1650" s="1158"/>
      <c r="F1650" s="1158"/>
      <c r="G1650" s="1158"/>
    </row>
    <row r="1651" spans="1:7" x14ac:dyDescent="0.3">
      <c r="A1651" s="1158"/>
      <c r="B1651" s="1244"/>
      <c r="C1651" s="1158"/>
      <c r="D1651" s="1158"/>
      <c r="E1651" s="1158"/>
      <c r="F1651" s="1158"/>
      <c r="G1651" s="1158"/>
    </row>
    <row r="1652" spans="1:7" x14ac:dyDescent="0.3">
      <c r="A1652" s="1158"/>
      <c r="B1652" s="1244"/>
      <c r="C1652" s="1158"/>
      <c r="D1652" s="1158"/>
      <c r="E1652" s="1158"/>
      <c r="F1652" s="1158"/>
      <c r="G1652" s="1158"/>
    </row>
    <row r="1653" spans="1:7" x14ac:dyDescent="0.3">
      <c r="A1653" s="1158"/>
      <c r="B1653" s="1244"/>
      <c r="C1653" s="1158"/>
      <c r="D1653" s="1158"/>
      <c r="E1653" s="1158"/>
      <c r="F1653" s="1158"/>
      <c r="G1653" s="1158"/>
    </row>
    <row r="1654" spans="1:7" x14ac:dyDescent="0.3">
      <c r="A1654" s="1158"/>
      <c r="B1654" s="1244"/>
      <c r="C1654" s="1158"/>
      <c r="D1654" s="1158"/>
      <c r="E1654" s="1158"/>
      <c r="F1654" s="1158"/>
      <c r="G1654" s="1158"/>
    </row>
    <row r="1655" spans="1:7" x14ac:dyDescent="0.3">
      <c r="A1655" s="1158"/>
      <c r="B1655" s="1244"/>
      <c r="C1655" s="1158"/>
      <c r="D1655" s="1158"/>
      <c r="E1655" s="1158"/>
      <c r="F1655" s="1158"/>
      <c r="G1655" s="1158"/>
    </row>
    <row r="1656" spans="1:7" x14ac:dyDescent="0.3">
      <c r="A1656" s="1158"/>
      <c r="B1656" s="1244"/>
      <c r="C1656" s="1158"/>
      <c r="D1656" s="1158"/>
      <c r="E1656" s="1158"/>
      <c r="F1656" s="1158"/>
      <c r="G1656" s="1158"/>
    </row>
    <row r="1657" spans="1:7" x14ac:dyDescent="0.3">
      <c r="A1657" s="1158"/>
      <c r="B1657" s="1244"/>
      <c r="C1657" s="1158"/>
      <c r="D1657" s="1158"/>
      <c r="E1657" s="1158"/>
      <c r="F1657" s="1158"/>
      <c r="G1657" s="1158"/>
    </row>
    <row r="1658" spans="1:7" x14ac:dyDescent="0.3">
      <c r="A1658" s="1158"/>
      <c r="B1658" s="1244"/>
      <c r="C1658" s="1158"/>
      <c r="D1658" s="1158"/>
      <c r="E1658" s="1158"/>
      <c r="F1658" s="1158"/>
      <c r="G1658" s="1158"/>
    </row>
    <row r="1659" spans="1:7" x14ac:dyDescent="0.3">
      <c r="A1659" s="1158"/>
      <c r="B1659" s="1244"/>
      <c r="C1659" s="1158"/>
      <c r="D1659" s="1158"/>
      <c r="E1659" s="1158"/>
      <c r="F1659" s="1158"/>
      <c r="G1659" s="1158"/>
    </row>
    <row r="1660" spans="1:7" x14ac:dyDescent="0.3">
      <c r="A1660" s="1158"/>
      <c r="B1660" s="1244"/>
      <c r="C1660" s="1158"/>
      <c r="D1660" s="1158"/>
      <c r="E1660" s="1158"/>
      <c r="F1660" s="1158"/>
      <c r="G1660" s="1158"/>
    </row>
    <row r="1661" spans="1:7" x14ac:dyDescent="0.3">
      <c r="A1661" s="1158"/>
      <c r="B1661" s="1244"/>
      <c r="C1661" s="1158"/>
      <c r="D1661" s="1158"/>
      <c r="E1661" s="1158"/>
      <c r="F1661" s="1158"/>
      <c r="G1661" s="1158"/>
    </row>
    <row r="1662" spans="1:7" x14ac:dyDescent="0.3">
      <c r="A1662" s="1158"/>
      <c r="B1662" s="1244"/>
      <c r="C1662" s="1158"/>
      <c r="D1662" s="1158"/>
      <c r="E1662" s="1158"/>
      <c r="F1662" s="1158"/>
      <c r="G1662" s="1158"/>
    </row>
    <row r="1663" spans="1:7" x14ac:dyDescent="0.3">
      <c r="A1663" s="1158"/>
      <c r="B1663" s="1244"/>
      <c r="C1663" s="1158"/>
      <c r="D1663" s="1158"/>
      <c r="E1663" s="1158"/>
      <c r="F1663" s="1158"/>
      <c r="G1663" s="1158"/>
    </row>
    <row r="1664" spans="1:7" x14ac:dyDescent="0.3">
      <c r="A1664" s="1158"/>
      <c r="B1664" s="1244"/>
      <c r="C1664" s="1158"/>
      <c r="D1664" s="1158"/>
      <c r="E1664" s="1158"/>
      <c r="F1664" s="1158"/>
      <c r="G1664" s="1158"/>
    </row>
    <row r="1665" spans="1:7" x14ac:dyDescent="0.3">
      <c r="A1665" s="1158"/>
      <c r="B1665" s="1244"/>
      <c r="C1665" s="1158"/>
      <c r="D1665" s="1158"/>
      <c r="E1665" s="1158"/>
      <c r="F1665" s="1158"/>
      <c r="G1665" s="1158"/>
    </row>
    <row r="1666" spans="1:7" x14ac:dyDescent="0.3">
      <c r="A1666" s="1158"/>
      <c r="B1666" s="1244"/>
      <c r="C1666" s="1158"/>
      <c r="D1666" s="1158"/>
      <c r="E1666" s="1158"/>
      <c r="F1666" s="1158"/>
      <c r="G1666" s="1158"/>
    </row>
    <row r="1667" spans="1:7" x14ac:dyDescent="0.3">
      <c r="A1667" s="1158"/>
      <c r="B1667" s="1244"/>
      <c r="C1667" s="1158"/>
      <c r="D1667" s="1158"/>
      <c r="E1667" s="1158"/>
      <c r="F1667" s="1158"/>
      <c r="G1667" s="1158"/>
    </row>
    <row r="1668" spans="1:7" x14ac:dyDescent="0.3">
      <c r="A1668" s="1158"/>
      <c r="B1668" s="1244"/>
      <c r="C1668" s="1158"/>
      <c r="D1668" s="1158"/>
      <c r="E1668" s="1158"/>
      <c r="F1668" s="1158"/>
      <c r="G1668" s="1158"/>
    </row>
    <row r="1669" spans="1:7" x14ac:dyDescent="0.3">
      <c r="A1669" s="1158"/>
      <c r="B1669" s="1244"/>
      <c r="C1669" s="1158"/>
      <c r="D1669" s="1158"/>
      <c r="E1669" s="1158"/>
      <c r="F1669" s="1158"/>
      <c r="G1669" s="1158"/>
    </row>
    <row r="1670" spans="1:7" x14ac:dyDescent="0.3">
      <c r="A1670" s="1158"/>
      <c r="B1670" s="1244"/>
      <c r="C1670" s="1158"/>
      <c r="D1670" s="1158"/>
      <c r="E1670" s="1158"/>
      <c r="F1670" s="1158"/>
      <c r="G1670" s="1158"/>
    </row>
    <row r="1671" spans="1:7" x14ac:dyDescent="0.3">
      <c r="A1671" s="1158"/>
      <c r="B1671" s="1244"/>
      <c r="C1671" s="1158"/>
      <c r="D1671" s="1158"/>
      <c r="E1671" s="1158"/>
      <c r="F1671" s="1158"/>
      <c r="G1671" s="1158"/>
    </row>
    <row r="1672" spans="1:7" x14ac:dyDescent="0.3">
      <c r="A1672" s="1158"/>
      <c r="B1672" s="1244"/>
      <c r="C1672" s="1158"/>
      <c r="D1672" s="1158"/>
      <c r="E1672" s="1158"/>
      <c r="F1672" s="1158"/>
      <c r="G1672" s="1158"/>
    </row>
    <row r="1673" spans="1:7" x14ac:dyDescent="0.3">
      <c r="A1673" s="1158"/>
      <c r="B1673" s="1244"/>
      <c r="C1673" s="1158"/>
      <c r="D1673" s="1158"/>
      <c r="E1673" s="1158"/>
      <c r="F1673" s="1158"/>
      <c r="G1673" s="1158"/>
    </row>
    <row r="1674" spans="1:7" x14ac:dyDescent="0.3">
      <c r="A1674" s="1158"/>
      <c r="B1674" s="1244"/>
      <c r="C1674" s="1158"/>
      <c r="D1674" s="1158"/>
      <c r="E1674" s="1158"/>
      <c r="F1674" s="1158"/>
      <c r="G1674" s="1158"/>
    </row>
    <row r="1675" spans="1:7" x14ac:dyDescent="0.3">
      <c r="A1675" s="1158"/>
      <c r="B1675" s="1244"/>
      <c r="C1675" s="1158"/>
      <c r="D1675" s="1158"/>
      <c r="E1675" s="1158"/>
      <c r="F1675" s="1158"/>
      <c r="G1675" s="1158"/>
    </row>
    <row r="1676" spans="1:7" x14ac:dyDescent="0.3">
      <c r="A1676" s="1158"/>
      <c r="B1676" s="1244"/>
      <c r="C1676" s="1158"/>
      <c r="D1676" s="1158"/>
      <c r="E1676" s="1158"/>
      <c r="F1676" s="1158"/>
      <c r="G1676" s="1158"/>
    </row>
    <row r="1677" spans="1:7" x14ac:dyDescent="0.3">
      <c r="A1677" s="1158"/>
      <c r="B1677" s="1244"/>
      <c r="C1677" s="1158"/>
      <c r="D1677" s="1158"/>
      <c r="E1677" s="1158"/>
      <c r="F1677" s="1158"/>
      <c r="G1677" s="1158"/>
    </row>
    <row r="1678" spans="1:7" x14ac:dyDescent="0.3">
      <c r="A1678" s="1158"/>
      <c r="B1678" s="1244"/>
      <c r="C1678" s="1158"/>
      <c r="D1678" s="1158"/>
      <c r="E1678" s="1158"/>
      <c r="F1678" s="1158"/>
      <c r="G1678" s="1158"/>
    </row>
    <row r="1679" spans="1:7" x14ac:dyDescent="0.3">
      <c r="A1679" s="1158"/>
      <c r="B1679" s="1244"/>
      <c r="C1679" s="1158"/>
      <c r="D1679" s="1158"/>
      <c r="E1679" s="1158"/>
      <c r="F1679" s="1158"/>
      <c r="G1679" s="1158"/>
    </row>
    <row r="1680" spans="1:7" x14ac:dyDescent="0.3">
      <c r="A1680" s="1158"/>
      <c r="B1680" s="1244"/>
      <c r="C1680" s="1158"/>
      <c r="D1680" s="1158"/>
      <c r="E1680" s="1158"/>
      <c r="F1680" s="1158"/>
      <c r="G1680" s="1158"/>
    </row>
    <row r="1681" spans="1:7" x14ac:dyDescent="0.3">
      <c r="A1681" s="1158"/>
      <c r="B1681" s="1244"/>
      <c r="C1681" s="1158"/>
      <c r="D1681" s="1158"/>
      <c r="E1681" s="1158"/>
      <c r="F1681" s="1158"/>
      <c r="G1681" s="1158"/>
    </row>
    <row r="1682" spans="1:7" x14ac:dyDescent="0.3">
      <c r="A1682" s="1158"/>
      <c r="B1682" s="1244"/>
      <c r="C1682" s="1158"/>
      <c r="D1682" s="1158"/>
      <c r="E1682" s="1158"/>
      <c r="F1682" s="1158"/>
      <c r="G1682" s="1158"/>
    </row>
    <row r="1683" spans="1:7" x14ac:dyDescent="0.3">
      <c r="A1683" s="1158"/>
      <c r="B1683" s="1244"/>
      <c r="C1683" s="1158"/>
      <c r="D1683" s="1158"/>
      <c r="E1683" s="1158"/>
      <c r="F1683" s="1158"/>
      <c r="G1683" s="1158"/>
    </row>
    <row r="1684" spans="1:7" x14ac:dyDescent="0.3">
      <c r="A1684" s="1158"/>
      <c r="B1684" s="1244"/>
      <c r="C1684" s="1158"/>
      <c r="D1684" s="1158"/>
      <c r="E1684" s="1158"/>
      <c r="F1684" s="1158"/>
      <c r="G1684" s="1158"/>
    </row>
    <row r="1685" spans="1:7" x14ac:dyDescent="0.3">
      <c r="A1685" s="1158"/>
      <c r="B1685" s="1244"/>
      <c r="C1685" s="1158"/>
      <c r="D1685" s="1158"/>
      <c r="E1685" s="1158"/>
      <c r="F1685" s="1158"/>
      <c r="G1685" s="1158"/>
    </row>
    <row r="1686" spans="1:7" x14ac:dyDescent="0.3">
      <c r="A1686" s="1158"/>
      <c r="B1686" s="1244"/>
      <c r="C1686" s="1158"/>
      <c r="D1686" s="1158"/>
      <c r="E1686" s="1158"/>
      <c r="F1686" s="1158"/>
      <c r="G1686" s="1158"/>
    </row>
    <row r="1687" spans="1:7" x14ac:dyDescent="0.3">
      <c r="A1687" s="1158"/>
      <c r="B1687" s="1244"/>
      <c r="C1687" s="1158"/>
      <c r="D1687" s="1158"/>
      <c r="E1687" s="1158"/>
      <c r="F1687" s="1158"/>
      <c r="G1687" s="1158"/>
    </row>
    <row r="1688" spans="1:7" x14ac:dyDescent="0.3">
      <c r="A1688" s="1158"/>
      <c r="B1688" s="1244"/>
      <c r="C1688" s="1158"/>
      <c r="D1688" s="1158"/>
      <c r="E1688" s="1158"/>
      <c r="F1688" s="1158"/>
      <c r="G1688" s="1158"/>
    </row>
    <row r="1689" spans="1:7" x14ac:dyDescent="0.3">
      <c r="A1689" s="1158"/>
      <c r="B1689" s="1244"/>
      <c r="C1689" s="1158"/>
      <c r="D1689" s="1158"/>
      <c r="E1689" s="1158"/>
      <c r="F1689" s="1158"/>
      <c r="G1689" s="1158"/>
    </row>
    <row r="1690" spans="1:7" x14ac:dyDescent="0.3">
      <c r="A1690" s="1158"/>
      <c r="B1690" s="1244"/>
      <c r="C1690" s="1158"/>
      <c r="D1690" s="1158"/>
      <c r="E1690" s="1158"/>
      <c r="F1690" s="1158"/>
      <c r="G1690" s="1158"/>
    </row>
    <row r="1691" spans="1:7" x14ac:dyDescent="0.3">
      <c r="A1691" s="1158"/>
      <c r="B1691" s="1244"/>
      <c r="C1691" s="1158"/>
      <c r="D1691" s="1158"/>
      <c r="E1691" s="1158"/>
      <c r="F1691" s="1158"/>
      <c r="G1691" s="1158"/>
    </row>
    <row r="1692" spans="1:7" x14ac:dyDescent="0.3">
      <c r="A1692" s="1158"/>
      <c r="B1692" s="1244"/>
      <c r="C1692" s="1158"/>
      <c r="D1692" s="1158"/>
      <c r="E1692" s="1158"/>
      <c r="F1692" s="1158"/>
      <c r="G1692" s="1158"/>
    </row>
    <row r="1693" spans="1:7" x14ac:dyDescent="0.3">
      <c r="A1693" s="1158"/>
      <c r="B1693" s="1244"/>
      <c r="C1693" s="1158"/>
      <c r="D1693" s="1158"/>
      <c r="E1693" s="1158"/>
      <c r="F1693" s="1158"/>
      <c r="G1693" s="1158"/>
    </row>
    <row r="1694" spans="1:7" x14ac:dyDescent="0.3">
      <c r="A1694" s="1158"/>
      <c r="B1694" s="1244"/>
      <c r="C1694" s="1158"/>
      <c r="D1694" s="1158"/>
      <c r="E1694" s="1158"/>
      <c r="F1694" s="1158"/>
      <c r="G1694" s="1158"/>
    </row>
    <row r="1695" spans="1:7" x14ac:dyDescent="0.3">
      <c r="A1695" s="1158"/>
      <c r="B1695" s="1244"/>
      <c r="C1695" s="1158"/>
      <c r="D1695" s="1158"/>
      <c r="E1695" s="1158"/>
      <c r="F1695" s="1158"/>
      <c r="G1695" s="1158"/>
    </row>
    <row r="1696" spans="1:7" x14ac:dyDescent="0.3">
      <c r="A1696" s="1158"/>
      <c r="B1696" s="1244"/>
      <c r="C1696" s="1158"/>
      <c r="D1696" s="1158"/>
      <c r="E1696" s="1158"/>
      <c r="F1696" s="1158"/>
      <c r="G1696" s="1158"/>
    </row>
    <row r="1697" spans="1:7" x14ac:dyDescent="0.3">
      <c r="A1697" s="1158"/>
      <c r="B1697" s="1244"/>
      <c r="C1697" s="1158"/>
      <c r="D1697" s="1158"/>
      <c r="E1697" s="1158"/>
      <c r="F1697" s="1158"/>
      <c r="G1697" s="1158"/>
    </row>
    <row r="1698" spans="1:7" x14ac:dyDescent="0.3">
      <c r="A1698" s="1158"/>
      <c r="B1698" s="1244"/>
      <c r="C1698" s="1158"/>
      <c r="D1698" s="1158"/>
      <c r="E1698" s="1158"/>
      <c r="F1698" s="1158"/>
      <c r="G1698" s="1158"/>
    </row>
    <row r="1699" spans="1:7" x14ac:dyDescent="0.3">
      <c r="A1699" s="1158"/>
      <c r="B1699" s="1244"/>
      <c r="C1699" s="1158"/>
      <c r="D1699" s="1158"/>
      <c r="E1699" s="1158"/>
      <c r="F1699" s="1158"/>
      <c r="G1699" s="1158"/>
    </row>
    <row r="1700" spans="1:7" x14ac:dyDescent="0.3">
      <c r="A1700" s="1158"/>
      <c r="B1700" s="1244"/>
      <c r="C1700" s="1158"/>
      <c r="D1700" s="1158"/>
      <c r="E1700" s="1158"/>
      <c r="F1700" s="1158"/>
      <c r="G1700" s="1158"/>
    </row>
    <row r="1701" spans="1:7" x14ac:dyDescent="0.3">
      <c r="A1701" s="1158"/>
      <c r="B1701" s="1244"/>
      <c r="C1701" s="1158"/>
      <c r="D1701" s="1158"/>
      <c r="E1701" s="1158"/>
      <c r="F1701" s="1158"/>
      <c r="G1701" s="1158"/>
    </row>
    <row r="1702" spans="1:7" x14ac:dyDescent="0.3">
      <c r="A1702" s="1158"/>
      <c r="B1702" s="1244"/>
      <c r="C1702" s="1158"/>
      <c r="D1702" s="1158"/>
      <c r="E1702" s="1158"/>
      <c r="F1702" s="1158"/>
      <c r="G1702" s="1158"/>
    </row>
    <row r="1703" spans="1:7" x14ac:dyDescent="0.3">
      <c r="A1703" s="1158"/>
      <c r="B1703" s="1244"/>
      <c r="C1703" s="1158"/>
      <c r="D1703" s="1158"/>
      <c r="E1703" s="1158"/>
      <c r="F1703" s="1158"/>
      <c r="G1703" s="1158"/>
    </row>
    <row r="1704" spans="1:7" x14ac:dyDescent="0.3">
      <c r="A1704" s="1158"/>
      <c r="B1704" s="1244"/>
      <c r="C1704" s="1158"/>
      <c r="D1704" s="1158"/>
      <c r="E1704" s="1158"/>
      <c r="F1704" s="1158"/>
      <c r="G1704" s="1158"/>
    </row>
    <row r="1705" spans="1:7" x14ac:dyDescent="0.3">
      <c r="A1705" s="1158"/>
      <c r="B1705" s="1244"/>
      <c r="C1705" s="1158"/>
      <c r="D1705" s="1158"/>
      <c r="E1705" s="1158"/>
      <c r="F1705" s="1158"/>
      <c r="G1705" s="1158"/>
    </row>
    <row r="1706" spans="1:7" x14ac:dyDescent="0.3">
      <c r="A1706" s="1158"/>
      <c r="B1706" s="1244"/>
      <c r="C1706" s="1158"/>
      <c r="D1706" s="1158"/>
      <c r="E1706" s="1158"/>
      <c r="F1706" s="1158"/>
      <c r="G1706" s="1158"/>
    </row>
    <row r="1707" spans="1:7" x14ac:dyDescent="0.3">
      <c r="A1707" s="1158"/>
      <c r="B1707" s="1244"/>
      <c r="C1707" s="1158"/>
      <c r="D1707" s="1158"/>
      <c r="E1707" s="1158"/>
      <c r="F1707" s="1158"/>
      <c r="G1707" s="1158"/>
    </row>
    <row r="1708" spans="1:7" x14ac:dyDescent="0.3">
      <c r="A1708" s="1158"/>
      <c r="B1708" s="1244"/>
      <c r="C1708" s="1158"/>
      <c r="D1708" s="1158"/>
      <c r="E1708" s="1158"/>
      <c r="F1708" s="1158"/>
      <c r="G1708" s="1158"/>
    </row>
    <row r="1709" spans="1:7" x14ac:dyDescent="0.3">
      <c r="A1709" s="1158"/>
      <c r="B1709" s="1244"/>
      <c r="C1709" s="1158"/>
      <c r="D1709" s="1158"/>
      <c r="E1709" s="1158"/>
      <c r="F1709" s="1158"/>
      <c r="G1709" s="1158"/>
    </row>
    <row r="1710" spans="1:7" x14ac:dyDescent="0.3">
      <c r="A1710" s="1158"/>
      <c r="B1710" s="1244"/>
      <c r="C1710" s="1158"/>
      <c r="D1710" s="1158"/>
      <c r="E1710" s="1158"/>
      <c r="F1710" s="1158"/>
      <c r="G1710" s="1158"/>
    </row>
    <row r="1711" spans="1:7" x14ac:dyDescent="0.3">
      <c r="A1711" s="1158"/>
      <c r="B1711" s="1244"/>
      <c r="C1711" s="1158"/>
      <c r="D1711" s="1158"/>
      <c r="E1711" s="1158"/>
      <c r="F1711" s="1158"/>
      <c r="G1711" s="1158"/>
    </row>
    <row r="1712" spans="1:7" x14ac:dyDescent="0.3">
      <c r="A1712" s="1158"/>
      <c r="B1712" s="1244"/>
      <c r="C1712" s="1158"/>
      <c r="D1712" s="1158"/>
      <c r="E1712" s="1158"/>
      <c r="F1712" s="1158"/>
      <c r="G1712" s="1158"/>
    </row>
    <row r="1713" spans="1:7" x14ac:dyDescent="0.3">
      <c r="A1713" s="1158"/>
      <c r="B1713" s="1244"/>
      <c r="C1713" s="1158"/>
      <c r="D1713" s="1158"/>
      <c r="E1713" s="1158"/>
      <c r="F1713" s="1158"/>
      <c r="G1713" s="1158"/>
    </row>
    <row r="1714" spans="1:7" x14ac:dyDescent="0.3">
      <c r="A1714" s="1158"/>
      <c r="B1714" s="1244"/>
      <c r="C1714" s="1158"/>
      <c r="D1714" s="1158"/>
      <c r="E1714" s="1158"/>
      <c r="F1714" s="1158"/>
      <c r="G1714" s="1158"/>
    </row>
    <row r="1715" spans="1:7" x14ac:dyDescent="0.3">
      <c r="A1715" s="1158"/>
      <c r="B1715" s="1244"/>
      <c r="C1715" s="1158"/>
      <c r="D1715" s="1158"/>
      <c r="E1715" s="1158"/>
      <c r="F1715" s="1158"/>
      <c r="G1715" s="1158"/>
    </row>
    <row r="1716" spans="1:7" x14ac:dyDescent="0.3">
      <c r="A1716" s="1158"/>
      <c r="B1716" s="1244"/>
      <c r="C1716" s="1158"/>
      <c r="D1716" s="1158"/>
      <c r="E1716" s="1158"/>
      <c r="F1716" s="1158"/>
      <c r="G1716" s="1158"/>
    </row>
    <row r="1717" spans="1:7" x14ac:dyDescent="0.3">
      <c r="A1717" s="1158"/>
      <c r="B1717" s="1244"/>
      <c r="C1717" s="1158"/>
      <c r="D1717" s="1158"/>
      <c r="E1717" s="1158"/>
      <c r="F1717" s="1158"/>
      <c r="G1717" s="1158"/>
    </row>
    <row r="1718" spans="1:7" x14ac:dyDescent="0.3">
      <c r="A1718" s="1158"/>
      <c r="B1718" s="1244"/>
      <c r="C1718" s="1158"/>
      <c r="D1718" s="1158"/>
      <c r="E1718" s="1158"/>
      <c r="F1718" s="1158"/>
      <c r="G1718" s="1158"/>
    </row>
    <row r="1719" spans="1:7" x14ac:dyDescent="0.3">
      <c r="A1719" s="1158"/>
      <c r="B1719" s="1244"/>
      <c r="C1719" s="1158"/>
      <c r="D1719" s="1158"/>
      <c r="E1719" s="1158"/>
      <c r="F1719" s="1158"/>
      <c r="G1719" s="1158"/>
    </row>
    <row r="1720" spans="1:7" x14ac:dyDescent="0.3">
      <c r="A1720" s="1158"/>
      <c r="B1720" s="1244"/>
      <c r="C1720" s="1158"/>
      <c r="D1720" s="1158"/>
      <c r="E1720" s="1158"/>
      <c r="F1720" s="1158"/>
      <c r="G1720" s="1158"/>
    </row>
    <row r="1721" spans="1:7" x14ac:dyDescent="0.3">
      <c r="A1721" s="1158"/>
      <c r="B1721" s="1244"/>
      <c r="C1721" s="1158"/>
      <c r="D1721" s="1158"/>
      <c r="E1721" s="1158"/>
      <c r="F1721" s="1158"/>
      <c r="G1721" s="1158"/>
    </row>
    <row r="1722" spans="1:7" x14ac:dyDescent="0.3">
      <c r="A1722" s="1158"/>
      <c r="B1722" s="1244"/>
      <c r="C1722" s="1158"/>
      <c r="D1722" s="1158"/>
      <c r="E1722" s="1158"/>
      <c r="F1722" s="1158"/>
      <c r="G1722" s="1158"/>
    </row>
    <row r="1723" spans="1:7" x14ac:dyDescent="0.3">
      <c r="A1723" s="1158"/>
      <c r="B1723" s="1244"/>
      <c r="C1723" s="1158"/>
      <c r="D1723" s="1158"/>
      <c r="E1723" s="1158"/>
      <c r="F1723" s="1158"/>
      <c r="G1723" s="1158"/>
    </row>
    <row r="1724" spans="1:7" x14ac:dyDescent="0.3">
      <c r="A1724" s="1158"/>
      <c r="B1724" s="1244"/>
      <c r="C1724" s="1158"/>
      <c r="D1724" s="1158"/>
      <c r="E1724" s="1158"/>
      <c r="F1724" s="1158"/>
      <c r="G1724" s="1158"/>
    </row>
    <row r="1725" spans="1:7" x14ac:dyDescent="0.3">
      <c r="A1725" s="1158"/>
      <c r="B1725" s="1244"/>
      <c r="C1725" s="1158"/>
      <c r="D1725" s="1158"/>
      <c r="E1725" s="1158"/>
      <c r="F1725" s="1158"/>
      <c r="G1725" s="1158"/>
    </row>
    <row r="1726" spans="1:7" x14ac:dyDescent="0.3">
      <c r="A1726" s="1158"/>
      <c r="B1726" s="1244"/>
      <c r="C1726" s="1158"/>
      <c r="D1726" s="1158"/>
      <c r="E1726" s="1158"/>
      <c r="F1726" s="1158"/>
      <c r="G1726" s="1158"/>
    </row>
    <row r="1727" spans="1:7" x14ac:dyDescent="0.3">
      <c r="A1727" s="1158"/>
      <c r="B1727" s="1244"/>
      <c r="C1727" s="1158"/>
      <c r="D1727" s="1158"/>
      <c r="E1727" s="1158"/>
      <c r="F1727" s="1158"/>
      <c r="G1727" s="1158"/>
    </row>
    <row r="1728" spans="1:7" x14ac:dyDescent="0.3">
      <c r="A1728" s="1158"/>
      <c r="B1728" s="1244"/>
      <c r="C1728" s="1158"/>
      <c r="D1728" s="1158"/>
      <c r="E1728" s="1158"/>
      <c r="F1728" s="1158"/>
      <c r="G1728" s="1158"/>
    </row>
    <row r="1729" spans="1:7" x14ac:dyDescent="0.3">
      <c r="A1729" s="1158"/>
      <c r="B1729" s="1244"/>
      <c r="C1729" s="1158"/>
      <c r="D1729" s="1158"/>
      <c r="E1729" s="1158"/>
      <c r="F1729" s="1158"/>
      <c r="G1729" s="1158"/>
    </row>
    <row r="1730" spans="1:7" x14ac:dyDescent="0.3">
      <c r="A1730" s="1158"/>
      <c r="B1730" s="1244"/>
      <c r="C1730" s="1158"/>
      <c r="D1730" s="1158"/>
      <c r="E1730" s="1158"/>
      <c r="F1730" s="1158"/>
      <c r="G1730" s="1158"/>
    </row>
    <row r="1731" spans="1:7" x14ac:dyDescent="0.3">
      <c r="A1731" s="1158"/>
      <c r="B1731" s="1244"/>
      <c r="C1731" s="1158"/>
      <c r="D1731" s="1158"/>
      <c r="E1731" s="1158"/>
      <c r="F1731" s="1158"/>
      <c r="G1731" s="1158"/>
    </row>
    <row r="1732" spans="1:7" x14ac:dyDescent="0.3">
      <c r="A1732" s="1158"/>
      <c r="B1732" s="1244"/>
      <c r="C1732" s="1158"/>
      <c r="D1732" s="1158"/>
      <c r="E1732" s="1158"/>
      <c r="F1732" s="1158"/>
      <c r="G1732" s="1158"/>
    </row>
    <row r="1733" spans="1:7" x14ac:dyDescent="0.3">
      <c r="A1733" s="1158"/>
      <c r="B1733" s="1244"/>
      <c r="C1733" s="1158"/>
      <c r="D1733" s="1158"/>
      <c r="E1733" s="1158"/>
      <c r="F1733" s="1158"/>
      <c r="G1733" s="1158"/>
    </row>
    <row r="1734" spans="1:7" x14ac:dyDescent="0.3">
      <c r="A1734" s="1158"/>
      <c r="B1734" s="1244"/>
      <c r="C1734" s="1158"/>
      <c r="D1734" s="1158"/>
      <c r="E1734" s="1158"/>
      <c r="F1734" s="1158"/>
      <c r="G1734" s="1158"/>
    </row>
    <row r="1735" spans="1:7" x14ac:dyDescent="0.3">
      <c r="A1735" s="1158"/>
      <c r="B1735" s="1244"/>
      <c r="C1735" s="1158"/>
      <c r="D1735" s="1158"/>
      <c r="E1735" s="1158"/>
      <c r="F1735" s="1158"/>
      <c r="G1735" s="1158"/>
    </row>
    <row r="1736" spans="1:7" x14ac:dyDescent="0.3">
      <c r="A1736" s="1158"/>
      <c r="B1736" s="1244"/>
      <c r="C1736" s="1158"/>
      <c r="D1736" s="1158"/>
      <c r="E1736" s="1158"/>
      <c r="F1736" s="1158"/>
      <c r="G1736" s="1158"/>
    </row>
    <row r="1737" spans="1:7" x14ac:dyDescent="0.3">
      <c r="A1737" s="1158"/>
      <c r="B1737" s="1244"/>
      <c r="C1737" s="1158"/>
      <c r="D1737" s="1158"/>
      <c r="E1737" s="1158"/>
      <c r="F1737" s="1158"/>
      <c r="G1737" s="1158"/>
    </row>
    <row r="1738" spans="1:7" x14ac:dyDescent="0.3">
      <c r="A1738" s="1158"/>
      <c r="B1738" s="1244"/>
      <c r="C1738" s="1158"/>
      <c r="D1738" s="1158"/>
      <c r="E1738" s="1158"/>
      <c r="F1738" s="1158"/>
      <c r="G1738" s="1158"/>
    </row>
    <row r="1739" spans="1:7" x14ac:dyDescent="0.3">
      <c r="A1739" s="1158"/>
      <c r="B1739" s="1244"/>
      <c r="C1739" s="1158"/>
      <c r="D1739" s="1158"/>
      <c r="E1739" s="1158"/>
      <c r="F1739" s="1158"/>
      <c r="G1739" s="1158"/>
    </row>
    <row r="1740" spans="1:7" x14ac:dyDescent="0.3">
      <c r="A1740" s="1158"/>
      <c r="B1740" s="1244"/>
      <c r="C1740" s="1158"/>
      <c r="D1740" s="1158"/>
      <c r="E1740" s="1158"/>
      <c r="F1740" s="1158"/>
      <c r="G1740" s="1158"/>
    </row>
    <row r="1741" spans="1:7" x14ac:dyDescent="0.3">
      <c r="A1741" s="1158"/>
      <c r="B1741" s="1244"/>
      <c r="C1741" s="1158"/>
      <c r="D1741" s="1158"/>
      <c r="E1741" s="1158"/>
      <c r="F1741" s="1158"/>
      <c r="G1741" s="1158"/>
    </row>
    <row r="1742" spans="1:7" x14ac:dyDescent="0.3">
      <c r="A1742" s="1158"/>
      <c r="B1742" s="1244"/>
      <c r="C1742" s="1158"/>
      <c r="D1742" s="1158"/>
      <c r="E1742" s="1158"/>
      <c r="F1742" s="1158"/>
      <c r="G1742" s="1158"/>
    </row>
    <row r="1743" spans="1:7" x14ac:dyDescent="0.3">
      <c r="A1743" s="1158"/>
      <c r="B1743" s="1244"/>
      <c r="C1743" s="1158"/>
      <c r="D1743" s="1158"/>
      <c r="E1743" s="1158"/>
      <c r="F1743" s="1158"/>
      <c r="G1743" s="1158"/>
    </row>
    <row r="1744" spans="1:7" x14ac:dyDescent="0.3">
      <c r="A1744" s="1158"/>
      <c r="B1744" s="1244"/>
      <c r="C1744" s="1158"/>
      <c r="D1744" s="1158"/>
      <c r="E1744" s="1158"/>
      <c r="F1744" s="1158"/>
      <c r="G1744" s="1158"/>
    </row>
    <row r="1745" spans="1:7" x14ac:dyDescent="0.3">
      <c r="A1745" s="1158"/>
      <c r="B1745" s="1244"/>
      <c r="C1745" s="1158"/>
      <c r="D1745" s="1158"/>
      <c r="E1745" s="1158"/>
      <c r="F1745" s="1158"/>
      <c r="G1745" s="1158"/>
    </row>
    <row r="1746" spans="1:7" x14ac:dyDescent="0.3">
      <c r="A1746" s="1158"/>
      <c r="B1746" s="1244"/>
      <c r="C1746" s="1158"/>
      <c r="D1746" s="1158"/>
      <c r="E1746" s="1158"/>
      <c r="F1746" s="1158"/>
      <c r="G1746" s="1158"/>
    </row>
    <row r="1747" spans="1:7" x14ac:dyDescent="0.3">
      <c r="A1747" s="1158"/>
      <c r="B1747" s="1244"/>
      <c r="C1747" s="1158"/>
      <c r="D1747" s="1158"/>
      <c r="E1747" s="1158"/>
      <c r="F1747" s="1158"/>
      <c r="G1747" s="1158"/>
    </row>
    <row r="1748" spans="1:7" x14ac:dyDescent="0.3">
      <c r="A1748" s="1158"/>
      <c r="B1748" s="1244"/>
      <c r="C1748" s="1158"/>
      <c r="D1748" s="1158"/>
      <c r="E1748" s="1158"/>
      <c r="F1748" s="1158"/>
      <c r="G1748" s="1158"/>
    </row>
    <row r="1749" spans="1:7" x14ac:dyDescent="0.3">
      <c r="A1749" s="1158"/>
      <c r="B1749" s="1244"/>
      <c r="C1749" s="1158"/>
      <c r="D1749" s="1158"/>
      <c r="E1749" s="1158"/>
      <c r="F1749" s="1158"/>
      <c r="G1749" s="1158"/>
    </row>
    <row r="1750" spans="1:7" x14ac:dyDescent="0.3">
      <c r="A1750" s="1158"/>
      <c r="B1750" s="1244"/>
      <c r="C1750" s="1158"/>
      <c r="D1750" s="1158"/>
      <c r="E1750" s="1158"/>
      <c r="F1750" s="1158"/>
      <c r="G1750" s="1158"/>
    </row>
    <row r="1751" spans="1:7" x14ac:dyDescent="0.3">
      <c r="A1751" s="1158"/>
      <c r="B1751" s="1244"/>
      <c r="C1751" s="1158"/>
      <c r="D1751" s="1158"/>
      <c r="E1751" s="1158"/>
      <c r="F1751" s="1158"/>
      <c r="G1751" s="1158"/>
    </row>
    <row r="1752" spans="1:7" x14ac:dyDescent="0.3">
      <c r="A1752" s="1158"/>
      <c r="B1752" s="1244"/>
      <c r="C1752" s="1158"/>
      <c r="D1752" s="1158"/>
      <c r="E1752" s="1158"/>
      <c r="F1752" s="1158"/>
      <c r="G1752" s="1158"/>
    </row>
    <row r="1753" spans="1:7" x14ac:dyDescent="0.3">
      <c r="A1753" s="1158"/>
      <c r="B1753" s="1244"/>
      <c r="C1753" s="1158"/>
      <c r="D1753" s="1158"/>
      <c r="E1753" s="1158"/>
      <c r="F1753" s="1158"/>
      <c r="G1753" s="1158"/>
    </row>
    <row r="1754" spans="1:7" x14ac:dyDescent="0.3">
      <c r="A1754" s="1158"/>
      <c r="B1754" s="1244"/>
      <c r="C1754" s="1158"/>
      <c r="D1754" s="1158"/>
      <c r="E1754" s="1158"/>
      <c r="F1754" s="1158"/>
      <c r="G1754" s="1158"/>
    </row>
    <row r="1755" spans="1:7" x14ac:dyDescent="0.3">
      <c r="A1755" s="1158"/>
      <c r="B1755" s="1244"/>
      <c r="C1755" s="1158"/>
      <c r="D1755" s="1158"/>
      <c r="E1755" s="1158"/>
      <c r="F1755" s="1158"/>
      <c r="G1755" s="1158"/>
    </row>
    <row r="1756" spans="1:7" x14ac:dyDescent="0.3">
      <c r="A1756" s="1158"/>
      <c r="B1756" s="1244"/>
      <c r="C1756" s="1158"/>
      <c r="D1756" s="1158"/>
      <c r="E1756" s="1158"/>
      <c r="F1756" s="1158"/>
      <c r="G1756" s="1158"/>
    </row>
    <row r="1757" spans="1:7" x14ac:dyDescent="0.3">
      <c r="A1757" s="1158"/>
      <c r="B1757" s="1244"/>
      <c r="C1757" s="1158"/>
      <c r="D1757" s="1158"/>
      <c r="E1757" s="1158"/>
      <c r="F1757" s="1158"/>
      <c r="G1757" s="1158"/>
    </row>
    <row r="1758" spans="1:7" x14ac:dyDescent="0.3">
      <c r="A1758" s="1158"/>
      <c r="B1758" s="1244"/>
      <c r="C1758" s="1158"/>
      <c r="D1758" s="1158"/>
      <c r="E1758" s="1158"/>
      <c r="F1758" s="1158"/>
      <c r="G1758" s="1158"/>
    </row>
    <row r="1759" spans="1:7" x14ac:dyDescent="0.3">
      <c r="A1759" s="1158"/>
      <c r="B1759" s="1244"/>
      <c r="C1759" s="1158"/>
      <c r="D1759" s="1158"/>
      <c r="E1759" s="1158"/>
      <c r="F1759" s="1158"/>
      <c r="G1759" s="1158"/>
    </row>
    <row r="1760" spans="1:7" x14ac:dyDescent="0.3">
      <c r="A1760" s="1158"/>
      <c r="B1760" s="1244"/>
      <c r="C1760" s="1158"/>
      <c r="D1760" s="1158"/>
      <c r="E1760" s="1158"/>
      <c r="F1760" s="1158"/>
      <c r="G1760" s="1158"/>
    </row>
    <row r="1761" spans="1:7" x14ac:dyDescent="0.3">
      <c r="A1761" s="1158"/>
      <c r="B1761" s="1244"/>
      <c r="C1761" s="1158"/>
      <c r="D1761" s="1158"/>
      <c r="E1761" s="1158"/>
      <c r="F1761" s="1158"/>
      <c r="G1761" s="1158"/>
    </row>
    <row r="1762" spans="1:7" x14ac:dyDescent="0.3">
      <c r="A1762" s="1158"/>
      <c r="B1762" s="1244"/>
      <c r="C1762" s="1158"/>
      <c r="D1762" s="1158"/>
      <c r="E1762" s="1158"/>
      <c r="F1762" s="1158"/>
      <c r="G1762" s="1158"/>
    </row>
    <row r="1763" spans="1:7" x14ac:dyDescent="0.3">
      <c r="A1763" s="1158"/>
      <c r="B1763" s="1244"/>
      <c r="C1763" s="1158"/>
      <c r="D1763" s="1158"/>
      <c r="E1763" s="1158"/>
      <c r="F1763" s="1158"/>
      <c r="G1763" s="1158"/>
    </row>
    <row r="1764" spans="1:7" x14ac:dyDescent="0.3">
      <c r="A1764" s="1158"/>
      <c r="B1764" s="1244"/>
      <c r="C1764" s="1158"/>
      <c r="D1764" s="1158"/>
      <c r="E1764" s="1158"/>
      <c r="F1764" s="1158"/>
      <c r="G1764" s="1158"/>
    </row>
    <row r="1765" spans="1:7" x14ac:dyDescent="0.3">
      <c r="A1765" s="1158"/>
      <c r="B1765" s="1244"/>
      <c r="C1765" s="1158"/>
      <c r="D1765" s="1158"/>
      <c r="E1765" s="1158"/>
      <c r="F1765" s="1158"/>
      <c r="G1765" s="1158"/>
    </row>
    <row r="1766" spans="1:7" x14ac:dyDescent="0.3">
      <c r="A1766" s="1158"/>
      <c r="B1766" s="1244"/>
      <c r="C1766" s="1158"/>
      <c r="D1766" s="1158"/>
      <c r="E1766" s="1158"/>
      <c r="F1766" s="1158"/>
      <c r="G1766" s="1158"/>
    </row>
    <row r="1767" spans="1:7" x14ac:dyDescent="0.3">
      <c r="A1767" s="1158"/>
      <c r="B1767" s="1244"/>
      <c r="C1767" s="1158"/>
      <c r="D1767" s="1158"/>
      <c r="E1767" s="1158"/>
      <c r="F1767" s="1158"/>
      <c r="G1767" s="1158"/>
    </row>
    <row r="1768" spans="1:7" x14ac:dyDescent="0.3">
      <c r="A1768" s="1158"/>
      <c r="B1768" s="1244"/>
      <c r="C1768" s="1158"/>
      <c r="D1768" s="1158"/>
      <c r="E1768" s="1158"/>
      <c r="F1768" s="1158"/>
      <c r="G1768" s="1158"/>
    </row>
    <row r="1769" spans="1:7" x14ac:dyDescent="0.3">
      <c r="A1769" s="1158"/>
      <c r="B1769" s="1244"/>
      <c r="C1769" s="1158"/>
      <c r="D1769" s="1158"/>
      <c r="E1769" s="1158"/>
      <c r="F1769" s="1158"/>
      <c r="G1769" s="1158"/>
    </row>
    <row r="1770" spans="1:7" x14ac:dyDescent="0.3">
      <c r="A1770" s="1158"/>
      <c r="B1770" s="1244"/>
      <c r="C1770" s="1158"/>
      <c r="D1770" s="1158"/>
      <c r="E1770" s="1158"/>
      <c r="F1770" s="1158"/>
      <c r="G1770" s="1158"/>
    </row>
    <row r="1771" spans="1:7" x14ac:dyDescent="0.3">
      <c r="A1771" s="1158"/>
      <c r="B1771" s="1244"/>
      <c r="C1771" s="1158"/>
      <c r="D1771" s="1158"/>
      <c r="E1771" s="1158"/>
      <c r="F1771" s="1158"/>
      <c r="G1771" s="1158"/>
    </row>
    <row r="1772" spans="1:7" x14ac:dyDescent="0.3">
      <c r="A1772" s="1158"/>
      <c r="B1772" s="1244"/>
      <c r="C1772" s="1158"/>
      <c r="D1772" s="1158"/>
      <c r="E1772" s="1158"/>
      <c r="F1772" s="1158"/>
      <c r="G1772" s="1158"/>
    </row>
    <row r="1773" spans="1:7" x14ac:dyDescent="0.3">
      <c r="A1773" s="1158"/>
      <c r="B1773" s="1244"/>
      <c r="C1773" s="1158"/>
      <c r="D1773" s="1158"/>
      <c r="E1773" s="1158"/>
      <c r="F1773" s="1158"/>
      <c r="G1773" s="1158"/>
    </row>
    <row r="1774" spans="1:7" x14ac:dyDescent="0.3">
      <c r="A1774" s="1158"/>
      <c r="B1774" s="1244"/>
      <c r="C1774" s="1158"/>
      <c r="D1774" s="1158"/>
      <c r="E1774" s="1158"/>
      <c r="F1774" s="1158"/>
      <c r="G1774" s="1158"/>
    </row>
    <row r="1775" spans="1:7" x14ac:dyDescent="0.3">
      <c r="A1775" s="1158"/>
      <c r="B1775" s="1244"/>
      <c r="C1775" s="1158"/>
      <c r="D1775" s="1158"/>
      <c r="E1775" s="1158"/>
      <c r="F1775" s="1158"/>
      <c r="G1775" s="1158"/>
    </row>
    <row r="1776" spans="1:7" x14ac:dyDescent="0.3">
      <c r="A1776" s="1158"/>
      <c r="B1776" s="1244"/>
      <c r="C1776" s="1158"/>
      <c r="D1776" s="1158"/>
      <c r="E1776" s="1158"/>
      <c r="F1776" s="1158"/>
      <c r="G1776" s="1158"/>
    </row>
    <row r="1777" spans="1:7" x14ac:dyDescent="0.3">
      <c r="A1777" s="1158"/>
      <c r="B1777" s="1244"/>
      <c r="C1777" s="1158"/>
      <c r="D1777" s="1158"/>
      <c r="E1777" s="1158"/>
      <c r="F1777" s="1158"/>
      <c r="G1777" s="1158"/>
    </row>
    <row r="1778" spans="1:7" x14ac:dyDescent="0.3">
      <c r="A1778" s="1158"/>
      <c r="B1778" s="1244"/>
      <c r="C1778" s="1158"/>
      <c r="D1778" s="1158"/>
      <c r="E1778" s="1158"/>
      <c r="F1778" s="1158"/>
      <c r="G1778" s="1158"/>
    </row>
    <row r="1779" spans="1:7" x14ac:dyDescent="0.3">
      <c r="A1779" s="1158"/>
      <c r="B1779" s="1244"/>
      <c r="C1779" s="1158"/>
      <c r="D1779" s="1158"/>
      <c r="E1779" s="1158"/>
      <c r="F1779" s="1158"/>
      <c r="G1779" s="1158"/>
    </row>
    <row r="1780" spans="1:7" x14ac:dyDescent="0.3">
      <c r="A1780" s="1158"/>
      <c r="B1780" s="1244"/>
      <c r="C1780" s="1158"/>
      <c r="D1780" s="1158"/>
      <c r="E1780" s="1158"/>
      <c r="F1780" s="1158"/>
      <c r="G1780" s="1158"/>
    </row>
    <row r="1781" spans="1:7" x14ac:dyDescent="0.3">
      <c r="A1781" s="1158"/>
      <c r="B1781" s="1244"/>
      <c r="C1781" s="1158"/>
      <c r="D1781" s="1158"/>
      <c r="E1781" s="1158"/>
      <c r="F1781" s="1158"/>
      <c r="G1781" s="1158"/>
    </row>
    <row r="1782" spans="1:7" x14ac:dyDescent="0.3">
      <c r="A1782" s="1158"/>
      <c r="B1782" s="1244"/>
      <c r="C1782" s="1158"/>
      <c r="D1782" s="1158"/>
      <c r="E1782" s="1158"/>
      <c r="F1782" s="1158"/>
      <c r="G1782" s="1158"/>
    </row>
    <row r="1783" spans="1:7" x14ac:dyDescent="0.3">
      <c r="A1783" s="1158"/>
      <c r="B1783" s="1244"/>
      <c r="C1783" s="1158"/>
      <c r="D1783" s="1158"/>
      <c r="E1783" s="1158"/>
      <c r="F1783" s="1158"/>
      <c r="G1783" s="1158"/>
    </row>
    <row r="1784" spans="1:7" x14ac:dyDescent="0.3">
      <c r="A1784" s="1158"/>
      <c r="B1784" s="1244"/>
      <c r="C1784" s="1158"/>
      <c r="D1784" s="1158"/>
      <c r="E1784" s="1158"/>
      <c r="F1784" s="1158"/>
      <c r="G1784" s="1158"/>
    </row>
    <row r="1785" spans="1:7" x14ac:dyDescent="0.3">
      <c r="A1785" s="1158"/>
      <c r="B1785" s="1244"/>
      <c r="C1785" s="1158"/>
      <c r="D1785" s="1158"/>
      <c r="E1785" s="1158"/>
      <c r="F1785" s="1158"/>
      <c r="G1785" s="1158"/>
    </row>
    <row r="1786" spans="1:7" x14ac:dyDescent="0.3">
      <c r="A1786" s="1158"/>
      <c r="B1786" s="1244"/>
      <c r="C1786" s="1158"/>
      <c r="D1786" s="1158"/>
      <c r="E1786" s="1158"/>
      <c r="F1786" s="1158"/>
      <c r="G1786" s="1158"/>
    </row>
    <row r="1787" spans="1:7" x14ac:dyDescent="0.3">
      <c r="A1787" s="1158"/>
      <c r="B1787" s="1244"/>
      <c r="C1787" s="1158"/>
      <c r="D1787" s="1158"/>
      <c r="E1787" s="1158"/>
      <c r="F1787" s="1158"/>
      <c r="G1787" s="1158"/>
    </row>
    <row r="1788" spans="1:7" x14ac:dyDescent="0.3">
      <c r="A1788" s="1158"/>
      <c r="B1788" s="1244"/>
      <c r="C1788" s="1158"/>
      <c r="D1788" s="1158"/>
      <c r="E1788" s="1158"/>
      <c r="F1788" s="1158"/>
      <c r="G1788" s="1158"/>
    </row>
    <row r="1789" spans="1:7" x14ac:dyDescent="0.3">
      <c r="A1789" s="1158"/>
      <c r="B1789" s="1244"/>
      <c r="C1789" s="1158"/>
      <c r="D1789" s="1158"/>
      <c r="E1789" s="1158"/>
      <c r="F1789" s="1158"/>
      <c r="G1789" s="1158"/>
    </row>
    <row r="1790" spans="1:7" x14ac:dyDescent="0.3">
      <c r="A1790" s="1158"/>
      <c r="B1790" s="1244"/>
      <c r="C1790" s="1158"/>
      <c r="D1790" s="1158"/>
      <c r="E1790" s="1158"/>
      <c r="F1790" s="1158"/>
      <c r="G1790" s="1158"/>
    </row>
    <row r="1791" spans="1:7" x14ac:dyDescent="0.3">
      <c r="A1791" s="1158"/>
      <c r="B1791" s="1244"/>
      <c r="C1791" s="1158"/>
      <c r="D1791" s="1158"/>
      <c r="E1791" s="1158"/>
      <c r="F1791" s="1158"/>
      <c r="G1791" s="1158"/>
    </row>
    <row r="1792" spans="1:7" x14ac:dyDescent="0.3">
      <c r="A1792" s="1158"/>
      <c r="B1792" s="1244"/>
      <c r="C1792" s="1158"/>
      <c r="D1792" s="1158"/>
      <c r="E1792" s="1158"/>
      <c r="F1792" s="1158"/>
      <c r="G1792" s="1158"/>
    </row>
    <row r="1793" spans="1:7" x14ac:dyDescent="0.3">
      <c r="A1793" s="1158"/>
      <c r="B1793" s="1244"/>
      <c r="C1793" s="1158"/>
      <c r="D1793" s="1158"/>
      <c r="E1793" s="1158"/>
      <c r="F1793" s="1158"/>
      <c r="G1793" s="1158"/>
    </row>
    <row r="1794" spans="1:7" x14ac:dyDescent="0.3">
      <c r="A1794" s="1158"/>
      <c r="B1794" s="1244"/>
      <c r="C1794" s="1158"/>
      <c r="D1794" s="1158"/>
      <c r="E1794" s="1158"/>
      <c r="F1794" s="1158"/>
      <c r="G1794" s="1158"/>
    </row>
    <row r="1795" spans="1:7" x14ac:dyDescent="0.3">
      <c r="A1795" s="1158"/>
      <c r="B1795" s="1244"/>
      <c r="C1795" s="1158"/>
      <c r="D1795" s="1158"/>
      <c r="E1795" s="1158"/>
      <c r="F1795" s="1158"/>
      <c r="G1795" s="1158"/>
    </row>
    <row r="1796" spans="1:7" x14ac:dyDescent="0.3">
      <c r="A1796" s="1158"/>
      <c r="B1796" s="1244"/>
      <c r="C1796" s="1158"/>
      <c r="D1796" s="1158"/>
      <c r="E1796" s="1158"/>
      <c r="F1796" s="1158"/>
      <c r="G1796" s="1158"/>
    </row>
    <row r="1797" spans="1:7" x14ac:dyDescent="0.3">
      <c r="A1797" s="1158"/>
      <c r="B1797" s="1244"/>
      <c r="C1797" s="1158"/>
      <c r="D1797" s="1158"/>
      <c r="E1797" s="1158"/>
      <c r="F1797" s="1158"/>
      <c r="G1797" s="1158"/>
    </row>
    <row r="1798" spans="1:7" x14ac:dyDescent="0.3">
      <c r="A1798" s="1158"/>
      <c r="B1798" s="1244"/>
      <c r="C1798" s="1158"/>
      <c r="D1798" s="1158"/>
      <c r="E1798" s="1158"/>
      <c r="F1798" s="1158"/>
      <c r="G1798" s="1158"/>
    </row>
    <row r="1799" spans="1:7" x14ac:dyDescent="0.3">
      <c r="A1799" s="1158"/>
      <c r="B1799" s="1244"/>
      <c r="C1799" s="1158"/>
      <c r="D1799" s="1158"/>
      <c r="E1799" s="1158"/>
      <c r="F1799" s="1158"/>
      <c r="G1799" s="1158"/>
    </row>
    <row r="1800" spans="1:7" x14ac:dyDescent="0.3">
      <c r="A1800" s="1158"/>
      <c r="B1800" s="1244"/>
      <c r="C1800" s="1158"/>
      <c r="D1800" s="1158"/>
      <c r="E1800" s="1158"/>
      <c r="F1800" s="1158"/>
      <c r="G1800" s="1158"/>
    </row>
    <row r="1801" spans="1:7" x14ac:dyDescent="0.3">
      <c r="A1801" s="1158"/>
      <c r="B1801" s="1244"/>
      <c r="C1801" s="1158"/>
      <c r="D1801" s="1158"/>
      <c r="E1801" s="1158"/>
      <c r="F1801" s="1158"/>
      <c r="G1801" s="1158"/>
    </row>
    <row r="1802" spans="1:7" x14ac:dyDescent="0.3">
      <c r="A1802" s="1158"/>
      <c r="B1802" s="1244"/>
      <c r="C1802" s="1158"/>
      <c r="D1802" s="1158"/>
      <c r="E1802" s="1158"/>
      <c r="F1802" s="1158"/>
      <c r="G1802" s="1158"/>
    </row>
    <row r="1803" spans="1:7" x14ac:dyDescent="0.3">
      <c r="A1803" s="1158"/>
      <c r="B1803" s="1244"/>
      <c r="C1803" s="1158"/>
      <c r="D1803" s="1158"/>
      <c r="E1803" s="1158"/>
      <c r="F1803" s="1158"/>
      <c r="G1803" s="1158"/>
    </row>
    <row r="1804" spans="1:7" x14ac:dyDescent="0.3">
      <c r="A1804" s="1158"/>
      <c r="B1804" s="1244"/>
      <c r="C1804" s="1158"/>
      <c r="D1804" s="1158"/>
      <c r="E1804" s="1158"/>
      <c r="F1804" s="1158"/>
      <c r="G1804" s="1158"/>
    </row>
    <row r="1805" spans="1:7" x14ac:dyDescent="0.3">
      <c r="A1805" s="1158"/>
      <c r="B1805" s="1244"/>
      <c r="C1805" s="1158"/>
      <c r="D1805" s="1158"/>
      <c r="E1805" s="1158"/>
      <c r="F1805" s="1158"/>
      <c r="G1805" s="1158"/>
    </row>
    <row r="1806" spans="1:7" x14ac:dyDescent="0.3">
      <c r="A1806" s="1158"/>
      <c r="B1806" s="1244"/>
      <c r="C1806" s="1158"/>
      <c r="D1806" s="1158"/>
      <c r="E1806" s="1158"/>
      <c r="F1806" s="1158"/>
      <c r="G1806" s="1158"/>
    </row>
    <row r="1807" spans="1:7" x14ac:dyDescent="0.3">
      <c r="A1807" s="1158"/>
      <c r="B1807" s="1244"/>
      <c r="C1807" s="1158"/>
      <c r="D1807" s="1158"/>
      <c r="E1807" s="1158"/>
      <c r="F1807" s="1158"/>
      <c r="G1807" s="1158"/>
    </row>
    <row r="1808" spans="1:7" x14ac:dyDescent="0.3">
      <c r="A1808" s="1158"/>
      <c r="B1808" s="1244"/>
      <c r="C1808" s="1158"/>
      <c r="D1808" s="1158"/>
      <c r="E1808" s="1158"/>
      <c r="F1808" s="1158"/>
      <c r="G1808" s="1158"/>
    </row>
    <row r="1809" spans="1:7" x14ac:dyDescent="0.3">
      <c r="A1809" s="1158"/>
      <c r="B1809" s="1244"/>
      <c r="C1809" s="1158"/>
      <c r="D1809" s="1158"/>
      <c r="E1809" s="1158"/>
      <c r="F1809" s="1158"/>
      <c r="G1809" s="1158"/>
    </row>
    <row r="1810" spans="1:7" x14ac:dyDescent="0.3">
      <c r="A1810" s="1158"/>
      <c r="B1810" s="1244"/>
      <c r="C1810" s="1158"/>
      <c r="D1810" s="1158"/>
      <c r="E1810" s="1158"/>
      <c r="F1810" s="1158"/>
      <c r="G1810" s="1158"/>
    </row>
    <row r="1811" spans="1:7" x14ac:dyDescent="0.3">
      <c r="A1811" s="1158"/>
      <c r="B1811" s="1244"/>
      <c r="C1811" s="1158"/>
      <c r="D1811" s="1158"/>
      <c r="E1811" s="1158"/>
      <c r="F1811" s="1158"/>
      <c r="G1811" s="1158"/>
    </row>
    <row r="1812" spans="1:7" x14ac:dyDescent="0.3">
      <c r="A1812" s="1158"/>
      <c r="B1812" s="1244"/>
      <c r="C1812" s="1158"/>
      <c r="D1812" s="1158"/>
      <c r="E1812" s="1158"/>
      <c r="F1812" s="1158"/>
      <c r="G1812" s="1158"/>
    </row>
    <row r="1813" spans="1:7" x14ac:dyDescent="0.3">
      <c r="A1813" s="1158"/>
      <c r="B1813" s="1244"/>
      <c r="C1813" s="1158"/>
      <c r="D1813" s="1158"/>
      <c r="E1813" s="1158"/>
      <c r="F1813" s="1158"/>
      <c r="G1813" s="1158"/>
    </row>
    <row r="1814" spans="1:7" x14ac:dyDescent="0.3">
      <c r="A1814" s="1158"/>
      <c r="B1814" s="1244"/>
      <c r="C1814" s="1158"/>
      <c r="D1814" s="1158"/>
      <c r="E1814" s="1158"/>
      <c r="F1814" s="1158"/>
      <c r="G1814" s="1158"/>
    </row>
    <row r="1815" spans="1:7" x14ac:dyDescent="0.3">
      <c r="A1815" s="1158"/>
      <c r="B1815" s="1244"/>
      <c r="C1815" s="1158"/>
      <c r="D1815" s="1158"/>
      <c r="E1815" s="1158"/>
      <c r="F1815" s="1158"/>
      <c r="G1815" s="1158"/>
    </row>
    <row r="1816" spans="1:7" x14ac:dyDescent="0.3">
      <c r="A1816" s="1158"/>
      <c r="B1816" s="1244"/>
      <c r="C1816" s="1158"/>
      <c r="D1816" s="1158"/>
      <c r="E1816" s="1158"/>
      <c r="F1816" s="1158"/>
      <c r="G1816" s="1158"/>
    </row>
    <row r="1817" spans="1:7" x14ac:dyDescent="0.3">
      <c r="A1817" s="1158"/>
      <c r="B1817" s="1244"/>
      <c r="C1817" s="1158"/>
      <c r="D1817" s="1158"/>
      <c r="E1817" s="1158"/>
      <c r="F1817" s="1158"/>
      <c r="G1817" s="1158"/>
    </row>
    <row r="1818" spans="1:7" x14ac:dyDescent="0.3">
      <c r="A1818" s="1158"/>
      <c r="B1818" s="1244"/>
      <c r="C1818" s="1158"/>
      <c r="D1818" s="1158"/>
      <c r="E1818" s="1158"/>
      <c r="F1818" s="1158"/>
      <c r="G1818" s="1158"/>
    </row>
    <row r="1819" spans="1:7" x14ac:dyDescent="0.3">
      <c r="A1819" s="1158"/>
      <c r="B1819" s="1244"/>
      <c r="C1819" s="1158"/>
      <c r="D1819" s="1158"/>
      <c r="E1819" s="1158"/>
      <c r="F1819" s="1158"/>
      <c r="G1819" s="1158"/>
    </row>
    <row r="1820" spans="1:7" x14ac:dyDescent="0.3">
      <c r="A1820" s="1158"/>
      <c r="B1820" s="1244"/>
      <c r="C1820" s="1158"/>
      <c r="D1820" s="1158"/>
      <c r="E1820" s="1158"/>
      <c r="F1820" s="1158"/>
      <c r="G1820" s="1158"/>
    </row>
    <row r="1821" spans="1:7" x14ac:dyDescent="0.3">
      <c r="A1821" s="1158"/>
      <c r="B1821" s="1244"/>
      <c r="C1821" s="1158"/>
      <c r="D1821" s="1158"/>
      <c r="E1821" s="1158"/>
      <c r="F1821" s="1158"/>
      <c r="G1821" s="1158"/>
    </row>
    <row r="1822" spans="1:7" x14ac:dyDescent="0.3">
      <c r="A1822" s="1158"/>
      <c r="B1822" s="1244"/>
      <c r="C1822" s="1158"/>
      <c r="D1822" s="1158"/>
      <c r="E1822" s="1158"/>
      <c r="F1822" s="1158"/>
      <c r="G1822" s="1158"/>
    </row>
    <row r="1823" spans="1:7" x14ac:dyDescent="0.3">
      <c r="A1823" s="1158"/>
      <c r="B1823" s="1244"/>
      <c r="C1823" s="1158"/>
      <c r="D1823" s="1158"/>
      <c r="E1823" s="1158"/>
      <c r="F1823" s="1158"/>
      <c r="G1823" s="1158"/>
    </row>
    <row r="1824" spans="1:7" x14ac:dyDescent="0.3">
      <c r="A1824" s="1158"/>
      <c r="B1824" s="1244"/>
      <c r="C1824" s="1158"/>
      <c r="D1824" s="1158"/>
      <c r="E1824" s="1158"/>
      <c r="F1824" s="1158"/>
      <c r="G1824" s="1158"/>
    </row>
    <row r="1825" spans="1:7" x14ac:dyDescent="0.3">
      <c r="A1825" s="1158"/>
      <c r="B1825" s="1244"/>
      <c r="C1825" s="1158"/>
      <c r="D1825" s="1158"/>
      <c r="E1825" s="1158"/>
      <c r="F1825" s="1158"/>
      <c r="G1825" s="1158"/>
    </row>
    <row r="1826" spans="1:7" x14ac:dyDescent="0.3">
      <c r="A1826" s="1158"/>
      <c r="B1826" s="1244"/>
      <c r="C1826" s="1158"/>
      <c r="D1826" s="1158"/>
      <c r="E1826" s="1158"/>
      <c r="F1826" s="1158"/>
      <c r="G1826" s="1158"/>
    </row>
    <row r="1827" spans="1:7" x14ac:dyDescent="0.3">
      <c r="A1827" s="1158"/>
      <c r="B1827" s="1244"/>
      <c r="C1827" s="1158"/>
      <c r="D1827" s="1158"/>
      <c r="E1827" s="1158"/>
      <c r="F1827" s="1158"/>
      <c r="G1827" s="1158"/>
    </row>
    <row r="1828" spans="1:7" x14ac:dyDescent="0.3">
      <c r="A1828" s="1158"/>
      <c r="B1828" s="1244"/>
      <c r="C1828" s="1158"/>
      <c r="D1828" s="1158"/>
      <c r="E1828" s="1158"/>
      <c r="F1828" s="1158"/>
      <c r="G1828" s="1158"/>
    </row>
    <row r="1829" spans="1:7" x14ac:dyDescent="0.3">
      <c r="A1829" s="1158"/>
      <c r="B1829" s="1244"/>
      <c r="C1829" s="1158"/>
      <c r="D1829" s="1158"/>
      <c r="E1829" s="1158"/>
      <c r="F1829" s="1158"/>
      <c r="G1829" s="1158"/>
    </row>
    <row r="1830" spans="1:7" x14ac:dyDescent="0.3">
      <c r="A1830" s="1158"/>
      <c r="B1830" s="1244"/>
      <c r="C1830" s="1158"/>
      <c r="D1830" s="1158"/>
      <c r="E1830" s="1158"/>
      <c r="F1830" s="1158"/>
      <c r="G1830" s="1158"/>
    </row>
    <row r="1831" spans="1:7" x14ac:dyDescent="0.3">
      <c r="A1831" s="1158"/>
      <c r="B1831" s="1244"/>
      <c r="C1831" s="1158"/>
      <c r="D1831" s="1158"/>
      <c r="E1831" s="1158"/>
      <c r="F1831" s="1158"/>
      <c r="G1831" s="1158"/>
    </row>
    <row r="1832" spans="1:7" x14ac:dyDescent="0.3">
      <c r="A1832" s="1158"/>
      <c r="B1832" s="1244"/>
      <c r="C1832" s="1158"/>
      <c r="D1832" s="1158"/>
      <c r="E1832" s="1158"/>
      <c r="F1832" s="1158"/>
      <c r="G1832" s="1158"/>
    </row>
    <row r="1833" spans="1:7" x14ac:dyDescent="0.3">
      <c r="A1833" s="1158"/>
      <c r="B1833" s="1244"/>
      <c r="C1833" s="1158"/>
      <c r="D1833" s="1158"/>
      <c r="E1833" s="1158"/>
      <c r="F1833" s="1158"/>
      <c r="G1833" s="1158"/>
    </row>
    <row r="1834" spans="1:7" x14ac:dyDescent="0.3">
      <c r="A1834" s="1158"/>
      <c r="B1834" s="1244"/>
      <c r="C1834" s="1158"/>
      <c r="D1834" s="1158"/>
      <c r="E1834" s="1158"/>
      <c r="F1834" s="1158"/>
      <c r="G1834" s="1158"/>
    </row>
    <row r="1835" spans="1:7" x14ac:dyDescent="0.3">
      <c r="A1835" s="1158"/>
      <c r="B1835" s="1244"/>
      <c r="C1835" s="1158"/>
      <c r="D1835" s="1158"/>
      <c r="E1835" s="1158"/>
      <c r="F1835" s="1158"/>
      <c r="G1835" s="1158"/>
    </row>
    <row r="1836" spans="1:7" x14ac:dyDescent="0.3">
      <c r="A1836" s="1158"/>
      <c r="B1836" s="1244"/>
      <c r="C1836" s="1158"/>
      <c r="D1836" s="1158"/>
      <c r="E1836" s="1158"/>
      <c r="F1836" s="1158"/>
      <c r="G1836" s="1158"/>
    </row>
    <row r="1837" spans="1:7" x14ac:dyDescent="0.3">
      <c r="A1837" s="1158"/>
      <c r="B1837" s="1244"/>
      <c r="C1837" s="1158"/>
      <c r="D1837" s="1158"/>
      <c r="E1837" s="1158"/>
      <c r="F1837" s="1158"/>
      <c r="G1837" s="1158"/>
    </row>
    <row r="1838" spans="1:7" x14ac:dyDescent="0.3">
      <c r="A1838" s="1158"/>
      <c r="B1838" s="1244"/>
      <c r="C1838" s="1158"/>
      <c r="D1838" s="1158"/>
      <c r="E1838" s="1158"/>
      <c r="F1838" s="1158"/>
      <c r="G1838" s="1158"/>
    </row>
    <row r="1839" spans="1:7" x14ac:dyDescent="0.3">
      <c r="A1839" s="1158"/>
      <c r="B1839" s="1244"/>
      <c r="C1839" s="1158"/>
      <c r="D1839" s="1158"/>
      <c r="E1839" s="1158"/>
      <c r="F1839" s="1158"/>
      <c r="G1839" s="1158"/>
    </row>
    <row r="1840" spans="1:7" x14ac:dyDescent="0.3">
      <c r="A1840" s="1158"/>
      <c r="B1840" s="1244"/>
      <c r="C1840" s="1158"/>
      <c r="D1840" s="1158"/>
      <c r="E1840" s="1158"/>
      <c r="F1840" s="1158"/>
      <c r="G1840" s="1158"/>
    </row>
    <row r="1841" spans="1:7" x14ac:dyDescent="0.3">
      <c r="A1841" s="1158"/>
      <c r="B1841" s="1244"/>
      <c r="C1841" s="1158"/>
      <c r="D1841" s="1158"/>
      <c r="E1841" s="1158"/>
      <c r="F1841" s="1158"/>
      <c r="G1841" s="1158"/>
    </row>
    <row r="1842" spans="1:7" x14ac:dyDescent="0.3">
      <c r="A1842" s="1158"/>
      <c r="B1842" s="1244"/>
      <c r="C1842" s="1158"/>
      <c r="D1842" s="1158"/>
      <c r="E1842" s="1158"/>
      <c r="F1842" s="1158"/>
      <c r="G1842" s="1158"/>
    </row>
    <row r="1843" spans="1:7" x14ac:dyDescent="0.3">
      <c r="A1843" s="1158"/>
      <c r="B1843" s="1244"/>
      <c r="C1843" s="1158"/>
      <c r="D1843" s="1158"/>
      <c r="E1843" s="1158"/>
      <c r="F1843" s="1158"/>
      <c r="G1843" s="1158"/>
    </row>
    <row r="1844" spans="1:7" x14ac:dyDescent="0.3">
      <c r="A1844" s="1158"/>
      <c r="B1844" s="1244"/>
      <c r="C1844" s="1158"/>
      <c r="D1844" s="1158"/>
      <c r="E1844" s="1158"/>
      <c r="F1844" s="1158"/>
      <c r="G1844" s="1158"/>
    </row>
    <row r="1845" spans="1:7" x14ac:dyDescent="0.3">
      <c r="A1845" s="1158"/>
      <c r="B1845" s="1244"/>
      <c r="C1845" s="1158"/>
      <c r="D1845" s="1158"/>
      <c r="E1845" s="1158"/>
      <c r="F1845" s="1158"/>
      <c r="G1845" s="1158"/>
    </row>
    <row r="1846" spans="1:7" x14ac:dyDescent="0.3">
      <c r="A1846" s="1158"/>
      <c r="B1846" s="1244"/>
      <c r="C1846" s="1158"/>
      <c r="D1846" s="1158"/>
      <c r="E1846" s="1158"/>
      <c r="F1846" s="1158"/>
      <c r="G1846" s="1158"/>
    </row>
    <row r="1847" spans="1:7" x14ac:dyDescent="0.3">
      <c r="A1847" s="1158"/>
      <c r="B1847" s="1244"/>
      <c r="C1847" s="1158"/>
      <c r="D1847" s="1158"/>
      <c r="E1847" s="1158"/>
      <c r="F1847" s="1158"/>
      <c r="G1847" s="1158"/>
    </row>
    <row r="1848" spans="1:7" x14ac:dyDescent="0.3">
      <c r="A1848" s="1158"/>
      <c r="B1848" s="1244"/>
      <c r="C1848" s="1158"/>
      <c r="D1848" s="1158"/>
      <c r="E1848" s="1158"/>
      <c r="F1848" s="1158"/>
      <c r="G1848" s="1158"/>
    </row>
    <row r="1849" spans="1:7" x14ac:dyDescent="0.3">
      <c r="A1849" s="1158"/>
      <c r="B1849" s="1244"/>
      <c r="C1849" s="1158"/>
      <c r="D1849" s="1158"/>
      <c r="E1849" s="1158"/>
      <c r="F1849" s="1158"/>
      <c r="G1849" s="1158"/>
    </row>
    <row r="1850" spans="1:7" x14ac:dyDescent="0.3">
      <c r="A1850" s="1158"/>
      <c r="B1850" s="1244"/>
      <c r="C1850" s="1158"/>
      <c r="D1850" s="1158"/>
      <c r="E1850" s="1158"/>
      <c r="F1850" s="1158"/>
      <c r="G1850" s="1158"/>
    </row>
    <row r="1851" spans="1:7" x14ac:dyDescent="0.3">
      <c r="A1851" s="1158"/>
      <c r="B1851" s="1244"/>
      <c r="C1851" s="1158"/>
      <c r="D1851" s="1158"/>
      <c r="E1851" s="1158"/>
      <c r="F1851" s="1158"/>
      <c r="G1851" s="1158"/>
    </row>
    <row r="1852" spans="1:7" x14ac:dyDescent="0.3">
      <c r="A1852" s="1158"/>
      <c r="B1852" s="1244"/>
      <c r="C1852" s="1158"/>
      <c r="D1852" s="1158"/>
      <c r="E1852" s="1158"/>
      <c r="F1852" s="1158"/>
      <c r="G1852" s="1158"/>
    </row>
    <row r="1853" spans="1:7" x14ac:dyDescent="0.3">
      <c r="A1853" s="1158"/>
      <c r="B1853" s="1244"/>
      <c r="C1853" s="1158"/>
      <c r="D1853" s="1158"/>
      <c r="E1853" s="1158"/>
      <c r="F1853" s="1158"/>
      <c r="G1853" s="1158"/>
    </row>
    <row r="1854" spans="1:7" x14ac:dyDescent="0.3">
      <c r="A1854" s="1158"/>
      <c r="B1854" s="1244"/>
      <c r="C1854" s="1158"/>
      <c r="D1854" s="1158"/>
      <c r="E1854" s="1158"/>
      <c r="F1854" s="1158"/>
      <c r="G1854" s="1158"/>
    </row>
    <row r="1855" spans="1:7" x14ac:dyDescent="0.3">
      <c r="A1855" s="1158"/>
      <c r="B1855" s="1244"/>
      <c r="C1855" s="1158"/>
      <c r="D1855" s="1158"/>
      <c r="E1855" s="1158"/>
      <c r="F1855" s="1158"/>
      <c r="G1855" s="1158"/>
    </row>
    <row r="1856" spans="1:7" x14ac:dyDescent="0.3">
      <c r="A1856" s="1158"/>
      <c r="B1856" s="1244"/>
      <c r="C1856" s="1158"/>
      <c r="D1856" s="1158"/>
      <c r="E1856" s="1158"/>
      <c r="F1856" s="1158"/>
      <c r="G1856" s="1158"/>
    </row>
    <row r="1857" spans="1:7" x14ac:dyDescent="0.3">
      <c r="A1857" s="1158"/>
      <c r="B1857" s="1244"/>
      <c r="C1857" s="1158"/>
      <c r="D1857" s="1158"/>
      <c r="E1857" s="1158"/>
      <c r="F1857" s="1158"/>
      <c r="G1857" s="1158"/>
    </row>
    <row r="1858" spans="1:7" x14ac:dyDescent="0.3">
      <c r="A1858" s="1158"/>
      <c r="B1858" s="1244"/>
      <c r="C1858" s="1158"/>
      <c r="D1858" s="1158"/>
      <c r="E1858" s="1158"/>
      <c r="F1858" s="1158"/>
      <c r="G1858" s="1158"/>
    </row>
    <row r="1859" spans="1:7" x14ac:dyDescent="0.3">
      <c r="A1859" s="1158"/>
      <c r="B1859" s="1244"/>
      <c r="C1859" s="1158"/>
      <c r="D1859" s="1158"/>
      <c r="E1859" s="1158"/>
      <c r="F1859" s="1158"/>
      <c r="G1859" s="1158"/>
    </row>
    <row r="1860" spans="1:7" x14ac:dyDescent="0.3">
      <c r="A1860" s="1158"/>
      <c r="B1860" s="1244"/>
      <c r="C1860" s="1158"/>
      <c r="D1860" s="1158"/>
      <c r="E1860" s="1158"/>
      <c r="F1860" s="1158"/>
      <c r="G1860" s="1158"/>
    </row>
    <row r="1861" spans="1:7" x14ac:dyDescent="0.3">
      <c r="A1861" s="1158"/>
      <c r="B1861" s="1244"/>
      <c r="C1861" s="1158"/>
      <c r="D1861" s="1158"/>
      <c r="E1861" s="1158"/>
      <c r="F1861" s="1158"/>
      <c r="G1861" s="1158"/>
    </row>
    <row r="1862" spans="1:7" x14ac:dyDescent="0.3">
      <c r="A1862" s="1158"/>
      <c r="B1862" s="1244"/>
      <c r="C1862" s="1158"/>
      <c r="D1862" s="1158"/>
      <c r="E1862" s="1158"/>
      <c r="F1862" s="1158"/>
      <c r="G1862" s="1158"/>
    </row>
    <row r="1863" spans="1:7" x14ac:dyDescent="0.3">
      <c r="A1863" s="1158"/>
      <c r="B1863" s="1244"/>
      <c r="C1863" s="1158"/>
      <c r="D1863" s="1158"/>
      <c r="E1863" s="1158"/>
      <c r="F1863" s="1158"/>
      <c r="G1863" s="1158"/>
    </row>
    <row r="1864" spans="1:7" x14ac:dyDescent="0.3">
      <c r="A1864" s="1158"/>
      <c r="B1864" s="1244"/>
      <c r="C1864" s="1158"/>
      <c r="D1864" s="1158"/>
      <c r="E1864" s="1158"/>
      <c r="F1864" s="1158"/>
      <c r="G1864" s="1158"/>
    </row>
    <row r="1865" spans="1:7" x14ac:dyDescent="0.3">
      <c r="A1865" s="1158"/>
      <c r="B1865" s="1244"/>
      <c r="C1865" s="1158"/>
      <c r="D1865" s="1158"/>
      <c r="E1865" s="1158"/>
      <c r="F1865" s="1158"/>
      <c r="G1865" s="1158"/>
    </row>
    <row r="1866" spans="1:7" x14ac:dyDescent="0.3">
      <c r="A1866" s="1158"/>
      <c r="B1866" s="1244"/>
      <c r="C1866" s="1158"/>
      <c r="D1866" s="1158"/>
      <c r="E1866" s="1158"/>
      <c r="F1866" s="1158"/>
      <c r="G1866" s="1158"/>
    </row>
    <row r="1867" spans="1:7" x14ac:dyDescent="0.3">
      <c r="A1867" s="1158"/>
      <c r="B1867" s="1244"/>
      <c r="C1867" s="1158"/>
      <c r="D1867" s="1158"/>
      <c r="E1867" s="1158"/>
      <c r="F1867" s="1158"/>
      <c r="G1867" s="1158"/>
    </row>
    <row r="1868" spans="1:7" x14ac:dyDescent="0.3">
      <c r="A1868" s="1158"/>
      <c r="B1868" s="1244"/>
      <c r="C1868" s="1158"/>
      <c r="D1868" s="1158"/>
      <c r="E1868" s="1158"/>
      <c r="F1868" s="1158"/>
      <c r="G1868" s="1158"/>
    </row>
    <row r="1869" spans="1:7" x14ac:dyDescent="0.3">
      <c r="A1869" s="1158"/>
      <c r="B1869" s="1244"/>
      <c r="C1869" s="1158"/>
      <c r="D1869" s="1158"/>
      <c r="E1869" s="1158"/>
      <c r="F1869" s="1158"/>
      <c r="G1869" s="1158"/>
    </row>
    <row r="1870" spans="1:7" x14ac:dyDescent="0.3">
      <c r="A1870" s="1158"/>
      <c r="B1870" s="1244"/>
      <c r="C1870" s="1158"/>
      <c r="D1870" s="1158"/>
      <c r="E1870" s="1158"/>
      <c r="F1870" s="1158"/>
      <c r="G1870" s="1158"/>
    </row>
    <row r="1871" spans="1:7" x14ac:dyDescent="0.3">
      <c r="A1871" s="1158"/>
      <c r="B1871" s="1244"/>
      <c r="C1871" s="1158"/>
      <c r="D1871" s="1158"/>
      <c r="E1871" s="1158"/>
      <c r="F1871" s="1158"/>
      <c r="G1871" s="1158"/>
    </row>
    <row r="1872" spans="1:7" x14ac:dyDescent="0.3">
      <c r="A1872" s="1158"/>
      <c r="B1872" s="1244"/>
      <c r="C1872" s="1158"/>
      <c r="D1872" s="1158"/>
      <c r="E1872" s="1158"/>
      <c r="F1872" s="1158"/>
      <c r="G1872" s="1158"/>
    </row>
    <row r="1873" spans="1:7" x14ac:dyDescent="0.3">
      <c r="A1873" s="1158"/>
      <c r="B1873" s="1244"/>
      <c r="C1873" s="1158"/>
      <c r="D1873" s="1158"/>
      <c r="E1873" s="1158"/>
      <c r="F1873" s="1158"/>
      <c r="G1873" s="1158"/>
    </row>
    <row r="1874" spans="1:7" x14ac:dyDescent="0.3">
      <c r="A1874" s="1158"/>
      <c r="B1874" s="1244"/>
      <c r="C1874" s="1158"/>
      <c r="D1874" s="1158"/>
      <c r="E1874" s="1158"/>
      <c r="F1874" s="1158"/>
      <c r="G1874" s="1158"/>
    </row>
    <row r="1875" spans="1:7" x14ac:dyDescent="0.3">
      <c r="A1875" s="1158"/>
      <c r="B1875" s="1244"/>
      <c r="C1875" s="1158"/>
      <c r="D1875" s="1158"/>
      <c r="E1875" s="1158"/>
      <c r="F1875" s="1158"/>
      <c r="G1875" s="1158"/>
    </row>
    <row r="1876" spans="1:7" x14ac:dyDescent="0.3">
      <c r="A1876" s="1158"/>
      <c r="B1876" s="1244"/>
      <c r="C1876" s="1158"/>
      <c r="D1876" s="1158"/>
      <c r="E1876" s="1158"/>
      <c r="F1876" s="1158"/>
      <c r="G1876" s="1158"/>
    </row>
    <row r="1877" spans="1:7" x14ac:dyDescent="0.3">
      <c r="A1877" s="1158"/>
      <c r="B1877" s="1244"/>
      <c r="C1877" s="1158"/>
      <c r="D1877" s="1158"/>
      <c r="E1877" s="1158"/>
      <c r="F1877" s="1158"/>
      <c r="G1877" s="1158"/>
    </row>
    <row r="1878" spans="1:7" x14ac:dyDescent="0.3">
      <c r="A1878" s="1158"/>
      <c r="B1878" s="1244"/>
      <c r="C1878" s="1158"/>
      <c r="D1878" s="1158"/>
      <c r="E1878" s="1158"/>
      <c r="F1878" s="1158"/>
      <c r="G1878" s="1158"/>
    </row>
    <row r="1879" spans="1:7" x14ac:dyDescent="0.3">
      <c r="A1879" s="1158"/>
      <c r="B1879" s="1244"/>
      <c r="C1879" s="1158"/>
      <c r="D1879" s="1158"/>
      <c r="E1879" s="1158"/>
      <c r="F1879" s="1158"/>
      <c r="G1879" s="1158"/>
    </row>
    <row r="1880" spans="1:7" x14ac:dyDescent="0.3">
      <c r="A1880" s="1158"/>
      <c r="B1880" s="1244"/>
      <c r="C1880" s="1158"/>
      <c r="D1880" s="1158"/>
      <c r="E1880" s="1158"/>
      <c r="F1880" s="1158"/>
      <c r="G1880" s="1158"/>
    </row>
    <row r="1881" spans="1:7" x14ac:dyDescent="0.3">
      <c r="A1881" s="1158"/>
      <c r="B1881" s="1244"/>
      <c r="C1881" s="1158"/>
      <c r="D1881" s="1158"/>
      <c r="E1881" s="1158"/>
      <c r="F1881" s="1158"/>
      <c r="G1881" s="1158"/>
    </row>
    <row r="1882" spans="1:7" x14ac:dyDescent="0.3">
      <c r="A1882" s="1158"/>
      <c r="B1882" s="1244"/>
      <c r="C1882" s="1158"/>
      <c r="D1882" s="1158"/>
      <c r="E1882" s="1158"/>
      <c r="F1882" s="1158"/>
      <c r="G1882" s="1158"/>
    </row>
    <row r="1883" spans="1:7" x14ac:dyDescent="0.3">
      <c r="A1883" s="1158"/>
      <c r="B1883" s="1244"/>
      <c r="C1883" s="1158"/>
      <c r="D1883" s="1158"/>
      <c r="E1883" s="1158"/>
      <c r="F1883" s="1158"/>
      <c r="G1883" s="1158"/>
    </row>
    <row r="1884" spans="1:7" x14ac:dyDescent="0.3">
      <c r="A1884" s="1158"/>
      <c r="B1884" s="1244"/>
      <c r="C1884" s="1158"/>
      <c r="D1884" s="1158"/>
      <c r="E1884" s="1158"/>
      <c r="F1884" s="1158"/>
      <c r="G1884" s="1158"/>
    </row>
    <row r="1885" spans="1:7" x14ac:dyDescent="0.3">
      <c r="A1885" s="1158"/>
      <c r="B1885" s="1244"/>
      <c r="C1885" s="1158"/>
      <c r="D1885" s="1158"/>
      <c r="E1885" s="1158"/>
      <c r="F1885" s="1158"/>
      <c r="G1885" s="1158"/>
    </row>
    <row r="1886" spans="1:7" x14ac:dyDescent="0.3">
      <c r="A1886" s="1158"/>
      <c r="B1886" s="1244"/>
      <c r="C1886" s="1158"/>
      <c r="D1886" s="1158"/>
      <c r="E1886" s="1158"/>
      <c r="F1886" s="1158"/>
      <c r="G1886" s="1158"/>
    </row>
    <row r="1887" spans="1:7" x14ac:dyDescent="0.3">
      <c r="A1887" s="1158"/>
      <c r="B1887" s="1244"/>
      <c r="C1887" s="1158"/>
      <c r="D1887" s="1158"/>
      <c r="E1887" s="1158"/>
      <c r="F1887" s="1158"/>
      <c r="G1887" s="1158"/>
    </row>
    <row r="1888" spans="1:7" x14ac:dyDescent="0.3">
      <c r="A1888" s="1158"/>
      <c r="B1888" s="1244"/>
      <c r="C1888" s="1158"/>
      <c r="D1888" s="1158"/>
      <c r="E1888" s="1158"/>
      <c r="F1888" s="1158"/>
      <c r="G1888" s="1158"/>
    </row>
    <row r="1889" spans="1:7" x14ac:dyDescent="0.3">
      <c r="A1889" s="1158"/>
      <c r="B1889" s="1244"/>
      <c r="C1889" s="1158"/>
      <c r="D1889" s="1158"/>
      <c r="E1889" s="1158"/>
      <c r="F1889" s="1158"/>
      <c r="G1889" s="1158"/>
    </row>
    <row r="1890" spans="1:7" x14ac:dyDescent="0.3">
      <c r="A1890" s="1158"/>
      <c r="B1890" s="1244"/>
      <c r="C1890" s="1158"/>
      <c r="D1890" s="1158"/>
      <c r="E1890" s="1158"/>
      <c r="F1890" s="1158"/>
      <c r="G1890" s="1158"/>
    </row>
    <row r="1891" spans="1:7" x14ac:dyDescent="0.3">
      <c r="A1891" s="1158"/>
      <c r="B1891" s="1244"/>
      <c r="C1891" s="1158"/>
      <c r="D1891" s="1158"/>
      <c r="E1891" s="1158"/>
      <c r="F1891" s="1158"/>
      <c r="G1891" s="1158"/>
    </row>
    <row r="1892" spans="1:7" x14ac:dyDescent="0.3">
      <c r="A1892" s="1158"/>
      <c r="B1892" s="1244"/>
      <c r="C1892" s="1158"/>
      <c r="D1892" s="1158"/>
      <c r="E1892" s="1158"/>
      <c r="F1892" s="1158"/>
      <c r="G1892" s="1158"/>
    </row>
    <row r="1893" spans="1:7" x14ac:dyDescent="0.3">
      <c r="A1893" s="1158"/>
      <c r="B1893" s="1244"/>
      <c r="C1893" s="1158"/>
      <c r="D1893" s="1158"/>
      <c r="E1893" s="1158"/>
      <c r="F1893" s="1158"/>
      <c r="G1893" s="1158"/>
    </row>
    <row r="1894" spans="1:7" x14ac:dyDescent="0.3">
      <c r="A1894" s="1158"/>
      <c r="B1894" s="1244"/>
      <c r="C1894" s="1158"/>
      <c r="D1894" s="1158"/>
      <c r="E1894" s="1158"/>
      <c r="F1894" s="1158"/>
      <c r="G1894" s="1158"/>
    </row>
    <row r="1895" spans="1:7" x14ac:dyDescent="0.3">
      <c r="A1895" s="1158"/>
      <c r="B1895" s="1244"/>
      <c r="C1895" s="1158"/>
      <c r="D1895" s="1158"/>
      <c r="E1895" s="1158"/>
      <c r="F1895" s="1158"/>
      <c r="G1895" s="1158"/>
    </row>
    <row r="1896" spans="1:7" x14ac:dyDescent="0.3">
      <c r="A1896" s="1158"/>
      <c r="B1896" s="1244"/>
      <c r="C1896" s="1158"/>
      <c r="D1896" s="1158"/>
      <c r="E1896" s="1158"/>
      <c r="F1896" s="1158"/>
      <c r="G1896" s="1158"/>
    </row>
    <row r="1897" spans="1:7" x14ac:dyDescent="0.3">
      <c r="A1897" s="1158"/>
      <c r="B1897" s="1244"/>
      <c r="C1897" s="1158"/>
      <c r="D1897" s="1158"/>
      <c r="E1897" s="1158"/>
      <c r="F1897" s="1158"/>
      <c r="G1897" s="1158"/>
    </row>
    <row r="1898" spans="1:7" x14ac:dyDescent="0.3">
      <c r="A1898" s="1158"/>
      <c r="B1898" s="1244"/>
      <c r="C1898" s="1158"/>
      <c r="D1898" s="1158"/>
      <c r="E1898" s="1158"/>
      <c r="F1898" s="1158"/>
      <c r="G1898" s="1158"/>
    </row>
    <row r="1899" spans="1:7" x14ac:dyDescent="0.3">
      <c r="A1899" s="1158"/>
      <c r="B1899" s="1244"/>
      <c r="C1899" s="1158"/>
      <c r="D1899" s="1158"/>
      <c r="E1899" s="1158"/>
      <c r="F1899" s="1158"/>
      <c r="G1899" s="1158"/>
    </row>
    <row r="1900" spans="1:7" x14ac:dyDescent="0.3">
      <c r="A1900" s="1158"/>
      <c r="B1900" s="1244"/>
      <c r="C1900" s="1158"/>
      <c r="D1900" s="1158"/>
      <c r="E1900" s="1158"/>
      <c r="F1900" s="1158"/>
      <c r="G1900" s="1158"/>
    </row>
    <row r="1901" spans="1:7" x14ac:dyDescent="0.3">
      <c r="A1901" s="1158"/>
      <c r="B1901" s="1244"/>
      <c r="C1901" s="1158"/>
      <c r="D1901" s="1158"/>
      <c r="E1901" s="1158"/>
      <c r="F1901" s="1158"/>
      <c r="G1901" s="1158"/>
    </row>
    <row r="1902" spans="1:7" x14ac:dyDescent="0.3">
      <c r="A1902" s="1158"/>
      <c r="B1902" s="1244"/>
      <c r="C1902" s="1158"/>
      <c r="D1902" s="1158"/>
      <c r="E1902" s="1158"/>
      <c r="F1902" s="1158"/>
      <c r="G1902" s="1158"/>
    </row>
    <row r="1903" spans="1:7" x14ac:dyDescent="0.3">
      <c r="A1903" s="1158"/>
      <c r="B1903" s="1244"/>
      <c r="C1903" s="1158"/>
      <c r="D1903" s="1158"/>
      <c r="E1903" s="1158"/>
      <c r="F1903" s="1158"/>
      <c r="G1903" s="1158"/>
    </row>
    <row r="1904" spans="1:7" x14ac:dyDescent="0.3">
      <c r="A1904" s="1158"/>
      <c r="B1904" s="1244"/>
      <c r="C1904" s="1158"/>
      <c r="D1904" s="1158"/>
      <c r="E1904" s="1158"/>
      <c r="F1904" s="1158"/>
      <c r="G1904" s="1158"/>
    </row>
    <row r="1905" spans="1:7" x14ac:dyDescent="0.3">
      <c r="A1905" s="1158"/>
      <c r="B1905" s="1244"/>
      <c r="C1905" s="1158"/>
      <c r="D1905" s="1158"/>
      <c r="E1905" s="1158"/>
      <c r="F1905" s="1158"/>
      <c r="G1905" s="1158"/>
    </row>
    <row r="1906" spans="1:7" x14ac:dyDescent="0.3">
      <c r="A1906" s="1158"/>
      <c r="B1906" s="1244"/>
      <c r="C1906" s="1158"/>
      <c r="D1906" s="1158"/>
      <c r="E1906" s="1158"/>
      <c r="F1906" s="1158"/>
      <c r="G1906" s="1158"/>
    </row>
    <row r="1907" spans="1:7" x14ac:dyDescent="0.3">
      <c r="A1907" s="1158"/>
      <c r="B1907" s="1244"/>
      <c r="C1907" s="1158"/>
      <c r="D1907" s="1158"/>
      <c r="E1907" s="1158"/>
      <c r="F1907" s="1158"/>
      <c r="G1907" s="1158"/>
    </row>
    <row r="1908" spans="1:7" x14ac:dyDescent="0.3">
      <c r="A1908" s="1158"/>
      <c r="B1908" s="1244"/>
      <c r="C1908" s="1158"/>
      <c r="D1908" s="1158"/>
      <c r="E1908" s="1158"/>
      <c r="F1908" s="1158"/>
      <c r="G1908" s="1158"/>
    </row>
    <row r="1909" spans="1:7" x14ac:dyDescent="0.3">
      <c r="A1909" s="1158"/>
      <c r="B1909" s="1244"/>
      <c r="C1909" s="1158"/>
      <c r="D1909" s="1158"/>
      <c r="E1909" s="1158"/>
      <c r="F1909" s="1158"/>
      <c r="G1909" s="1158"/>
    </row>
    <row r="1910" spans="1:7" x14ac:dyDescent="0.3">
      <c r="A1910" s="1158"/>
      <c r="B1910" s="1244"/>
      <c r="C1910" s="1158"/>
      <c r="D1910" s="1158"/>
      <c r="E1910" s="1158"/>
      <c r="F1910" s="1158"/>
      <c r="G1910" s="1158"/>
    </row>
    <row r="1911" spans="1:7" x14ac:dyDescent="0.3">
      <c r="A1911" s="1158"/>
      <c r="B1911" s="1244"/>
      <c r="C1911" s="1158"/>
      <c r="D1911" s="1158"/>
      <c r="E1911" s="1158"/>
      <c r="F1911" s="1158"/>
      <c r="G1911" s="1158"/>
    </row>
    <row r="1912" spans="1:7" x14ac:dyDescent="0.3">
      <c r="A1912" s="1158"/>
      <c r="B1912" s="1244"/>
      <c r="C1912" s="1158"/>
      <c r="D1912" s="1158"/>
      <c r="E1912" s="1158"/>
      <c r="F1912" s="1158"/>
      <c r="G1912" s="1158"/>
    </row>
    <row r="1913" spans="1:7" x14ac:dyDescent="0.3">
      <c r="A1913" s="1158"/>
      <c r="B1913" s="1244"/>
      <c r="C1913" s="1158"/>
      <c r="D1913" s="1158"/>
      <c r="E1913" s="1158"/>
      <c r="F1913" s="1158"/>
      <c r="G1913" s="1158"/>
    </row>
    <row r="1914" spans="1:7" x14ac:dyDescent="0.3">
      <c r="A1914" s="1158"/>
      <c r="B1914" s="1244"/>
      <c r="C1914" s="1158"/>
      <c r="D1914" s="1158"/>
      <c r="E1914" s="1158"/>
      <c r="F1914" s="1158"/>
      <c r="G1914" s="1158"/>
    </row>
    <row r="1915" spans="1:7" x14ac:dyDescent="0.3">
      <c r="A1915" s="1158"/>
      <c r="B1915" s="1244"/>
      <c r="C1915" s="1158"/>
      <c r="D1915" s="1158"/>
      <c r="E1915" s="1158"/>
      <c r="F1915" s="1158"/>
      <c r="G1915" s="1158"/>
    </row>
    <row r="1916" spans="1:7" x14ac:dyDescent="0.3">
      <c r="A1916" s="1158"/>
      <c r="B1916" s="1244"/>
      <c r="C1916" s="1158"/>
      <c r="D1916" s="1158"/>
      <c r="E1916" s="1158"/>
      <c r="F1916" s="1158"/>
      <c r="G1916" s="1158"/>
    </row>
    <row r="1917" spans="1:7" x14ac:dyDescent="0.3">
      <c r="A1917" s="1158"/>
      <c r="B1917" s="1244"/>
      <c r="C1917" s="1158"/>
      <c r="D1917" s="1158"/>
      <c r="E1917" s="1158"/>
      <c r="F1917" s="1158"/>
      <c r="G1917" s="1158"/>
    </row>
    <row r="1918" spans="1:7" x14ac:dyDescent="0.3">
      <c r="A1918" s="1158"/>
      <c r="B1918" s="1244"/>
      <c r="C1918" s="1158"/>
      <c r="D1918" s="1158"/>
      <c r="E1918" s="1158"/>
      <c r="F1918" s="1158"/>
      <c r="G1918" s="1158"/>
    </row>
    <row r="1919" spans="1:7" x14ac:dyDescent="0.3">
      <c r="A1919" s="1158"/>
      <c r="B1919" s="1244"/>
      <c r="C1919" s="1158"/>
      <c r="D1919" s="1158"/>
      <c r="E1919" s="1158"/>
      <c r="F1919" s="1158"/>
      <c r="G1919" s="1158"/>
    </row>
    <row r="1920" spans="1:7" x14ac:dyDescent="0.3">
      <c r="A1920" s="1158"/>
      <c r="B1920" s="1244"/>
      <c r="C1920" s="1158"/>
      <c r="D1920" s="1158"/>
      <c r="E1920" s="1158"/>
      <c r="F1920" s="1158"/>
      <c r="G1920" s="1158"/>
    </row>
    <row r="1921" spans="1:7" x14ac:dyDescent="0.3">
      <c r="A1921" s="1158"/>
      <c r="B1921" s="1244"/>
      <c r="C1921" s="1158"/>
      <c r="D1921" s="1158"/>
      <c r="E1921" s="1158"/>
      <c r="F1921" s="1158"/>
      <c r="G1921" s="1158"/>
    </row>
    <row r="1922" spans="1:7" x14ac:dyDescent="0.3">
      <c r="A1922" s="1158"/>
      <c r="B1922" s="1244"/>
      <c r="C1922" s="1158"/>
      <c r="D1922" s="1158"/>
      <c r="E1922" s="1158"/>
      <c r="F1922" s="1158"/>
      <c r="G1922" s="1158"/>
    </row>
    <row r="1923" spans="1:7" x14ac:dyDescent="0.3">
      <c r="A1923" s="1158"/>
      <c r="B1923" s="1244"/>
      <c r="C1923" s="1158"/>
      <c r="D1923" s="1158"/>
      <c r="E1923" s="1158"/>
      <c r="F1923" s="1158"/>
      <c r="G1923" s="1158"/>
    </row>
    <row r="1924" spans="1:7" x14ac:dyDescent="0.3">
      <c r="A1924" s="1158"/>
      <c r="B1924" s="1244"/>
      <c r="C1924" s="1158"/>
      <c r="D1924" s="1158"/>
      <c r="E1924" s="1158"/>
      <c r="F1924" s="1158"/>
      <c r="G1924" s="1158"/>
    </row>
    <row r="1925" spans="1:7" x14ac:dyDescent="0.3">
      <c r="A1925" s="1158"/>
      <c r="B1925" s="1244"/>
      <c r="C1925" s="1158"/>
      <c r="D1925" s="1158"/>
      <c r="E1925" s="1158"/>
      <c r="F1925" s="1158"/>
      <c r="G1925" s="1158"/>
    </row>
    <row r="1926" spans="1:7" x14ac:dyDescent="0.3">
      <c r="A1926" s="1158"/>
      <c r="B1926" s="1244"/>
      <c r="C1926" s="1158"/>
      <c r="D1926" s="1158"/>
      <c r="E1926" s="1158"/>
      <c r="F1926" s="1158"/>
      <c r="G1926" s="1158"/>
    </row>
    <row r="1927" spans="1:7" x14ac:dyDescent="0.3">
      <c r="A1927" s="1158"/>
      <c r="B1927" s="1244"/>
      <c r="C1927" s="1158"/>
      <c r="D1927" s="1158"/>
      <c r="E1927" s="1158"/>
      <c r="F1927" s="1158"/>
      <c r="G1927" s="1158"/>
    </row>
    <row r="1928" spans="1:7" x14ac:dyDescent="0.3">
      <c r="A1928" s="1158"/>
      <c r="B1928" s="1244"/>
      <c r="C1928" s="1158"/>
      <c r="D1928" s="1158"/>
      <c r="E1928" s="1158"/>
      <c r="F1928" s="1158"/>
      <c r="G1928" s="1158"/>
    </row>
    <row r="1929" spans="1:7" x14ac:dyDescent="0.3">
      <c r="A1929" s="1158"/>
      <c r="B1929" s="1244"/>
      <c r="C1929" s="1158"/>
      <c r="D1929" s="1158"/>
      <c r="E1929" s="1158"/>
      <c r="F1929" s="1158"/>
      <c r="G1929" s="1158"/>
    </row>
    <row r="1930" spans="1:7" x14ac:dyDescent="0.3">
      <c r="A1930" s="1158"/>
      <c r="B1930" s="1244"/>
      <c r="C1930" s="1158"/>
      <c r="D1930" s="1158"/>
      <c r="E1930" s="1158"/>
      <c r="F1930" s="1158"/>
      <c r="G1930" s="1158"/>
    </row>
    <row r="1931" spans="1:7" x14ac:dyDescent="0.3">
      <c r="A1931" s="1158"/>
      <c r="B1931" s="1244"/>
      <c r="C1931" s="1158"/>
      <c r="D1931" s="1158"/>
      <c r="E1931" s="1158"/>
      <c r="F1931" s="1158"/>
      <c r="G1931" s="1158"/>
    </row>
    <row r="1932" spans="1:7" x14ac:dyDescent="0.3">
      <c r="A1932" s="1158"/>
      <c r="B1932" s="1244"/>
      <c r="C1932" s="1158"/>
      <c r="D1932" s="1158"/>
      <c r="E1932" s="1158"/>
      <c r="F1932" s="1158"/>
      <c r="G1932" s="1158"/>
    </row>
    <row r="1933" spans="1:7" x14ac:dyDescent="0.3">
      <c r="A1933" s="1158"/>
      <c r="B1933" s="1244"/>
      <c r="C1933" s="1158"/>
      <c r="D1933" s="1158"/>
      <c r="E1933" s="1158"/>
      <c r="F1933" s="1158"/>
      <c r="G1933" s="1158"/>
    </row>
    <row r="1934" spans="1:7" x14ac:dyDescent="0.3">
      <c r="A1934" s="1158"/>
      <c r="B1934" s="1244"/>
      <c r="C1934" s="1158"/>
      <c r="D1934" s="1158"/>
      <c r="E1934" s="1158"/>
      <c r="F1934" s="1158"/>
      <c r="G1934" s="1158"/>
    </row>
    <row r="1935" spans="1:7" x14ac:dyDescent="0.3">
      <c r="A1935" s="1158"/>
      <c r="B1935" s="1244"/>
      <c r="C1935" s="1158"/>
      <c r="D1935" s="1158"/>
      <c r="E1935" s="1158"/>
      <c r="F1935" s="1158"/>
      <c r="G1935" s="1158"/>
    </row>
    <row r="1936" spans="1:7" x14ac:dyDescent="0.3">
      <c r="A1936" s="1158"/>
      <c r="B1936" s="1244"/>
      <c r="C1936" s="1158"/>
      <c r="D1936" s="1158"/>
      <c r="E1936" s="1158"/>
      <c r="F1936" s="1158"/>
      <c r="G1936" s="1158"/>
    </row>
    <row r="1937" spans="1:7" x14ac:dyDescent="0.3">
      <c r="A1937" s="1158"/>
      <c r="B1937" s="1244"/>
      <c r="C1937" s="1158"/>
      <c r="D1937" s="1158"/>
      <c r="E1937" s="1158"/>
      <c r="F1937" s="1158"/>
      <c r="G1937" s="1158"/>
    </row>
    <row r="1938" spans="1:7" x14ac:dyDescent="0.3">
      <c r="A1938" s="1158"/>
      <c r="B1938" s="1244"/>
      <c r="C1938" s="1158"/>
      <c r="D1938" s="1158"/>
      <c r="E1938" s="1158"/>
      <c r="F1938" s="1158"/>
      <c r="G1938" s="1158"/>
    </row>
    <row r="1939" spans="1:7" x14ac:dyDescent="0.3">
      <c r="A1939" s="1158"/>
      <c r="B1939" s="1244"/>
      <c r="C1939" s="1158"/>
      <c r="D1939" s="1158"/>
      <c r="E1939" s="1158"/>
      <c r="F1939" s="1158"/>
      <c r="G1939" s="1158"/>
    </row>
    <row r="1940" spans="1:7" x14ac:dyDescent="0.3">
      <c r="A1940" s="1158"/>
      <c r="B1940" s="1244"/>
      <c r="C1940" s="1158"/>
      <c r="D1940" s="1158"/>
      <c r="E1940" s="1158"/>
      <c r="F1940" s="1158"/>
      <c r="G1940" s="1158"/>
    </row>
    <row r="1941" spans="1:7" x14ac:dyDescent="0.3">
      <c r="A1941" s="1158"/>
      <c r="B1941" s="1244"/>
      <c r="C1941" s="1158"/>
      <c r="D1941" s="1158"/>
      <c r="E1941" s="1158"/>
      <c r="F1941" s="1158"/>
      <c r="G1941" s="1158"/>
    </row>
    <row r="1942" spans="1:7" x14ac:dyDescent="0.3">
      <c r="A1942" s="1158"/>
      <c r="B1942" s="1244"/>
      <c r="C1942" s="1158"/>
      <c r="D1942" s="1158"/>
      <c r="E1942" s="1158"/>
      <c r="F1942" s="1158"/>
      <c r="G1942" s="1158"/>
    </row>
    <row r="1943" spans="1:7" x14ac:dyDescent="0.3">
      <c r="A1943" s="1158"/>
      <c r="B1943" s="1244"/>
      <c r="C1943" s="1158"/>
      <c r="D1943" s="1158"/>
      <c r="E1943" s="1158"/>
      <c r="F1943" s="1158"/>
      <c r="G1943" s="1158"/>
    </row>
    <row r="1944" spans="1:7" x14ac:dyDescent="0.3">
      <c r="A1944" s="1158"/>
      <c r="B1944" s="1244"/>
      <c r="C1944" s="1158"/>
      <c r="D1944" s="1158"/>
      <c r="E1944" s="1158"/>
      <c r="F1944" s="1158"/>
      <c r="G1944" s="1158"/>
    </row>
    <row r="1945" spans="1:7" x14ac:dyDescent="0.3">
      <c r="A1945" s="1158"/>
      <c r="B1945" s="1244"/>
      <c r="C1945" s="1158"/>
      <c r="D1945" s="1158"/>
      <c r="E1945" s="1158"/>
      <c r="F1945" s="1158"/>
      <c r="G1945" s="1158"/>
    </row>
    <row r="1946" spans="1:7" x14ac:dyDescent="0.3">
      <c r="A1946" s="1158"/>
      <c r="B1946" s="1244"/>
      <c r="C1946" s="1158"/>
      <c r="D1946" s="1158"/>
      <c r="E1946" s="1158"/>
      <c r="F1946" s="1158"/>
      <c r="G1946" s="1158"/>
    </row>
    <row r="1947" spans="1:7" x14ac:dyDescent="0.3">
      <c r="A1947" s="1158"/>
      <c r="B1947" s="1244"/>
      <c r="C1947" s="1158"/>
      <c r="D1947" s="1158"/>
      <c r="E1947" s="1158"/>
      <c r="F1947" s="1158"/>
      <c r="G1947" s="1158"/>
    </row>
    <row r="1948" spans="1:7" x14ac:dyDescent="0.3">
      <c r="A1948" s="1158"/>
      <c r="B1948" s="1244"/>
      <c r="C1948" s="1158"/>
      <c r="D1948" s="1158"/>
      <c r="E1948" s="1158"/>
      <c r="F1948" s="1158"/>
      <c r="G1948" s="1158"/>
    </row>
    <row r="1949" spans="1:7" x14ac:dyDescent="0.3">
      <c r="A1949" s="1158"/>
      <c r="B1949" s="1244"/>
      <c r="C1949" s="1158"/>
      <c r="D1949" s="1158"/>
      <c r="E1949" s="1158"/>
      <c r="F1949" s="1158"/>
      <c r="G1949" s="1158"/>
    </row>
    <row r="1950" spans="1:7" x14ac:dyDescent="0.3">
      <c r="A1950" s="1158"/>
      <c r="B1950" s="1244"/>
      <c r="C1950" s="1158"/>
      <c r="D1950" s="1158"/>
      <c r="E1950" s="1158"/>
      <c r="F1950" s="1158"/>
      <c r="G1950" s="1158"/>
    </row>
    <row r="1951" spans="1:7" x14ac:dyDescent="0.3">
      <c r="A1951" s="1158"/>
      <c r="B1951" s="1244"/>
      <c r="C1951" s="1158"/>
      <c r="D1951" s="1158"/>
      <c r="E1951" s="1158"/>
      <c r="F1951" s="1158"/>
      <c r="G1951" s="1158"/>
    </row>
    <row r="1952" spans="1:7" x14ac:dyDescent="0.3">
      <c r="A1952" s="1158"/>
      <c r="B1952" s="1244"/>
      <c r="C1952" s="1158"/>
      <c r="D1952" s="1158"/>
      <c r="E1952" s="1158"/>
      <c r="F1952" s="1158"/>
      <c r="G1952" s="1158"/>
    </row>
    <row r="1953" spans="1:7" x14ac:dyDescent="0.3">
      <c r="A1953" s="1158"/>
      <c r="B1953" s="1244"/>
      <c r="C1953" s="1158"/>
      <c r="D1953" s="1158"/>
      <c r="E1953" s="1158"/>
      <c r="F1953" s="1158"/>
      <c r="G1953" s="1158"/>
    </row>
    <row r="1954" spans="1:7" x14ac:dyDescent="0.3">
      <c r="A1954" s="1158"/>
      <c r="B1954" s="1244"/>
      <c r="C1954" s="1158"/>
      <c r="D1954" s="1158"/>
      <c r="E1954" s="1158"/>
      <c r="F1954" s="1158"/>
      <c r="G1954" s="1158"/>
    </row>
    <row r="1955" spans="1:7" x14ac:dyDescent="0.3">
      <c r="A1955" s="1158"/>
      <c r="B1955" s="1244"/>
      <c r="C1955" s="1158"/>
      <c r="D1955" s="1158"/>
      <c r="E1955" s="1158"/>
      <c r="F1955" s="1158"/>
      <c r="G1955" s="1158"/>
    </row>
    <row r="1956" spans="1:7" x14ac:dyDescent="0.3">
      <c r="A1956" s="1158"/>
      <c r="B1956" s="1244"/>
      <c r="C1956" s="1158"/>
      <c r="D1956" s="1158"/>
      <c r="E1956" s="1158"/>
      <c r="F1956" s="1158"/>
      <c r="G1956" s="1158"/>
    </row>
    <row r="1957" spans="1:7" x14ac:dyDescent="0.3">
      <c r="A1957" s="1158"/>
      <c r="B1957" s="1244"/>
      <c r="C1957" s="1158"/>
      <c r="D1957" s="1158"/>
      <c r="E1957" s="1158"/>
      <c r="F1957" s="1158"/>
      <c r="G1957" s="1158"/>
    </row>
    <row r="1958" spans="1:7" x14ac:dyDescent="0.3">
      <c r="A1958" s="1158"/>
      <c r="B1958" s="1244"/>
      <c r="C1958" s="1158"/>
      <c r="D1958" s="1158"/>
      <c r="E1958" s="1158"/>
      <c r="F1958" s="1158"/>
      <c r="G1958" s="1158"/>
    </row>
    <row r="1959" spans="1:7" x14ac:dyDescent="0.3">
      <c r="A1959" s="1158"/>
      <c r="B1959" s="1244"/>
      <c r="C1959" s="1158"/>
      <c r="D1959" s="1158"/>
      <c r="E1959" s="1158"/>
      <c r="F1959" s="1158"/>
      <c r="G1959" s="1158"/>
    </row>
    <row r="1960" spans="1:7" x14ac:dyDescent="0.3">
      <c r="A1960" s="1158"/>
      <c r="B1960" s="1244"/>
      <c r="C1960" s="1158"/>
      <c r="D1960" s="1158"/>
      <c r="E1960" s="1158"/>
      <c r="F1960" s="1158"/>
      <c r="G1960" s="1158"/>
    </row>
    <row r="1961" spans="1:7" x14ac:dyDescent="0.3">
      <c r="A1961" s="1158"/>
      <c r="B1961" s="1244"/>
      <c r="C1961" s="1158"/>
      <c r="D1961" s="1158"/>
      <c r="E1961" s="1158"/>
      <c r="F1961" s="1158"/>
      <c r="G1961" s="1158"/>
    </row>
    <row r="1962" spans="1:7" x14ac:dyDescent="0.3">
      <c r="A1962" s="1158"/>
      <c r="B1962" s="1244"/>
      <c r="C1962" s="1158"/>
      <c r="D1962" s="1158"/>
      <c r="E1962" s="1158"/>
      <c r="F1962" s="1158"/>
      <c r="G1962" s="1158"/>
    </row>
    <row r="1963" spans="1:7" x14ac:dyDescent="0.3">
      <c r="A1963" s="1158"/>
      <c r="B1963" s="1244"/>
      <c r="C1963" s="1158"/>
      <c r="D1963" s="1158"/>
      <c r="E1963" s="1158"/>
      <c r="F1963" s="1158"/>
      <c r="G1963" s="1158"/>
    </row>
    <row r="1964" spans="1:7" x14ac:dyDescent="0.3">
      <c r="A1964" s="1158"/>
      <c r="B1964" s="1244"/>
      <c r="C1964" s="1158"/>
      <c r="D1964" s="1158"/>
      <c r="E1964" s="1158"/>
      <c r="F1964" s="1158"/>
      <c r="G1964" s="1158"/>
    </row>
    <row r="1965" spans="1:7" x14ac:dyDescent="0.3">
      <c r="A1965" s="1158"/>
      <c r="B1965" s="1244"/>
      <c r="C1965" s="1158"/>
      <c r="D1965" s="1158"/>
      <c r="E1965" s="1158"/>
      <c r="F1965" s="1158"/>
      <c r="G1965" s="1158"/>
    </row>
    <row r="1966" spans="1:7" x14ac:dyDescent="0.3">
      <c r="A1966" s="1158"/>
      <c r="B1966" s="1244"/>
      <c r="C1966" s="1158"/>
      <c r="D1966" s="1158"/>
      <c r="E1966" s="1158"/>
      <c r="F1966" s="1158"/>
      <c r="G1966" s="1158"/>
    </row>
    <row r="1967" spans="1:7" x14ac:dyDescent="0.3">
      <c r="A1967" s="1158"/>
      <c r="B1967" s="1244"/>
      <c r="C1967" s="1158"/>
      <c r="D1967" s="1158"/>
      <c r="E1967" s="1158"/>
      <c r="F1967" s="1158"/>
      <c r="G1967" s="1158"/>
    </row>
    <row r="1968" spans="1:7" x14ac:dyDescent="0.3">
      <c r="A1968" s="1158"/>
      <c r="B1968" s="1244"/>
      <c r="C1968" s="1158"/>
      <c r="D1968" s="1158"/>
      <c r="E1968" s="1158"/>
      <c r="F1968" s="1158"/>
      <c r="G1968" s="1158"/>
    </row>
    <row r="1969" spans="1:7" x14ac:dyDescent="0.3">
      <c r="A1969" s="1158"/>
      <c r="B1969" s="1244"/>
      <c r="C1969" s="1158"/>
      <c r="D1969" s="1158"/>
      <c r="E1969" s="1158"/>
      <c r="F1969" s="1158"/>
      <c r="G1969" s="1158"/>
    </row>
    <row r="1970" spans="1:7" x14ac:dyDescent="0.3">
      <c r="A1970" s="1158"/>
      <c r="B1970" s="1244"/>
      <c r="C1970" s="1158"/>
      <c r="D1970" s="1158"/>
      <c r="E1970" s="1158"/>
      <c r="F1970" s="1158"/>
      <c r="G1970" s="1158"/>
    </row>
    <row r="1971" spans="1:7" x14ac:dyDescent="0.3">
      <c r="A1971" s="1158"/>
      <c r="B1971" s="1244"/>
      <c r="C1971" s="1158"/>
      <c r="D1971" s="1158"/>
      <c r="E1971" s="1158"/>
      <c r="F1971" s="1158"/>
      <c r="G1971" s="1158"/>
    </row>
    <row r="1972" spans="1:7" x14ac:dyDescent="0.3">
      <c r="A1972" s="1158"/>
      <c r="B1972" s="1244"/>
      <c r="C1972" s="1158"/>
      <c r="D1972" s="1158"/>
      <c r="E1972" s="1158"/>
      <c r="F1972" s="1158"/>
      <c r="G1972" s="1158"/>
    </row>
    <row r="1973" spans="1:7" x14ac:dyDescent="0.3">
      <c r="A1973" s="1158"/>
      <c r="B1973" s="1244"/>
      <c r="C1973" s="1158"/>
      <c r="D1973" s="1158"/>
      <c r="E1973" s="1158"/>
      <c r="F1973" s="1158"/>
      <c r="G1973" s="1158"/>
    </row>
    <row r="1974" spans="1:7" x14ac:dyDescent="0.3">
      <c r="A1974" s="1158"/>
      <c r="B1974" s="1244"/>
      <c r="C1974" s="1158"/>
      <c r="D1974" s="1158"/>
      <c r="E1974" s="1158"/>
      <c r="F1974" s="1158"/>
      <c r="G1974" s="1158"/>
    </row>
    <row r="1975" spans="1:7" x14ac:dyDescent="0.3">
      <c r="A1975" s="1158"/>
      <c r="B1975" s="1244"/>
      <c r="C1975" s="1158"/>
      <c r="D1975" s="1158"/>
      <c r="E1975" s="1158"/>
      <c r="F1975" s="1158"/>
      <c r="G1975" s="1158"/>
    </row>
    <row r="1976" spans="1:7" x14ac:dyDescent="0.3">
      <c r="A1976" s="1158"/>
      <c r="B1976" s="1244"/>
      <c r="C1976" s="1158"/>
      <c r="D1976" s="1158"/>
      <c r="E1976" s="1158"/>
      <c r="F1976" s="1158"/>
      <c r="G1976" s="1158"/>
    </row>
    <row r="1977" spans="1:7" x14ac:dyDescent="0.3">
      <c r="A1977" s="1158"/>
      <c r="B1977" s="1244"/>
      <c r="C1977" s="1158"/>
      <c r="D1977" s="1158"/>
      <c r="E1977" s="1158"/>
      <c r="F1977" s="1158"/>
      <c r="G1977" s="1158"/>
    </row>
    <row r="1978" spans="1:7" x14ac:dyDescent="0.3">
      <c r="A1978" s="1158"/>
      <c r="B1978" s="1244"/>
      <c r="C1978" s="1158"/>
      <c r="D1978" s="1158"/>
      <c r="E1978" s="1158"/>
      <c r="F1978" s="1158"/>
      <c r="G1978" s="1158"/>
    </row>
    <row r="1979" spans="1:7" x14ac:dyDescent="0.3">
      <c r="A1979" s="1158"/>
      <c r="B1979" s="1244"/>
      <c r="C1979" s="1158"/>
      <c r="D1979" s="1158"/>
      <c r="E1979" s="1158"/>
      <c r="F1979" s="1158"/>
      <c r="G1979" s="1158"/>
    </row>
    <row r="1980" spans="1:7" x14ac:dyDescent="0.3">
      <c r="A1980" s="1158"/>
      <c r="B1980" s="1244"/>
      <c r="C1980" s="1158"/>
      <c r="D1980" s="1158"/>
      <c r="E1980" s="1158"/>
      <c r="F1980" s="1158"/>
      <c r="G1980" s="1158"/>
    </row>
    <row r="1981" spans="1:7" x14ac:dyDescent="0.3">
      <c r="A1981" s="1158"/>
      <c r="B1981" s="1244"/>
      <c r="C1981" s="1158"/>
      <c r="D1981" s="1158"/>
      <c r="E1981" s="1158"/>
      <c r="F1981" s="1158"/>
      <c r="G1981" s="1158"/>
    </row>
    <row r="1982" spans="1:7" x14ac:dyDescent="0.3">
      <c r="A1982" s="1158"/>
      <c r="B1982" s="1244"/>
      <c r="C1982" s="1158"/>
      <c r="D1982" s="1158"/>
      <c r="E1982" s="1158"/>
      <c r="F1982" s="1158"/>
      <c r="G1982" s="1158"/>
    </row>
    <row r="1983" spans="1:7" x14ac:dyDescent="0.3">
      <c r="A1983" s="1158"/>
      <c r="B1983" s="1244"/>
      <c r="C1983" s="1158"/>
      <c r="D1983" s="1158"/>
      <c r="E1983" s="1158"/>
      <c r="F1983" s="1158"/>
      <c r="G1983" s="1158"/>
    </row>
    <row r="1984" spans="1:7" x14ac:dyDescent="0.3">
      <c r="A1984" s="1158"/>
      <c r="B1984" s="1244"/>
      <c r="C1984" s="1158"/>
      <c r="D1984" s="1158"/>
      <c r="E1984" s="1158"/>
      <c r="F1984" s="1158"/>
      <c r="G1984" s="1158"/>
    </row>
    <row r="1985" spans="1:7" x14ac:dyDescent="0.3">
      <c r="A1985" s="1158"/>
      <c r="B1985" s="1244"/>
      <c r="C1985" s="1158"/>
      <c r="D1985" s="1158"/>
      <c r="E1985" s="1158"/>
      <c r="F1985" s="1158"/>
      <c r="G1985" s="1158"/>
    </row>
    <row r="1986" spans="1:7" x14ac:dyDescent="0.3">
      <c r="A1986" s="1158"/>
      <c r="B1986" s="1244"/>
      <c r="C1986" s="1158"/>
      <c r="D1986" s="1158"/>
      <c r="E1986" s="1158"/>
      <c r="F1986" s="1158"/>
      <c r="G1986" s="1158"/>
    </row>
    <row r="1987" spans="1:7" x14ac:dyDescent="0.3">
      <c r="A1987" s="1158"/>
      <c r="B1987" s="1244"/>
      <c r="C1987" s="1158"/>
      <c r="D1987" s="1158"/>
      <c r="E1987" s="1158"/>
      <c r="F1987" s="1158"/>
      <c r="G1987" s="1158"/>
    </row>
    <row r="1988" spans="1:7" x14ac:dyDescent="0.3">
      <c r="A1988" s="1158"/>
      <c r="B1988" s="1244"/>
      <c r="C1988" s="1158"/>
      <c r="D1988" s="1158"/>
      <c r="E1988" s="1158"/>
      <c r="F1988" s="1158"/>
      <c r="G1988" s="1158"/>
    </row>
    <row r="1989" spans="1:7" x14ac:dyDescent="0.3">
      <c r="A1989" s="1158"/>
      <c r="B1989" s="1244"/>
      <c r="C1989" s="1158"/>
      <c r="D1989" s="1158"/>
      <c r="E1989" s="1158"/>
      <c r="F1989" s="1158"/>
      <c r="G1989" s="1158"/>
    </row>
    <row r="1990" spans="1:7" x14ac:dyDescent="0.3">
      <c r="A1990" s="1158"/>
      <c r="B1990" s="1244"/>
      <c r="C1990" s="1158"/>
      <c r="D1990" s="1158"/>
      <c r="E1990" s="1158"/>
      <c r="F1990" s="1158"/>
      <c r="G1990" s="1158"/>
    </row>
    <row r="1991" spans="1:7" x14ac:dyDescent="0.3">
      <c r="A1991" s="1158"/>
      <c r="B1991" s="1244"/>
      <c r="C1991" s="1158"/>
      <c r="D1991" s="1158"/>
      <c r="E1991" s="1158"/>
      <c r="F1991" s="1158"/>
      <c r="G1991" s="1158"/>
    </row>
    <row r="1992" spans="1:7" x14ac:dyDescent="0.3">
      <c r="A1992" s="1158"/>
      <c r="B1992" s="1244"/>
      <c r="C1992" s="1158"/>
      <c r="D1992" s="1158"/>
      <c r="E1992" s="1158"/>
      <c r="F1992" s="1158"/>
      <c r="G1992" s="1158"/>
    </row>
    <row r="1993" spans="1:7" x14ac:dyDescent="0.3">
      <c r="A1993" s="1158"/>
      <c r="B1993" s="1244"/>
      <c r="C1993" s="1158"/>
      <c r="D1993" s="1158"/>
      <c r="E1993" s="1158"/>
      <c r="F1993" s="1158"/>
      <c r="G1993" s="1158"/>
    </row>
    <row r="1994" spans="1:7" x14ac:dyDescent="0.3">
      <c r="A1994" s="1158"/>
      <c r="B1994" s="1244"/>
      <c r="C1994" s="1158"/>
      <c r="D1994" s="1158"/>
      <c r="E1994" s="1158"/>
      <c r="F1994" s="1158"/>
      <c r="G1994" s="1158"/>
    </row>
    <row r="1995" spans="1:7" x14ac:dyDescent="0.3">
      <c r="A1995" s="1158"/>
      <c r="B1995" s="1244"/>
      <c r="C1995" s="1158"/>
      <c r="D1995" s="1158"/>
      <c r="E1995" s="1158"/>
      <c r="F1995" s="1158"/>
      <c r="G1995" s="1158"/>
    </row>
    <row r="1996" spans="1:7" x14ac:dyDescent="0.3">
      <c r="A1996" s="1158"/>
      <c r="B1996" s="1244"/>
      <c r="C1996" s="1158"/>
      <c r="D1996" s="1158"/>
      <c r="E1996" s="1158"/>
      <c r="F1996" s="1158"/>
      <c r="G1996" s="1158"/>
    </row>
    <row r="1997" spans="1:7" x14ac:dyDescent="0.3">
      <c r="A1997" s="1158"/>
      <c r="B1997" s="1244"/>
      <c r="C1997" s="1158"/>
      <c r="D1997" s="1158"/>
      <c r="E1997" s="1158"/>
      <c r="F1997" s="1158"/>
      <c r="G1997" s="1158"/>
    </row>
    <row r="1998" spans="1:7" x14ac:dyDescent="0.3">
      <c r="A1998" s="1158"/>
      <c r="B1998" s="1244"/>
      <c r="C1998" s="1158"/>
      <c r="D1998" s="1158"/>
      <c r="E1998" s="1158"/>
      <c r="F1998" s="1158"/>
      <c r="G1998" s="1158"/>
    </row>
    <row r="1999" spans="1:7" x14ac:dyDescent="0.3">
      <c r="A1999" s="1158"/>
      <c r="B1999" s="1244"/>
      <c r="C1999" s="1158"/>
      <c r="D1999" s="1158"/>
      <c r="E1999" s="1158"/>
      <c r="F1999" s="1158"/>
      <c r="G1999" s="1158"/>
    </row>
    <row r="2000" spans="1:7" x14ac:dyDescent="0.3">
      <c r="A2000" s="1158"/>
      <c r="B2000" s="1244"/>
      <c r="C2000" s="1158"/>
      <c r="D2000" s="1158"/>
      <c r="E2000" s="1158"/>
      <c r="F2000" s="1158"/>
      <c r="G2000" s="1158"/>
    </row>
    <row r="2001" spans="1:7" x14ac:dyDescent="0.3">
      <c r="A2001" s="1158"/>
      <c r="B2001" s="1244"/>
      <c r="C2001" s="1158"/>
      <c r="D2001" s="1158"/>
      <c r="E2001" s="1158"/>
      <c r="F2001" s="1158"/>
      <c r="G2001" s="1158"/>
    </row>
    <row r="2002" spans="1:7" x14ac:dyDescent="0.3">
      <c r="A2002" s="1158"/>
      <c r="B2002" s="1244"/>
      <c r="C2002" s="1158"/>
      <c r="D2002" s="1158"/>
      <c r="E2002" s="1158"/>
      <c r="F2002" s="1158"/>
      <c r="G2002" s="1158"/>
    </row>
    <row r="2003" spans="1:7" x14ac:dyDescent="0.3">
      <c r="A2003" s="1158"/>
      <c r="B2003" s="1244"/>
      <c r="C2003" s="1158"/>
      <c r="D2003" s="1158"/>
      <c r="E2003" s="1158"/>
      <c r="F2003" s="1158"/>
      <c r="G2003" s="1158"/>
    </row>
    <row r="2004" spans="1:7" x14ac:dyDescent="0.3">
      <c r="A2004" s="1158"/>
      <c r="B2004" s="1244"/>
      <c r="C2004" s="1158"/>
      <c r="D2004" s="1158"/>
      <c r="E2004" s="1158"/>
      <c r="F2004" s="1158"/>
      <c r="G2004" s="1158"/>
    </row>
    <row r="2005" spans="1:7" x14ac:dyDescent="0.3">
      <c r="A2005" s="1158"/>
      <c r="B2005" s="1244"/>
      <c r="C2005" s="1158"/>
      <c r="D2005" s="1158"/>
      <c r="E2005" s="1158"/>
      <c r="F2005" s="1158"/>
      <c r="G2005" s="1158"/>
    </row>
    <row r="2006" spans="1:7" x14ac:dyDescent="0.3">
      <c r="A2006" s="1158"/>
      <c r="B2006" s="1244"/>
      <c r="C2006" s="1158"/>
      <c r="D2006" s="1158"/>
      <c r="E2006" s="1158"/>
      <c r="F2006" s="1158"/>
      <c r="G2006" s="1158"/>
    </row>
    <row r="2007" spans="1:7" x14ac:dyDescent="0.3">
      <c r="A2007" s="1158"/>
      <c r="B2007" s="1244"/>
      <c r="C2007" s="1158"/>
      <c r="D2007" s="1158"/>
      <c r="E2007" s="1158"/>
      <c r="F2007" s="1158"/>
      <c r="G2007" s="1158"/>
    </row>
    <row r="2008" spans="1:7" x14ac:dyDescent="0.3">
      <c r="A2008" s="1158"/>
      <c r="B2008" s="1244"/>
      <c r="C2008" s="1158"/>
      <c r="D2008" s="1158"/>
      <c r="E2008" s="1158"/>
      <c r="F2008" s="1158"/>
      <c r="G2008" s="1158"/>
    </row>
  </sheetData>
  <conditionalFormatting sqref="A8:H8">
    <cfRule type="expression" dxfId="76" priority="29">
      <formula>IF(INDEX(VAD_nMeasModYieldNutrientUptake,COLUMN(A8),5)&gt;0,TRUE(),FALSE())</formula>
    </cfRule>
  </conditionalFormatting>
  <conditionalFormatting sqref="K8:L8">
    <cfRule type="expression" dxfId="75" priority="28">
      <formula>IF(INDEX(Vad_MeasHarvestFraction,COLUMN(K8),5)&gt;0,TRUE(),FALSE())</formula>
    </cfRule>
  </conditionalFormatting>
  <conditionalFormatting sqref="AN8">
    <cfRule type="expression" dxfId="74" priority="17">
      <formula>IF(INDEX(Vad_MeasHarvestFraction,COLUMN(AN8),5)&gt;0,TRUE(),FALSE())</formula>
    </cfRule>
  </conditionalFormatting>
  <conditionalFormatting sqref="M8:Q8">
    <cfRule type="expression" dxfId="73" priority="27">
      <formula>IF(INDEX(VAD_nMeasModYieldNutrientUptake,COLUMN(M8),5)&gt;0,TRUE(),FALSE())</formula>
    </cfRule>
  </conditionalFormatting>
  <conditionalFormatting sqref="R8:W8">
    <cfRule type="expression" dxfId="72" priority="26">
      <formula>IF(INDEX(VAD_nMeasModYieldNutrientUptake,COLUMN(R8),5)&gt;0,TRUE(),FALSE())</formula>
    </cfRule>
  </conditionalFormatting>
  <conditionalFormatting sqref="I8">
    <cfRule type="expression" dxfId="71" priority="25">
      <formula>IF(INDEX(Vad_MeasHarvestFraction,COLUMN(I8),5)&gt;0,TRUE(),FALSE())</formula>
    </cfRule>
  </conditionalFormatting>
  <conditionalFormatting sqref="J8">
    <cfRule type="expression" dxfId="70" priority="24">
      <formula>IF(INDEX(Vad_MeasHarvestFraction,COLUMN(J8),5)&gt;0,TRUE(),FALSE())</formula>
    </cfRule>
  </conditionalFormatting>
  <conditionalFormatting sqref="AA8:AB8">
    <cfRule type="expression" dxfId="69" priority="23">
      <formula>IF(INDEX(Vad_MeasHarvestFraction,COLUMN(AA8),5)&gt;0,TRUE(),FALSE())</formula>
    </cfRule>
  </conditionalFormatting>
  <conditionalFormatting sqref="AC8:AG8">
    <cfRule type="expression" dxfId="68" priority="22">
      <formula>IF(INDEX(VAD_nMeasModYieldNutrientUptake,COLUMN(AC8),5)&gt;0,TRUE(),FALSE())</formula>
    </cfRule>
  </conditionalFormatting>
  <conditionalFormatting sqref="AH8:AM8">
    <cfRule type="expression" dxfId="67" priority="21">
      <formula>IF(INDEX(VAD_nMeasModYieldNutrientUptake,COLUMN(AH8),5)&gt;0,TRUE(),FALSE())</formula>
    </cfRule>
  </conditionalFormatting>
  <conditionalFormatting sqref="Y8">
    <cfRule type="expression" dxfId="66" priority="20">
      <formula>IF(INDEX(Vad_MeasHarvestFraction,COLUMN(Y8),5)&gt;0,TRUE(),FALSE())</formula>
    </cfRule>
  </conditionalFormatting>
  <conditionalFormatting sqref="Z8">
    <cfRule type="expression" dxfId="65" priority="19">
      <formula>IF(INDEX(Vad_MeasHarvestFraction,COLUMN(Z8),5)&gt;0,TRUE(),FALSE())</formula>
    </cfRule>
  </conditionalFormatting>
  <conditionalFormatting sqref="X8">
    <cfRule type="expression" dxfId="64" priority="18">
      <formula>IF(INDEX(Vad_MeasHarvestFraction,COLUMN(X8),5)&gt;0,TRUE(),FALSE())</formula>
    </cfRule>
  </conditionalFormatting>
  <conditionalFormatting sqref="K18">
    <cfRule type="expression" dxfId="63" priority="1">
      <formula>IF(INDEX(VAD_nMeasModYieldNutrientUptake,COLUMN(K18),5)&gt;0,TRUE(),FALSE())</formula>
    </cfRule>
  </conditionalFormatting>
  <conditionalFormatting sqref="I11:I18">
    <cfRule type="expression" dxfId="62" priority="16">
      <formula>IF(INDEX(VAD_nMeasModYieldNutrientUptake,COLUMN(I11),5)&gt;0,TRUE(),FALSE())</formula>
    </cfRule>
  </conditionalFormatting>
  <conditionalFormatting sqref="I21:I22">
    <cfRule type="expression" dxfId="61" priority="15">
      <formula>IF(INDEX(Vad_MeasHarvestFraction,COLUMN(I21),5)&gt;0,TRUE(),FALSE())</formula>
    </cfRule>
  </conditionalFormatting>
  <conditionalFormatting sqref="I50">
    <cfRule type="expression" dxfId="60" priority="4">
      <formula>IF(INDEX(Vad_MeasHarvestFraction,COLUMN(I50),5)&gt;0,TRUE(),FALSE())</formula>
    </cfRule>
  </conditionalFormatting>
  <conditionalFormatting sqref="I23:I27">
    <cfRule type="expression" dxfId="59" priority="14">
      <formula>IF(INDEX(VAD_nMeasModYieldNutrientUptake,COLUMN(I23),5)&gt;0,TRUE(),FALSE())</formula>
    </cfRule>
  </conditionalFormatting>
  <conditionalFormatting sqref="I28:I33">
    <cfRule type="expression" dxfId="58" priority="13">
      <formula>IF(INDEX(VAD_nMeasModYieldNutrientUptake,COLUMN(I28),5)&gt;0,TRUE(),FALSE())</formula>
    </cfRule>
  </conditionalFormatting>
  <conditionalFormatting sqref="I19">
    <cfRule type="expression" dxfId="57" priority="12">
      <formula>IF(INDEX(Vad_MeasHarvestFraction,COLUMN(I19),5)&gt;0,TRUE(),FALSE())</formula>
    </cfRule>
  </conditionalFormatting>
  <conditionalFormatting sqref="I20">
    <cfRule type="expression" dxfId="56" priority="11">
      <formula>IF(INDEX(Vad_MeasHarvestFraction,COLUMN(I20),5)&gt;0,TRUE(),FALSE())</formula>
    </cfRule>
  </conditionalFormatting>
  <conditionalFormatting sqref="I37:I38">
    <cfRule type="expression" dxfId="55" priority="10">
      <formula>IF(INDEX(Vad_MeasHarvestFraction,COLUMN(I37),5)&gt;0,TRUE(),FALSE())</formula>
    </cfRule>
  </conditionalFormatting>
  <conditionalFormatting sqref="I39:I43">
    <cfRule type="expression" dxfId="54" priority="9">
      <formula>IF(INDEX(VAD_nMeasModYieldNutrientUptake,COLUMN(I39),5)&gt;0,TRUE(),FALSE())</formula>
    </cfRule>
  </conditionalFormatting>
  <conditionalFormatting sqref="I44:I49">
    <cfRule type="expression" dxfId="53" priority="8">
      <formula>IF(INDEX(VAD_nMeasModYieldNutrientUptake,COLUMN(I44),5)&gt;0,TRUE(),FALSE())</formula>
    </cfRule>
  </conditionalFormatting>
  <conditionalFormatting sqref="I35">
    <cfRule type="expression" dxfId="52" priority="7">
      <formula>IF(INDEX(Vad_MeasHarvestFraction,COLUMN(I35),5)&gt;0,TRUE(),FALSE())</formula>
    </cfRule>
  </conditionalFormatting>
  <conditionalFormatting sqref="I36">
    <cfRule type="expression" dxfId="51" priority="6">
      <formula>IF(INDEX(Vad_MeasHarvestFraction,COLUMN(I36),5)&gt;0,TRUE(),FALSE())</formula>
    </cfRule>
  </conditionalFormatting>
  <conditionalFormatting sqref="I34">
    <cfRule type="expression" dxfId="50" priority="5">
      <formula>IF(INDEX(Vad_MeasHarvestFraction,COLUMN(I34),5)&gt;0,TRUE(),FALSE())</formula>
    </cfRule>
  </conditionalFormatting>
  <conditionalFormatting sqref="K17">
    <cfRule type="expression" dxfId="49" priority="3">
      <formula>IF(INDEX(VAD_nMeasModYieldNutrientUptake,COLUMN(K17),5)&gt;0,TRUE(),FALSE())</formula>
    </cfRule>
  </conditionalFormatting>
  <dataValidations count="33">
    <dataValidation allowBlank="1" showInputMessage="1" showErrorMessage="1" prompt="Enter the grain (kernel) weight, in units specified above." sqref="X8 I34"/>
    <dataValidation allowBlank="1" showInputMessage="1" showErrorMessage="1" prompt="Enter percent moisture of plant fraction, in units specified above. " sqref="J8 I20"/>
    <dataValidation allowBlank="1" showInputMessage="1" showErrorMessage="1" prompt="Enter the dry biomass of the Plant Fraction specified in column F, in units specified above." sqref="I8 I19"/>
    <dataValidation allowBlank="1" showInputMessage="1" showErrorMessage="1" prompt="Enter nitrogen content of plant fraction, in units specified above." sqref="L8 I22"/>
    <dataValidation allowBlank="1" showInputMessage="1" showErrorMessage="1" prompt="Enter carbon content of plant fraction, in units specified above." sqref="K8 I21"/>
    <dataValidation allowBlank="1" showInputMessage="1" showErrorMessage="1" prompt="Enter specifically what was measured from the drop down menu. Click on cell to view additional information on specific plant components where applicable." sqref="F8 I16"/>
    <dataValidation allowBlank="1" showInputMessage="1" showErrorMessage="1" prompt="Enter a treatment identifier from drop down list for each experimental unit  consistent with ExperUnits and Treatments tabs. For each row, this must be filled in if column A is blank." sqref="C8 I13"/>
    <dataValidation allowBlank="1" showInputMessage="1" showErrorMessage="1" prompt="Enter unique experimental identifier from drop down list based on Exp_UnitID column from ExperUnits sheet._x000a_" sqref="A8 I11"/>
    <dataValidation allowBlank="1" showInputMessage="1" showErrorMessage="1" prompt="Enter the date that the sampling occurred." sqref="B8 I12"/>
    <dataValidation allowBlank="1" showInputMessage="1" showErrorMessage="1" prompt="Select crop  from the drop down list, or if missing, add your crop to the list in the appropriate column located on the DropDownLists worksheet._x000a__x000a_" sqref="E8 I15"/>
    <dataValidation allowBlank="1" showInputMessage="1" showErrorMessage="1" prompt="Select growth stage from the drop down list." sqref="D8 I14"/>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008">
      <formula1>Plant_Fraction</formula1>
    </dataValidation>
    <dataValidation type="list" allowBlank="1" showInputMessage="1" showErrorMessage="1" sqref="A9:A2008">
      <formula1>Exp_UnitID</formula1>
    </dataValidation>
    <dataValidation type="list" allowBlank="1" showInputMessage="1" showErrorMessage="1" sqref="C9:C2008">
      <formula1>TreatmentID</formula1>
    </dataValidation>
    <dataValidation type="list" allowBlank="1" showInputMessage="1" showErrorMessage="1" sqref="E9:E2008">
      <formula1>Crop</formula1>
    </dataValidation>
    <dataValidation type="list" allowBlank="1" showInputMessage="1" showErrorMessage="1" sqref="D369 D380 D387 D390 D401 D408 D411:D412 D435:D436 D423:D424 D431:D432 D447:D448 D455:D456">
      <formula1>#REF!</formula1>
    </dataValidation>
    <dataValidation type="list" allowBlank="1" showInputMessage="1" showErrorMessage="1" sqref="D9:D368 D370:D379 D381:D386 D388:D389 D391:D400 D402:D407 D409:D410 D433:D434 D413:D422 D425:D430 D437:D446 D449:D454 D457:D2008">
      <formula1>Growth_Stage</formula1>
    </dataValidation>
    <dataValidation type="list" allowBlank="1" showInputMessage="1" showErrorMessage="1" sqref="H122:H696">
      <formula1>Harvested_Fraction</formula1>
    </dataValidation>
    <dataValidation allowBlank="1" showInputMessage="1" showErrorMessage="1" prompt="Enter phosphorus content of plant fraction, in units specified above." sqref="M8 I23"/>
    <dataValidation allowBlank="1" showInputMessage="1" showErrorMessage="1" prompt="Enter potassium content of plant fraction, in units specified above." sqref="N8 I24"/>
    <dataValidation allowBlank="1" showInputMessage="1" showErrorMessage="1" prompt="Enter sulfur content of plant fraction, in units specified above." sqref="O8 I25"/>
    <dataValidation allowBlank="1" showInputMessage="1" showErrorMessage="1" prompt="Enter calcium content of plant fraction, in units specified above." sqref="P8 I26"/>
    <dataValidation allowBlank="1" showInputMessage="1" showErrorMessage="1" prompt="Enter magnesium content of plant fraction, in units specified above." sqref="Q8 I27"/>
    <dataValidation allowBlank="1" showInputMessage="1" showErrorMessage="1" prompt="Enter copper content of plant fraction, in units specified above." sqref="R8 I28"/>
    <dataValidation allowBlank="1" showInputMessage="1" showErrorMessage="1" prompt="Enter iron content of plant fraction, in units specified above." sqref="S8 I29"/>
    <dataValidation allowBlank="1" showInputMessage="1" showErrorMessage="1" prompt="Enter manganese content of plant fraction, in units specified above." sqref="T8 I30"/>
    <dataValidation allowBlank="1" showInputMessage="1" showErrorMessage="1" prompt="Enter zinc content of plant fraction, in units specified above." sqref="U8 I31"/>
    <dataValidation allowBlank="1" showInputMessage="1" showErrorMessage="1" prompt="Enter boron content of plant fraction, in units specified above." sqref="V8 I32"/>
    <dataValidation allowBlank="1" showInputMessage="1" showErrorMessage="1" prompt="Enter molybdenum content of plant fraction, in units specified above." sqref="W8 I33"/>
    <dataValidation allowBlank="1" showInputMessage="1" showErrorMessage="1" prompt="Enter the Standard Deviation of this measurement if you entered a Mean on the left." sqref="Y8:AN8 I35:I50"/>
    <dataValidation type="list" allowBlank="1" showInputMessage="1" showErrorMessage="1" sqref="G9:G2008">
      <formula1>Obs_Sim</formula1>
    </dataValidation>
    <dataValidation allowBlank="1" showInputMessage="1" showErrorMessage="1" prompt="Enter Observed or Simulated from the drop down list." sqref="G8"/>
    <dataValidation allowBlank="1" showInputMessage="1" showErrorMessage="1" prompt="If the data are simulated, enter the model. It the data are observed, leave blank." sqref="H8"/>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1" width="12.5546875" style="339" customWidth="1"/>
    <col min="2" max="2" width="14.33203125" style="336" customWidth="1"/>
    <col min="3" max="3" width="14.33203125" style="1029" customWidth="1"/>
    <col min="4" max="4" width="11.33203125" style="339" customWidth="1"/>
    <col min="5" max="5" width="15.6640625" style="339" customWidth="1"/>
    <col min="6" max="6" width="20.33203125" style="339" customWidth="1"/>
    <col min="7" max="7" width="15.5546875" style="337" customWidth="1"/>
    <col min="8" max="8" width="13.6640625" style="337" customWidth="1"/>
    <col min="9" max="12" width="13.5546875" style="337" customWidth="1"/>
    <col min="13" max="13" width="11.5546875" style="337" customWidth="1"/>
    <col min="14" max="14" width="12.44140625" style="337" customWidth="1"/>
    <col min="15" max="15" width="27.33203125" style="337" customWidth="1"/>
    <col min="16" max="16" width="11.6640625" style="337" customWidth="1"/>
    <col min="17" max="17" width="12.33203125" style="337" customWidth="1"/>
    <col min="18" max="18" width="14" style="337" customWidth="1"/>
    <col min="19" max="19" width="13.5546875" style="337" customWidth="1"/>
    <col min="20" max="20" width="16.88671875" style="337" customWidth="1"/>
    <col min="21" max="21" width="16.5546875" style="337" customWidth="1"/>
    <col min="22" max="22" width="26.33203125" style="337" customWidth="1"/>
    <col min="23" max="16384" width="8.88671875" style="337"/>
  </cols>
  <sheetData>
    <row r="1" spans="1:23" s="465" customFormat="1" ht="18" x14ac:dyDescent="0.35">
      <c r="A1" s="769" t="s">
        <v>504</v>
      </c>
      <c r="B1" s="283"/>
      <c r="C1" s="1023"/>
      <c r="D1" s="772"/>
      <c r="E1" s="772"/>
      <c r="F1" s="772"/>
      <c r="G1" s="105"/>
      <c r="H1" s="88"/>
      <c r="I1" s="105"/>
      <c r="J1" s="88"/>
      <c r="K1" s="105"/>
      <c r="L1" s="105"/>
      <c r="M1" s="105"/>
      <c r="N1" s="105"/>
      <c r="O1" s="105"/>
      <c r="P1" s="215"/>
      <c r="Q1" s="91"/>
      <c r="R1" s="105"/>
      <c r="S1" s="105"/>
      <c r="T1" s="105"/>
      <c r="U1" s="105"/>
      <c r="V1" s="186"/>
    </row>
    <row r="2" spans="1:23" s="465" customFormat="1" ht="15.75" customHeight="1" x14ac:dyDescent="0.3">
      <c r="A2" s="960" t="s">
        <v>570</v>
      </c>
      <c r="B2" s="66"/>
      <c r="C2" s="1024"/>
      <c r="D2" s="670"/>
      <c r="E2" s="953"/>
      <c r="F2" s="953"/>
      <c r="G2" s="953"/>
      <c r="H2" s="1514" t="s">
        <v>1352</v>
      </c>
      <c r="I2" s="62"/>
      <c r="J2" s="1514" t="s">
        <v>1352</v>
      </c>
      <c r="K2" s="62"/>
      <c r="L2" s="1517" t="s">
        <v>1352</v>
      </c>
      <c r="M2" s="62"/>
      <c r="N2" s="62"/>
      <c r="O2" s="62"/>
      <c r="P2" s="506"/>
      <c r="Q2" s="964" t="s">
        <v>489</v>
      </c>
      <c r="R2" s="964" t="s">
        <v>489</v>
      </c>
      <c r="S2" s="964" t="s">
        <v>489</v>
      </c>
      <c r="T2" s="964" t="s">
        <v>489</v>
      </c>
      <c r="U2" s="964" t="s">
        <v>489</v>
      </c>
      <c r="V2" s="1000" t="s">
        <v>489</v>
      </c>
    </row>
    <row r="3" spans="1:23" s="465" customFormat="1" ht="12.75" customHeight="1" x14ac:dyDescent="0.3">
      <c r="A3" s="615"/>
      <c r="B3" s="288"/>
      <c r="C3" s="1025"/>
      <c r="D3" s="670"/>
      <c r="E3" s="954"/>
      <c r="F3" s="954"/>
      <c r="G3" s="954"/>
      <c r="H3" s="1514"/>
      <c r="I3" s="62"/>
      <c r="J3" s="1514"/>
      <c r="K3" s="62"/>
      <c r="L3" s="1514"/>
      <c r="M3" s="62"/>
      <c r="N3" s="62"/>
      <c r="O3" s="62"/>
      <c r="P3" s="506"/>
      <c r="Q3" s="62"/>
      <c r="R3" s="62"/>
      <c r="S3" s="62"/>
      <c r="T3" s="62"/>
      <c r="U3" s="62"/>
      <c r="V3" s="348"/>
    </row>
    <row r="4" spans="1:23" s="465" customFormat="1" ht="15" customHeight="1" x14ac:dyDescent="0.3">
      <c r="A4" s="72"/>
      <c r="B4" s="66"/>
      <c r="C4" s="1024"/>
      <c r="D4" s="72"/>
      <c r="E4" s="72"/>
      <c r="F4" s="72"/>
      <c r="G4" s="62"/>
      <c r="H4" s="1514"/>
      <c r="I4" s="62"/>
      <c r="J4" s="1514"/>
      <c r="K4" s="62"/>
      <c r="L4" s="1514"/>
      <c r="M4" s="62"/>
      <c r="N4" s="62"/>
      <c r="O4" s="62"/>
      <c r="P4" s="507"/>
      <c r="Q4" s="62"/>
      <c r="R4" s="62"/>
      <c r="S4" s="62"/>
      <c r="T4" s="62"/>
      <c r="U4" s="62"/>
      <c r="V4" s="348"/>
    </row>
    <row r="5" spans="1:23" s="465" customFormat="1" ht="16.5" customHeight="1" x14ac:dyDescent="0.3">
      <c r="A5" s="1512" t="s">
        <v>299</v>
      </c>
      <c r="B5" s="1513"/>
      <c r="C5" s="1513"/>
      <c r="D5" s="1513"/>
      <c r="E5" s="786" t="s">
        <v>420</v>
      </c>
      <c r="F5" s="787"/>
      <c r="G5" s="1001"/>
      <c r="H5" s="1514"/>
      <c r="I5" s="508"/>
      <c r="J5" s="1514"/>
      <c r="K5" s="508"/>
      <c r="L5" s="1514"/>
      <c r="M5" s="509"/>
      <c r="N5" s="509"/>
      <c r="O5" s="509"/>
      <c r="P5" s="510"/>
      <c r="Q5" s="508"/>
      <c r="R5" s="508"/>
      <c r="S5" s="508"/>
      <c r="T5" s="509"/>
      <c r="U5" s="509"/>
      <c r="V5" s="511"/>
    </row>
    <row r="6" spans="1:23" s="514" customFormat="1" ht="14.25" customHeight="1" x14ac:dyDescent="0.3">
      <c r="A6" s="25"/>
      <c r="B6" s="269" t="s">
        <v>93</v>
      </c>
      <c r="C6" s="1026"/>
      <c r="D6" s="25"/>
      <c r="E6" s="788"/>
      <c r="F6" s="788"/>
      <c r="G6" s="512"/>
      <c r="H6" s="1514"/>
      <c r="I6" s="512"/>
      <c r="J6" s="1514"/>
      <c r="K6" s="512"/>
      <c r="L6" s="1514"/>
      <c r="M6" s="513"/>
      <c r="N6" s="513"/>
      <c r="P6" s="515"/>
      <c r="Q6" s="512"/>
      <c r="R6" s="512"/>
      <c r="S6" s="512"/>
      <c r="T6" s="513"/>
      <c r="U6" s="513"/>
      <c r="V6" s="516"/>
    </row>
    <row r="7" spans="1:23" s="465" customFormat="1" ht="18.75" customHeight="1" x14ac:dyDescent="0.35">
      <c r="A7" s="698"/>
      <c r="B7" s="66"/>
      <c r="C7" s="1027"/>
      <c r="D7" s="698"/>
      <c r="E7" s="869" t="str">
        <f>HYPERLINK("#DropDownLists!K6","Add to this list")</f>
        <v>Add to this list</v>
      </c>
      <c r="F7" s="869" t="str">
        <f>HYPERLINK("#DropDownLists!I6","Add to this list")</f>
        <v>Add to this list</v>
      </c>
      <c r="G7" s="64" t="s">
        <v>75</v>
      </c>
      <c r="H7" s="1514"/>
      <c r="I7" s="64" t="s">
        <v>76</v>
      </c>
      <c r="J7" s="1514"/>
      <c r="K7" s="64" t="s">
        <v>76</v>
      </c>
      <c r="L7" s="1514"/>
      <c r="M7" s="1518" t="s">
        <v>77</v>
      </c>
      <c r="N7" s="1519"/>
      <c r="O7" s="517" t="s">
        <v>158</v>
      </c>
      <c r="P7" s="518" t="s">
        <v>23</v>
      </c>
      <c r="Q7" s="519" t="s">
        <v>75</v>
      </c>
      <c r="R7" s="64" t="s">
        <v>76</v>
      </c>
      <c r="S7" s="64" t="s">
        <v>76</v>
      </c>
      <c r="T7" s="1515" t="s">
        <v>1429</v>
      </c>
      <c r="U7" s="1516"/>
      <c r="V7" s="520" t="s">
        <v>158</v>
      </c>
    </row>
    <row r="8" spans="1:23" s="465" customFormat="1" ht="39.75" customHeight="1" thickBot="1" x14ac:dyDescent="0.35">
      <c r="A8" s="18" t="s">
        <v>1402</v>
      </c>
      <c r="B8" s="20" t="s">
        <v>12</v>
      </c>
      <c r="C8" s="1028" t="s">
        <v>175</v>
      </c>
      <c r="D8" s="7" t="s">
        <v>1385</v>
      </c>
      <c r="E8" s="7" t="s">
        <v>54</v>
      </c>
      <c r="F8" s="7" t="s">
        <v>1427</v>
      </c>
      <c r="G8" s="39" t="s">
        <v>1451</v>
      </c>
      <c r="H8" s="6" t="s">
        <v>1849</v>
      </c>
      <c r="I8" s="6" t="s">
        <v>1453</v>
      </c>
      <c r="J8" s="6" t="s">
        <v>1476</v>
      </c>
      <c r="K8" s="6" t="s">
        <v>1455</v>
      </c>
      <c r="L8" s="6" t="s">
        <v>1477</v>
      </c>
      <c r="M8" s="6" t="s">
        <v>2048</v>
      </c>
      <c r="N8" s="6" t="s">
        <v>2049</v>
      </c>
      <c r="O8" s="6" t="s">
        <v>2050</v>
      </c>
      <c r="P8" s="492" t="s">
        <v>2051</v>
      </c>
      <c r="Q8" s="6" t="s">
        <v>2052</v>
      </c>
      <c r="R8" s="6" t="s">
        <v>2053</v>
      </c>
      <c r="S8" s="6" t="s">
        <v>2054</v>
      </c>
      <c r="T8" s="6" t="s">
        <v>2055</v>
      </c>
      <c r="U8" s="6" t="s">
        <v>2056</v>
      </c>
      <c r="V8" s="6" t="s">
        <v>2057</v>
      </c>
      <c r="W8" s="1037"/>
    </row>
  </sheetData>
  <dataConsolidate/>
  <mergeCells count="6">
    <mergeCell ref="A5:D5"/>
    <mergeCell ref="H2:H7"/>
    <mergeCell ref="J2:J7"/>
    <mergeCell ref="T7:U7"/>
    <mergeCell ref="L2:L7"/>
    <mergeCell ref="M7:N7"/>
  </mergeCells>
  <phoneticPr fontId="0" type="noConversion"/>
  <conditionalFormatting sqref="A8:V8">
    <cfRule type="expression" dxfId="4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V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dataValidation allowBlank="1" showInputMessage="1" showErrorMessage="1" prompt="Enter soil temperature at time of gas sampling, in units specified above._x000a_" sqref="N8"/>
    <dataValidation allowBlank="1" showInputMessage="1" showErrorMessage="1" prompt="Enter soil moisture content at time of gas sampling, in units specified above._x000a_" sqref="O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I200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4.4" x14ac:dyDescent="0.3"/>
  <cols>
    <col min="1" max="3" width="15.77734375" customWidth="1"/>
    <col min="4" max="7" width="12.77734375" customWidth="1"/>
    <col min="8" max="14" width="10.77734375" customWidth="1"/>
    <col min="15" max="16" width="15.77734375" customWidth="1"/>
    <col min="17" max="18" width="10.77734375" customWidth="1"/>
    <col min="19" max="20" width="12.77734375" customWidth="1"/>
    <col min="21" max="22" width="10.77734375" customWidth="1"/>
    <col min="23" max="24" width="12.77734375" customWidth="1"/>
    <col min="25" max="25" width="10.77734375" customWidth="1"/>
    <col min="26" max="35" width="15.77734375" customWidth="1"/>
  </cols>
  <sheetData>
    <row r="1" spans="1:35" s="108" customFormat="1" ht="18" x14ac:dyDescent="0.35">
      <c r="A1" s="1291" t="s">
        <v>2421</v>
      </c>
      <c r="B1" s="1292"/>
      <c r="C1" s="1293"/>
      <c r="D1" s="1293"/>
      <c r="E1" s="1293"/>
      <c r="F1" s="1293"/>
      <c r="G1" s="1293"/>
      <c r="H1" s="1293"/>
      <c r="I1" s="1293"/>
      <c r="J1" s="1293"/>
      <c r="K1" s="1293"/>
      <c r="L1" s="1293"/>
      <c r="M1" s="1293"/>
      <c r="N1" s="1293"/>
      <c r="O1" s="1293"/>
      <c r="P1" s="1293"/>
      <c r="Q1" s="1293"/>
      <c r="R1" s="1293"/>
      <c r="S1" s="1293"/>
      <c r="T1" s="1293"/>
      <c r="U1" s="1293"/>
      <c r="V1" s="1293"/>
      <c r="W1" s="1293"/>
      <c r="X1" s="1293"/>
      <c r="Y1" s="1293"/>
      <c r="Z1" s="105"/>
      <c r="AA1" s="105"/>
      <c r="AB1" s="105"/>
      <c r="AC1" s="105"/>
      <c r="AD1" s="105"/>
      <c r="AE1" s="105"/>
      <c r="AF1" s="105"/>
      <c r="AG1" s="105"/>
      <c r="AH1" s="105"/>
      <c r="AI1" s="186"/>
    </row>
    <row r="2" spans="1:35" s="108" customFormat="1" x14ac:dyDescent="0.3">
      <c r="A2" s="1520"/>
      <c r="B2" s="1520"/>
      <c r="C2" s="1520"/>
      <c r="D2" s="1520"/>
      <c r="E2" s="1520"/>
      <c r="F2" s="72"/>
      <c r="G2" s="72"/>
      <c r="H2" s="638"/>
      <c r="I2" s="1313"/>
      <c r="J2" s="1308"/>
      <c r="K2" s="1308"/>
      <c r="L2" s="1308"/>
      <c r="M2" s="1308"/>
      <c r="N2" s="1308"/>
      <c r="O2" s="1308"/>
      <c r="P2" s="1308"/>
      <c r="Q2" s="1308"/>
      <c r="R2" s="1308"/>
      <c r="S2" s="1308"/>
      <c r="T2" s="1308"/>
      <c r="U2" s="1308"/>
      <c r="V2" s="1308"/>
      <c r="W2" s="1308"/>
      <c r="X2" s="1308"/>
      <c r="Y2" s="1309"/>
      <c r="Z2" s="1319" t="s">
        <v>489</v>
      </c>
      <c r="AA2" s="1320" t="s">
        <v>489</v>
      </c>
      <c r="AB2" s="1320" t="s">
        <v>489</v>
      </c>
      <c r="AC2" s="1320" t="s">
        <v>489</v>
      </c>
      <c r="AD2" s="1320" t="s">
        <v>489</v>
      </c>
      <c r="AE2" s="1320" t="s">
        <v>489</v>
      </c>
      <c r="AF2" s="1320" t="s">
        <v>489</v>
      </c>
      <c r="AG2" s="1320" t="s">
        <v>489</v>
      </c>
      <c r="AH2" s="1320" t="s">
        <v>489</v>
      </c>
      <c r="AI2" s="1325" t="s">
        <v>489</v>
      </c>
    </row>
    <row r="3" spans="1:35" s="108" customFormat="1" x14ac:dyDescent="0.3">
      <c r="A3" s="1520"/>
      <c r="B3" s="1520"/>
      <c r="C3" s="1520"/>
      <c r="D3" s="1520"/>
      <c r="E3" s="1520"/>
      <c r="F3" s="1295"/>
      <c r="G3" s="1296"/>
      <c r="H3" s="1296"/>
      <c r="I3" s="1310"/>
      <c r="J3" s="1311"/>
      <c r="K3" s="1310"/>
      <c r="L3" s="1311"/>
      <c r="M3" s="1310"/>
      <c r="N3" s="1310"/>
      <c r="O3" s="1310"/>
      <c r="P3" s="1310"/>
      <c r="Q3" s="1311"/>
      <c r="R3" s="1310"/>
      <c r="S3" s="1310"/>
      <c r="T3" s="1310"/>
      <c r="U3" s="1310"/>
      <c r="V3" s="1310"/>
      <c r="W3" s="1310"/>
      <c r="X3" s="1310"/>
      <c r="Y3" s="1312"/>
      <c r="Z3" s="1321"/>
      <c r="AA3" s="1322"/>
      <c r="AB3" s="1322"/>
      <c r="AC3" s="1322"/>
      <c r="AD3" s="1322"/>
      <c r="AE3" s="1322"/>
      <c r="AF3" s="1322"/>
      <c r="AG3" s="1322"/>
      <c r="AH3" s="1322"/>
      <c r="AI3" s="1326"/>
    </row>
    <row r="4" spans="1:35" s="108" customFormat="1" x14ac:dyDescent="0.3">
      <c r="A4" s="1144"/>
      <c r="B4" s="1145"/>
      <c r="C4" s="1146"/>
      <c r="D4" s="1147"/>
      <c r="E4" s="1147"/>
      <c r="F4" s="72"/>
      <c r="G4" s="72"/>
      <c r="H4" s="661"/>
      <c r="I4" s="72"/>
      <c r="J4" s="72"/>
      <c r="K4" s="72"/>
      <c r="L4" s="72"/>
      <c r="M4" s="72"/>
      <c r="N4" s="72"/>
      <c r="O4" s="72"/>
      <c r="P4" s="72"/>
      <c r="Q4" s="72"/>
      <c r="R4" s="72"/>
      <c r="S4" s="72"/>
      <c r="T4" s="72"/>
      <c r="U4" s="72"/>
      <c r="V4" s="72"/>
      <c r="W4" s="72"/>
      <c r="X4" s="72"/>
      <c r="Y4" s="1294"/>
      <c r="Z4" s="1321"/>
      <c r="AA4" s="1322"/>
      <c r="AB4" s="1322"/>
      <c r="AC4" s="1322"/>
      <c r="AD4" s="1322"/>
      <c r="AE4" s="1322"/>
      <c r="AF4" s="1322"/>
      <c r="AG4" s="1322"/>
      <c r="AH4" s="1322"/>
      <c r="AI4" s="1326"/>
    </row>
    <row r="5" spans="1:35" s="108" customFormat="1" ht="15.6" x14ac:dyDescent="0.3">
      <c r="A5" s="1297" t="s">
        <v>299</v>
      </c>
      <c r="B5" s="1149"/>
      <c r="C5" s="1150"/>
      <c r="D5" s="1151" t="s">
        <v>352</v>
      </c>
      <c r="E5" s="1152"/>
      <c r="F5" s="1298"/>
      <c r="G5" s="1298"/>
      <c r="H5" s="1298"/>
      <c r="I5" s="1298"/>
      <c r="J5" s="1298"/>
      <c r="K5" s="1298"/>
      <c r="L5" s="1298"/>
      <c r="M5" s="1298"/>
      <c r="N5" s="1298"/>
      <c r="O5" s="1298"/>
      <c r="P5" s="1298"/>
      <c r="Q5" s="1298"/>
      <c r="R5" s="1298"/>
      <c r="S5" s="1298"/>
      <c r="T5" s="1298"/>
      <c r="U5" s="1298"/>
      <c r="V5" s="1298"/>
      <c r="W5" s="1298"/>
      <c r="X5" s="1298"/>
      <c r="Y5" s="1299"/>
      <c r="Z5" s="1323"/>
      <c r="AA5" s="1324"/>
      <c r="AB5" s="1324"/>
      <c r="AC5" s="1324"/>
      <c r="AD5" s="1324"/>
      <c r="AE5" s="1324"/>
      <c r="AF5" s="1324"/>
      <c r="AG5" s="1324"/>
      <c r="AH5" s="1324"/>
      <c r="AI5" s="1327"/>
    </row>
    <row r="6" spans="1:35" s="108" customFormat="1" ht="27.6" x14ac:dyDescent="0.35">
      <c r="A6" s="725"/>
      <c r="B6" s="291" t="s">
        <v>93</v>
      </c>
      <c r="C6" s="698"/>
      <c r="D6" s="1153" t="str">
        <f>HYPERLINK("#DropDownLists!O6","Add to this list")</f>
        <v>Add to this list</v>
      </c>
      <c r="E6" s="1153" t="str">
        <f>HYPERLINK("#DropDownLists!K6","Add to this list")</f>
        <v>Add to this list</v>
      </c>
      <c r="F6" s="1300"/>
      <c r="G6" s="1300"/>
      <c r="H6" s="1301"/>
      <c r="I6" s="1314" t="s">
        <v>23</v>
      </c>
      <c r="J6" s="1314" t="s">
        <v>2422</v>
      </c>
      <c r="K6" s="1314" t="s">
        <v>2423</v>
      </c>
      <c r="L6" s="1314" t="s">
        <v>2423</v>
      </c>
      <c r="M6" s="1314" t="s">
        <v>2424</v>
      </c>
      <c r="N6" s="1315" t="s">
        <v>92</v>
      </c>
      <c r="O6" s="1316"/>
      <c r="P6" s="1314"/>
      <c r="Q6" s="1317" t="s">
        <v>2425</v>
      </c>
      <c r="R6" s="1318" t="s">
        <v>2426</v>
      </c>
      <c r="S6" s="1316"/>
      <c r="T6" s="1314"/>
      <c r="U6" s="1317" t="s">
        <v>2427</v>
      </c>
      <c r="V6" s="1318" t="s">
        <v>2428</v>
      </c>
      <c r="W6" s="1316"/>
      <c r="X6" s="1317"/>
      <c r="Y6" s="1318" t="s">
        <v>2429</v>
      </c>
      <c r="Z6" s="1314" t="s">
        <v>2422</v>
      </c>
      <c r="AA6" s="1314" t="s">
        <v>2423</v>
      </c>
      <c r="AB6" s="1314" t="s">
        <v>2423</v>
      </c>
      <c r="AC6" s="1314" t="s">
        <v>2424</v>
      </c>
      <c r="AD6" s="1315" t="s">
        <v>92</v>
      </c>
      <c r="AE6" s="1329" t="s">
        <v>2425</v>
      </c>
      <c r="AF6" s="1318" t="s">
        <v>2426</v>
      </c>
      <c r="AG6" s="1329" t="s">
        <v>2427</v>
      </c>
      <c r="AH6" s="1318" t="s">
        <v>2428</v>
      </c>
      <c r="AI6" s="1318" t="s">
        <v>2429</v>
      </c>
    </row>
    <row r="7" spans="1:35" s="108" customFormat="1" ht="27" x14ac:dyDescent="0.3">
      <c r="A7" s="1453" t="s">
        <v>345</v>
      </c>
      <c r="B7" s="1453"/>
      <c r="C7" s="1453"/>
      <c r="D7" s="1453"/>
      <c r="E7" s="1453"/>
      <c r="F7" s="1305" t="s">
        <v>2430</v>
      </c>
      <c r="G7" s="1306"/>
      <c r="H7" s="1306"/>
      <c r="I7" s="1306"/>
      <c r="J7" s="1306"/>
      <c r="K7" s="1306"/>
      <c r="L7" s="1306"/>
      <c r="M7" s="1306"/>
      <c r="N7" s="1307"/>
      <c r="O7" s="1305" t="s">
        <v>2431</v>
      </c>
      <c r="P7" s="1306"/>
      <c r="Q7" s="1306"/>
      <c r="R7" s="1307"/>
      <c r="S7" s="1305" t="s">
        <v>2612</v>
      </c>
      <c r="T7" s="1306"/>
      <c r="U7" s="1306"/>
      <c r="V7" s="1307"/>
      <c r="W7" s="1305" t="s">
        <v>2432</v>
      </c>
      <c r="X7" s="1306"/>
      <c r="Y7" s="1307"/>
      <c r="Z7" s="1305" t="s">
        <v>2430</v>
      </c>
      <c r="AA7" s="1324"/>
      <c r="AB7" s="1324"/>
      <c r="AC7" s="1324"/>
      <c r="AD7" s="1327"/>
      <c r="AE7" s="1305" t="s">
        <v>2431</v>
      </c>
      <c r="AF7" s="1330"/>
      <c r="AG7" s="1305" t="s">
        <v>2447</v>
      </c>
      <c r="AH7" s="1307"/>
      <c r="AI7" s="1328" t="s">
        <v>2432</v>
      </c>
    </row>
    <row r="8" spans="1:35" s="1304" customFormat="1" ht="40.799999999999997" thickBot="1" x14ac:dyDescent="0.35">
      <c r="A8" s="1302" t="s">
        <v>2236</v>
      </c>
      <c r="B8" s="1303" t="s">
        <v>12</v>
      </c>
      <c r="C8" s="680" t="s">
        <v>129</v>
      </c>
      <c r="D8" s="680" t="s">
        <v>1412</v>
      </c>
      <c r="E8" s="680" t="s">
        <v>54</v>
      </c>
      <c r="F8" s="1238" t="s">
        <v>2439</v>
      </c>
      <c r="G8" s="1239" t="s">
        <v>2440</v>
      </c>
      <c r="H8" s="1193" t="s">
        <v>2433</v>
      </c>
      <c r="I8" s="1193" t="s">
        <v>2434</v>
      </c>
      <c r="J8" s="1193" t="s">
        <v>2435</v>
      </c>
      <c r="K8" s="1193" t="s">
        <v>2436</v>
      </c>
      <c r="L8" s="1193" t="s">
        <v>2437</v>
      </c>
      <c r="M8" s="1193" t="s">
        <v>2424</v>
      </c>
      <c r="N8" s="1194" t="s">
        <v>2438</v>
      </c>
      <c r="O8" s="1238" t="s">
        <v>2441</v>
      </c>
      <c r="P8" s="1239" t="s">
        <v>2442</v>
      </c>
      <c r="Q8" s="1344" t="s">
        <v>2425</v>
      </c>
      <c r="R8" s="1345" t="s">
        <v>2426</v>
      </c>
      <c r="S8" s="1238" t="s">
        <v>2443</v>
      </c>
      <c r="T8" s="1239" t="s">
        <v>2444</v>
      </c>
      <c r="U8" s="1344" t="s">
        <v>2427</v>
      </c>
      <c r="V8" s="1345" t="s">
        <v>2428</v>
      </c>
      <c r="W8" s="1238" t="s">
        <v>2445</v>
      </c>
      <c r="X8" s="1239" t="s">
        <v>2446</v>
      </c>
      <c r="Y8" s="1345" t="s">
        <v>2429</v>
      </c>
      <c r="Z8" s="1193" t="s">
        <v>2448</v>
      </c>
      <c r="AA8" s="1193" t="s">
        <v>2449</v>
      </c>
      <c r="AB8" s="1193" t="s">
        <v>2450</v>
      </c>
      <c r="AC8" s="1193" t="s">
        <v>2451</v>
      </c>
      <c r="AD8" s="1194" t="s">
        <v>2452</v>
      </c>
      <c r="AE8" s="1344" t="s">
        <v>2457</v>
      </c>
      <c r="AF8" s="1345" t="s">
        <v>2453</v>
      </c>
      <c r="AG8" s="1344" t="s">
        <v>2454</v>
      </c>
      <c r="AH8" s="1345" t="s">
        <v>2455</v>
      </c>
      <c r="AI8" s="1345" t="s">
        <v>2456</v>
      </c>
    </row>
    <row r="9" spans="1:35" x14ac:dyDescent="0.3">
      <c r="A9" s="339"/>
      <c r="B9" s="336"/>
      <c r="C9" s="339"/>
      <c r="D9" s="339"/>
      <c r="E9" s="339"/>
      <c r="F9" s="1245"/>
      <c r="O9" s="1245"/>
      <c r="R9" s="108"/>
      <c r="S9" s="108"/>
      <c r="T9" s="108"/>
      <c r="W9" s="1245"/>
    </row>
    <row r="10" spans="1:35" x14ac:dyDescent="0.3">
      <c r="A10" s="339"/>
      <c r="B10" s="336"/>
      <c r="C10" s="339"/>
      <c r="D10" s="339"/>
      <c r="E10" s="339"/>
      <c r="F10" s="1245"/>
      <c r="O10" s="1245"/>
      <c r="R10" s="108"/>
      <c r="S10" s="108"/>
      <c r="T10" s="108"/>
      <c r="W10" s="1245"/>
      <c r="AE10" s="108"/>
      <c r="AF10" s="108"/>
    </row>
    <row r="11" spans="1:35" x14ac:dyDescent="0.3">
      <c r="A11" s="339"/>
      <c r="B11" s="336"/>
      <c r="C11" s="339"/>
      <c r="D11" s="339"/>
      <c r="E11" s="339"/>
      <c r="F11" s="1245"/>
      <c r="O11" s="1245"/>
      <c r="R11" s="108"/>
      <c r="S11" s="108"/>
      <c r="T11" s="108"/>
      <c r="W11" s="1245"/>
      <c r="AE11" s="108"/>
      <c r="AF11" s="108"/>
    </row>
    <row r="12" spans="1:35" x14ac:dyDescent="0.3">
      <c r="A12" s="339"/>
      <c r="B12" s="336"/>
      <c r="C12" s="339"/>
      <c r="D12" s="339"/>
      <c r="E12" s="339"/>
      <c r="F12" s="1245"/>
      <c r="O12" s="1245"/>
      <c r="R12" s="108"/>
      <c r="S12" s="108"/>
      <c r="T12" s="108"/>
      <c r="W12" s="1245"/>
      <c r="AE12" s="108"/>
      <c r="AF12" s="108"/>
    </row>
    <row r="13" spans="1:35" x14ac:dyDescent="0.3">
      <c r="A13" s="339"/>
      <c r="B13" s="336"/>
      <c r="C13" s="339"/>
      <c r="D13" s="339"/>
      <c r="E13" s="339"/>
      <c r="F13" s="1245"/>
      <c r="O13" s="1245"/>
      <c r="R13" s="108"/>
      <c r="S13" s="108"/>
      <c r="T13" s="108"/>
      <c r="W13" s="1245"/>
      <c r="AE13" s="108"/>
      <c r="AF13" s="108"/>
    </row>
    <row r="14" spans="1:35" x14ac:dyDescent="0.3">
      <c r="A14" s="339"/>
      <c r="B14" s="336"/>
      <c r="C14" s="339"/>
      <c r="D14" s="339"/>
      <c r="E14" s="339"/>
      <c r="F14" s="1245"/>
      <c r="O14" s="1245"/>
      <c r="R14" s="108"/>
      <c r="S14" s="108"/>
      <c r="T14" s="108"/>
      <c r="W14" s="1245"/>
      <c r="AE14" s="108"/>
      <c r="AF14" s="108"/>
    </row>
    <row r="15" spans="1:35" x14ac:dyDescent="0.3">
      <c r="A15" s="339"/>
      <c r="B15" s="336"/>
      <c r="C15" s="339"/>
      <c r="D15" s="339"/>
      <c r="E15" s="339"/>
      <c r="F15" s="1245"/>
      <c r="O15" s="1245"/>
      <c r="R15" s="108"/>
      <c r="S15" s="108"/>
      <c r="T15" s="108"/>
      <c r="W15" s="1245"/>
      <c r="AE15" s="108"/>
      <c r="AF15" s="108"/>
    </row>
    <row r="16" spans="1:35" x14ac:dyDescent="0.3">
      <c r="A16" s="339"/>
      <c r="B16" s="336"/>
      <c r="C16" s="339"/>
      <c r="D16" s="339"/>
      <c r="E16" s="339"/>
      <c r="F16" s="1245"/>
      <c r="O16" s="1245"/>
      <c r="R16" s="108"/>
      <c r="S16" s="108"/>
      <c r="T16" s="108"/>
      <c r="W16" s="1245"/>
      <c r="AE16" s="108"/>
      <c r="AF16" s="108"/>
    </row>
    <row r="17" spans="1:26" x14ac:dyDescent="0.3">
      <c r="A17" s="339"/>
      <c r="B17" s="336"/>
      <c r="C17" s="339"/>
      <c r="D17" s="339"/>
      <c r="E17" s="339"/>
      <c r="F17" s="1245"/>
      <c r="O17" s="1245"/>
      <c r="R17" s="108"/>
      <c r="S17" s="108"/>
      <c r="T17" s="108"/>
      <c r="W17" s="1245"/>
    </row>
    <row r="18" spans="1:26" x14ac:dyDescent="0.3">
      <c r="A18" s="339"/>
      <c r="B18" s="336"/>
      <c r="C18" s="339"/>
      <c r="D18" s="339"/>
      <c r="E18" s="339"/>
      <c r="F18" s="1245"/>
      <c r="O18" s="1245"/>
      <c r="R18" s="108"/>
      <c r="S18" s="108"/>
      <c r="T18" s="108"/>
      <c r="W18" s="1245"/>
    </row>
    <row r="19" spans="1:26" x14ac:dyDescent="0.3">
      <c r="A19" s="339"/>
      <c r="B19" s="336"/>
      <c r="C19" s="339"/>
      <c r="D19" s="339"/>
      <c r="E19" s="339"/>
      <c r="F19" s="1245"/>
      <c r="O19" s="1245"/>
      <c r="R19" s="108"/>
      <c r="S19" s="108"/>
      <c r="T19" s="108"/>
      <c r="W19" s="1245"/>
    </row>
    <row r="20" spans="1:26" x14ac:dyDescent="0.3">
      <c r="A20" s="339"/>
      <c r="B20" s="336"/>
      <c r="C20" s="339"/>
      <c r="D20" s="339"/>
      <c r="E20" s="339"/>
      <c r="F20" s="1245"/>
      <c r="O20" s="1245"/>
      <c r="R20" s="108"/>
      <c r="S20" s="108"/>
      <c r="T20" s="108"/>
      <c r="W20" s="1245"/>
    </row>
    <row r="21" spans="1:26" x14ac:dyDescent="0.3">
      <c r="A21" s="339"/>
      <c r="B21" s="336"/>
      <c r="C21" s="339"/>
      <c r="D21" s="339"/>
      <c r="E21" s="339"/>
      <c r="F21" s="1245"/>
      <c r="O21" s="1245"/>
      <c r="S21" s="1333"/>
      <c r="T21" s="108"/>
      <c r="W21" s="1245"/>
    </row>
    <row r="22" spans="1:26" x14ac:dyDescent="0.3">
      <c r="A22" s="339"/>
      <c r="B22" s="336"/>
      <c r="C22" s="339"/>
      <c r="D22" s="339"/>
      <c r="E22" s="339"/>
      <c r="F22" s="1245"/>
      <c r="O22" s="1245"/>
      <c r="S22" s="1333"/>
      <c r="T22" s="108"/>
      <c r="W22" s="1245"/>
    </row>
    <row r="23" spans="1:26" x14ac:dyDescent="0.3">
      <c r="A23" s="339"/>
      <c r="B23" s="336"/>
      <c r="C23" s="339"/>
      <c r="D23" s="339"/>
      <c r="E23" s="339"/>
      <c r="F23" s="1245"/>
      <c r="O23" s="1245"/>
      <c r="S23" s="1333"/>
      <c r="T23" s="108"/>
      <c r="W23" s="1245"/>
    </row>
    <row r="24" spans="1:26" x14ac:dyDescent="0.3">
      <c r="A24" s="339"/>
      <c r="B24" s="336"/>
      <c r="C24" s="339"/>
      <c r="D24" s="339"/>
      <c r="E24" s="339"/>
      <c r="F24" s="1245"/>
      <c r="O24" s="1245"/>
      <c r="S24" s="1333"/>
      <c r="T24" s="108"/>
      <c r="W24" s="1245"/>
    </row>
    <row r="25" spans="1:26" x14ac:dyDescent="0.3">
      <c r="A25" s="339"/>
      <c r="B25" s="336"/>
      <c r="C25" s="339"/>
      <c r="D25" s="339"/>
      <c r="E25" s="339"/>
      <c r="F25" s="1245"/>
      <c r="O25" s="1245"/>
      <c r="S25" s="1333"/>
      <c r="T25" s="108"/>
      <c r="W25" s="1245"/>
    </row>
    <row r="26" spans="1:26" ht="15.6" x14ac:dyDescent="0.3">
      <c r="A26" s="339"/>
      <c r="B26" s="336"/>
      <c r="C26" s="339"/>
      <c r="D26" s="339"/>
      <c r="E26" s="339"/>
      <c r="F26" s="1245"/>
      <c r="O26" s="1245"/>
      <c r="S26" s="1334"/>
      <c r="T26" s="108"/>
      <c r="W26" s="1245"/>
    </row>
    <row r="27" spans="1:26" ht="15.6" x14ac:dyDescent="0.3">
      <c r="A27" s="339"/>
      <c r="B27" s="336"/>
      <c r="C27" s="339"/>
      <c r="D27" s="339"/>
      <c r="E27" s="339"/>
      <c r="F27" s="1245"/>
      <c r="O27" s="1245"/>
      <c r="S27" s="1334"/>
      <c r="T27" s="108"/>
      <c r="W27" s="1245"/>
    </row>
    <row r="28" spans="1:26" x14ac:dyDescent="0.3">
      <c r="A28" s="339"/>
      <c r="B28" s="336"/>
      <c r="C28" s="339"/>
      <c r="D28" s="339"/>
      <c r="E28" s="339"/>
      <c r="F28" s="1245"/>
      <c r="O28" s="1245"/>
      <c r="S28" s="1333"/>
      <c r="T28" s="108"/>
      <c r="W28" s="1245"/>
    </row>
    <row r="29" spans="1:26" x14ac:dyDescent="0.3">
      <c r="A29" s="339"/>
      <c r="B29" s="336"/>
      <c r="C29" s="339"/>
      <c r="D29" s="339"/>
      <c r="E29" s="339"/>
      <c r="F29" s="1245"/>
      <c r="O29" s="1245"/>
      <c r="S29" s="1333"/>
      <c r="T29" s="108"/>
      <c r="W29" s="1245"/>
    </row>
    <row r="30" spans="1:26" ht="15.6" x14ac:dyDescent="0.3">
      <c r="A30" s="339"/>
      <c r="B30" s="336"/>
      <c r="C30" s="339"/>
      <c r="D30" s="339"/>
      <c r="E30" s="339"/>
      <c r="F30" s="1245"/>
      <c r="O30" s="1245"/>
      <c r="S30" s="1334"/>
      <c r="T30" s="108"/>
      <c r="W30" s="1245"/>
    </row>
    <row r="31" spans="1:26" ht="15.6" x14ac:dyDescent="0.3">
      <c r="A31" s="339"/>
      <c r="B31" s="336"/>
      <c r="C31" s="339"/>
      <c r="D31" s="339"/>
      <c r="E31" s="339"/>
      <c r="F31" s="1245"/>
      <c r="O31" s="1245"/>
      <c r="S31" s="1334"/>
      <c r="T31" s="108"/>
      <c r="W31" s="1245"/>
    </row>
    <row r="32" spans="1:26" x14ac:dyDescent="0.3">
      <c r="A32" s="339"/>
      <c r="B32" s="336"/>
      <c r="C32" s="339"/>
      <c r="D32" s="339"/>
      <c r="E32" s="339"/>
      <c r="F32" s="1245"/>
      <c r="O32" s="1245"/>
      <c r="S32" s="1333"/>
      <c r="T32" s="108"/>
      <c r="W32" s="1245"/>
      <c r="Z32" s="337"/>
    </row>
    <row r="33" spans="1:23" x14ac:dyDescent="0.3">
      <c r="A33" s="339"/>
      <c r="B33" s="336"/>
      <c r="C33" s="339"/>
      <c r="D33" s="339"/>
      <c r="E33" s="339"/>
      <c r="F33" s="1245"/>
      <c r="O33" s="1245"/>
      <c r="S33" s="1333"/>
      <c r="T33" s="108"/>
      <c r="W33" s="1245"/>
    </row>
    <row r="34" spans="1:23" ht="15.6" x14ac:dyDescent="0.3">
      <c r="A34" s="339"/>
      <c r="B34" s="336"/>
      <c r="C34" s="339"/>
      <c r="D34" s="339"/>
      <c r="E34" s="339"/>
      <c r="F34" s="1245"/>
      <c r="O34" s="1245"/>
      <c r="S34" s="1334"/>
      <c r="T34" s="108"/>
      <c r="W34" s="1245"/>
    </row>
    <row r="35" spans="1:23" x14ac:dyDescent="0.3">
      <c r="A35" s="339"/>
      <c r="B35" s="336"/>
      <c r="C35" s="339"/>
      <c r="D35" s="339"/>
      <c r="E35" s="339"/>
      <c r="F35" s="1245"/>
      <c r="O35" s="1245"/>
      <c r="S35" s="1333"/>
      <c r="T35" s="108"/>
      <c r="W35" s="1245"/>
    </row>
    <row r="36" spans="1:23" x14ac:dyDescent="0.3">
      <c r="A36" s="339"/>
      <c r="B36" s="336"/>
      <c r="C36" s="339"/>
      <c r="D36" s="339"/>
      <c r="E36" s="339"/>
      <c r="F36" s="1245"/>
      <c r="O36" s="1245"/>
      <c r="S36" s="1333"/>
      <c r="T36" s="108"/>
      <c r="W36" s="1245"/>
    </row>
    <row r="37" spans="1:23" x14ac:dyDescent="0.3">
      <c r="A37" s="339"/>
      <c r="B37" s="336"/>
      <c r="C37" s="339"/>
      <c r="D37" s="339"/>
      <c r="E37" s="339"/>
      <c r="F37" s="1245"/>
      <c r="O37" s="1245"/>
      <c r="S37" s="1333"/>
      <c r="T37" s="108"/>
      <c r="W37" s="1245"/>
    </row>
    <row r="38" spans="1:23" x14ac:dyDescent="0.3">
      <c r="A38" s="339"/>
      <c r="B38" s="336"/>
      <c r="C38" s="339"/>
      <c r="D38" s="339"/>
      <c r="E38" s="339"/>
      <c r="F38" s="1245"/>
      <c r="O38" s="1245"/>
      <c r="S38" s="1333"/>
      <c r="T38" s="108"/>
      <c r="W38" s="1245"/>
    </row>
    <row r="39" spans="1:23" x14ac:dyDescent="0.3">
      <c r="A39" s="339"/>
      <c r="B39" s="336"/>
      <c r="C39" s="339"/>
      <c r="D39" s="339"/>
      <c r="E39" s="339"/>
      <c r="F39" s="1245"/>
      <c r="O39" s="1245"/>
      <c r="S39" s="1333"/>
      <c r="T39" s="108"/>
      <c r="W39" s="1245"/>
    </row>
    <row r="40" spans="1:23" ht="15.6" x14ac:dyDescent="0.3">
      <c r="A40" s="339"/>
      <c r="B40" s="336"/>
      <c r="C40" s="339"/>
      <c r="D40" s="339"/>
      <c r="E40" s="339"/>
      <c r="F40" s="1245"/>
      <c r="O40" s="1245"/>
      <c r="S40" s="1334"/>
      <c r="T40" s="108"/>
      <c r="W40" s="1245"/>
    </row>
    <row r="41" spans="1:23" ht="15.6" x14ac:dyDescent="0.3">
      <c r="A41" s="339"/>
      <c r="B41" s="336"/>
      <c r="C41" s="339"/>
      <c r="D41" s="339"/>
      <c r="E41" s="339"/>
      <c r="F41" s="1245"/>
      <c r="O41" s="1245"/>
      <c r="S41" s="1334"/>
      <c r="T41" s="108"/>
      <c r="W41" s="1245"/>
    </row>
    <row r="42" spans="1:23" ht="15.6" x14ac:dyDescent="0.3">
      <c r="A42" s="339"/>
      <c r="B42" s="336"/>
      <c r="C42" s="339"/>
      <c r="D42" s="339"/>
      <c r="E42" s="339"/>
      <c r="F42" s="1245"/>
      <c r="O42" s="1245"/>
      <c r="S42" s="1334"/>
      <c r="T42" s="108"/>
      <c r="W42" s="1245"/>
    </row>
    <row r="43" spans="1:23" ht="15.6" x14ac:dyDescent="0.3">
      <c r="A43" s="339"/>
      <c r="B43" s="336"/>
      <c r="C43" s="339"/>
      <c r="D43" s="339"/>
      <c r="E43" s="339"/>
      <c r="F43" s="1245"/>
      <c r="O43" s="1245"/>
      <c r="S43" s="1334"/>
      <c r="T43" s="108"/>
      <c r="W43" s="1245"/>
    </row>
    <row r="44" spans="1:23" ht="15.6" x14ac:dyDescent="0.3">
      <c r="A44" s="339"/>
      <c r="B44" s="336"/>
      <c r="C44" s="339"/>
      <c r="D44" s="339"/>
      <c r="E44" s="339"/>
      <c r="F44" s="1245"/>
      <c r="O44" s="1245"/>
      <c r="S44" s="1334"/>
      <c r="T44" s="108"/>
      <c r="W44" s="1245"/>
    </row>
    <row r="45" spans="1:23" x14ac:dyDescent="0.3">
      <c r="A45" s="339"/>
      <c r="B45" s="336"/>
      <c r="C45" s="339"/>
      <c r="D45" s="339"/>
      <c r="E45" s="339"/>
      <c r="F45" s="1245"/>
      <c r="O45" s="1245"/>
      <c r="S45" s="1245"/>
      <c r="W45" s="1245"/>
    </row>
    <row r="46" spans="1:23" x14ac:dyDescent="0.3">
      <c r="A46" s="339"/>
      <c r="B46" s="336"/>
      <c r="C46" s="339"/>
      <c r="D46" s="339"/>
      <c r="E46" s="339"/>
      <c r="F46" s="1245"/>
      <c r="O46" s="1245"/>
      <c r="S46" s="1245"/>
      <c r="W46" s="1245"/>
    </row>
    <row r="47" spans="1:23" x14ac:dyDescent="0.3">
      <c r="A47" s="339"/>
      <c r="B47" s="336"/>
      <c r="C47" s="339"/>
      <c r="D47" s="339"/>
      <c r="E47" s="339"/>
      <c r="F47" s="1245"/>
      <c r="O47" s="1245"/>
      <c r="S47" s="1245"/>
      <c r="W47" s="1245"/>
    </row>
    <row r="48" spans="1:23" x14ac:dyDescent="0.3">
      <c r="A48" s="339"/>
      <c r="B48" s="336"/>
      <c r="C48" s="339"/>
      <c r="D48" s="339"/>
      <c r="E48" s="339"/>
      <c r="F48" s="1245"/>
      <c r="O48" s="1245"/>
      <c r="S48" s="1245"/>
      <c r="W48" s="1245"/>
    </row>
    <row r="49" spans="1:23" x14ac:dyDescent="0.3">
      <c r="A49" s="339"/>
      <c r="B49" s="336"/>
      <c r="C49" s="339"/>
      <c r="D49" s="339"/>
      <c r="E49" s="339"/>
      <c r="F49" s="1245"/>
      <c r="O49" s="1245"/>
      <c r="S49" s="1245"/>
      <c r="W49" s="1245"/>
    </row>
    <row r="50" spans="1:23" x14ac:dyDescent="0.3">
      <c r="A50" s="339"/>
      <c r="B50" s="336"/>
      <c r="C50" s="339"/>
      <c r="D50" s="339"/>
      <c r="E50" s="339"/>
      <c r="F50" s="1245"/>
      <c r="O50" s="1245"/>
      <c r="S50" s="1245"/>
      <c r="W50" s="1245"/>
    </row>
    <row r="51" spans="1:23" x14ac:dyDescent="0.3">
      <c r="A51" s="339"/>
      <c r="B51" s="336"/>
      <c r="C51" s="339"/>
      <c r="D51" s="339"/>
      <c r="E51" s="339"/>
      <c r="F51" s="1245"/>
      <c r="O51" s="1245"/>
      <c r="S51" s="1245"/>
      <c r="W51" s="1245"/>
    </row>
    <row r="52" spans="1:23" x14ac:dyDescent="0.3">
      <c r="A52" s="339"/>
      <c r="B52" s="336"/>
      <c r="C52" s="339"/>
      <c r="D52" s="339"/>
      <c r="E52" s="339"/>
      <c r="F52" s="1245"/>
      <c r="O52" s="1245"/>
      <c r="S52" s="1245"/>
      <c r="W52" s="1245"/>
    </row>
    <row r="53" spans="1:23" x14ac:dyDescent="0.3">
      <c r="A53" s="339"/>
      <c r="B53" s="336"/>
      <c r="C53" s="339"/>
      <c r="D53" s="339"/>
      <c r="E53" s="339"/>
      <c r="F53" s="1245"/>
      <c r="O53" s="1245"/>
      <c r="S53" s="1245"/>
      <c r="W53" s="1245"/>
    </row>
    <row r="54" spans="1:23" x14ac:dyDescent="0.3">
      <c r="A54" s="339"/>
      <c r="B54" s="336"/>
      <c r="C54" s="339"/>
      <c r="D54" s="339"/>
      <c r="E54" s="339"/>
      <c r="F54" s="1245"/>
      <c r="O54" s="1245"/>
      <c r="S54" s="1245"/>
      <c r="W54" s="1245"/>
    </row>
    <row r="55" spans="1:23" x14ac:dyDescent="0.3">
      <c r="A55" s="339"/>
      <c r="B55" s="336"/>
      <c r="C55" s="339"/>
      <c r="D55" s="339"/>
      <c r="E55" s="339"/>
      <c r="F55" s="1245"/>
      <c r="O55" s="1245"/>
      <c r="S55" s="1245"/>
      <c r="W55" s="1245"/>
    </row>
    <row r="56" spans="1:23" x14ac:dyDescent="0.3">
      <c r="A56" s="339"/>
      <c r="B56" s="336"/>
      <c r="C56" s="339"/>
      <c r="D56" s="339"/>
      <c r="E56" s="339"/>
      <c r="F56" s="1245"/>
      <c r="O56" s="1245"/>
      <c r="S56" s="1245"/>
      <c r="W56" s="1245"/>
    </row>
    <row r="57" spans="1:23" x14ac:dyDescent="0.3">
      <c r="A57" s="339"/>
      <c r="B57" s="336"/>
      <c r="C57" s="339"/>
      <c r="D57" s="339"/>
      <c r="E57" s="339"/>
      <c r="F57" s="1245"/>
      <c r="O57" s="1245"/>
      <c r="S57" s="1245"/>
      <c r="W57" s="1245"/>
    </row>
    <row r="58" spans="1:23" x14ac:dyDescent="0.3">
      <c r="A58" s="339"/>
      <c r="B58" s="336"/>
      <c r="C58" s="339"/>
      <c r="D58" s="339"/>
      <c r="E58" s="339"/>
      <c r="F58" s="1245"/>
      <c r="O58" s="1245"/>
      <c r="S58" s="1245"/>
      <c r="W58" s="1245"/>
    </row>
    <row r="59" spans="1:23" x14ac:dyDescent="0.3">
      <c r="A59" s="339"/>
      <c r="B59" s="336"/>
      <c r="C59" s="339"/>
      <c r="D59" s="339"/>
      <c r="E59" s="339"/>
      <c r="F59" s="1245"/>
      <c r="O59" s="1245"/>
      <c r="S59" s="1245"/>
      <c r="W59" s="1245"/>
    </row>
    <row r="60" spans="1:23" x14ac:dyDescent="0.3">
      <c r="A60" s="339"/>
      <c r="B60" s="336"/>
      <c r="C60" s="339"/>
      <c r="D60" s="339"/>
      <c r="E60" s="339"/>
      <c r="F60" s="1245"/>
      <c r="O60" s="1245"/>
      <c r="S60" s="1245"/>
      <c r="W60" s="1245"/>
    </row>
    <row r="61" spans="1:23" x14ac:dyDescent="0.3">
      <c r="A61" s="339"/>
      <c r="B61" s="336"/>
      <c r="C61" s="339"/>
      <c r="D61" s="339"/>
      <c r="E61" s="339"/>
      <c r="F61" s="1245"/>
      <c r="O61" s="1245"/>
      <c r="S61" s="1245"/>
      <c r="W61" s="1245"/>
    </row>
    <row r="62" spans="1:23" x14ac:dyDescent="0.3">
      <c r="A62" s="339"/>
      <c r="B62" s="336"/>
      <c r="C62" s="339"/>
      <c r="D62" s="339"/>
      <c r="E62" s="339"/>
      <c r="F62" s="1245"/>
      <c r="O62" s="1245"/>
      <c r="S62" s="1245"/>
      <c r="W62" s="1245"/>
    </row>
    <row r="63" spans="1:23" x14ac:dyDescent="0.3">
      <c r="A63" s="339"/>
      <c r="B63" s="336"/>
      <c r="C63" s="339"/>
      <c r="D63" s="339"/>
      <c r="E63" s="339"/>
      <c r="F63" s="1245"/>
      <c r="O63" s="1245"/>
      <c r="S63" s="1245"/>
      <c r="W63" s="1245"/>
    </row>
    <row r="64" spans="1:23" x14ac:dyDescent="0.3">
      <c r="A64" s="339"/>
      <c r="B64" s="336"/>
      <c r="C64" s="339"/>
      <c r="D64" s="339"/>
      <c r="E64" s="339"/>
      <c r="F64" s="1245"/>
      <c r="O64" s="1245"/>
      <c r="S64" s="1245"/>
      <c r="W64" s="1245"/>
    </row>
    <row r="65" spans="1:23" x14ac:dyDescent="0.3">
      <c r="A65" s="339"/>
      <c r="B65" s="336"/>
      <c r="C65" s="339"/>
      <c r="D65" s="339"/>
      <c r="E65" s="339"/>
      <c r="F65" s="1245"/>
      <c r="O65" s="1245"/>
      <c r="S65" s="1245"/>
      <c r="W65" s="1245"/>
    </row>
    <row r="66" spans="1:23" x14ac:dyDescent="0.3">
      <c r="A66" s="339"/>
      <c r="B66" s="336"/>
      <c r="C66" s="339"/>
      <c r="D66" s="339"/>
      <c r="E66" s="339"/>
      <c r="F66" s="1245"/>
      <c r="O66" s="1245"/>
      <c r="S66" s="1245"/>
      <c r="W66" s="1245"/>
    </row>
    <row r="67" spans="1:23" x14ac:dyDescent="0.3">
      <c r="A67" s="339"/>
      <c r="B67" s="336"/>
      <c r="C67" s="339"/>
      <c r="D67" s="339"/>
      <c r="E67" s="339"/>
      <c r="F67" s="1245"/>
      <c r="O67" s="1245"/>
      <c r="S67" s="1245"/>
      <c r="W67" s="1245"/>
    </row>
    <row r="68" spans="1:23" x14ac:dyDescent="0.3">
      <c r="A68" s="339"/>
      <c r="B68" s="336"/>
      <c r="C68" s="339"/>
      <c r="D68" s="339"/>
      <c r="E68" s="339"/>
      <c r="F68" s="1245"/>
      <c r="O68" s="1245"/>
      <c r="S68" s="1245"/>
      <c r="W68" s="1245"/>
    </row>
    <row r="69" spans="1:23" x14ac:dyDescent="0.3">
      <c r="A69" s="339"/>
      <c r="B69" s="336"/>
      <c r="C69" s="339"/>
      <c r="D69" s="339"/>
      <c r="E69" s="339"/>
      <c r="F69" s="1245"/>
      <c r="O69" s="1245"/>
      <c r="S69" s="1245"/>
      <c r="W69" s="1245"/>
    </row>
    <row r="70" spans="1:23" x14ac:dyDescent="0.3">
      <c r="A70" s="339"/>
      <c r="B70" s="336"/>
      <c r="C70" s="339"/>
      <c r="D70" s="339"/>
      <c r="E70" s="339"/>
      <c r="F70" s="1245"/>
      <c r="O70" s="1245"/>
      <c r="S70" s="1245"/>
      <c r="W70" s="1245"/>
    </row>
    <row r="71" spans="1:23" x14ac:dyDescent="0.3">
      <c r="A71" s="339"/>
      <c r="B71" s="336"/>
      <c r="C71" s="339"/>
      <c r="D71" s="339"/>
      <c r="E71" s="339"/>
      <c r="F71" s="1245"/>
      <c r="O71" s="1245"/>
      <c r="S71" s="1245"/>
      <c r="W71" s="1245"/>
    </row>
    <row r="72" spans="1:23" x14ac:dyDescent="0.3">
      <c r="A72" s="339"/>
      <c r="B72" s="336"/>
      <c r="C72" s="339"/>
      <c r="D72" s="339"/>
      <c r="E72" s="339"/>
      <c r="F72" s="1245"/>
      <c r="O72" s="1245"/>
      <c r="S72" s="1245"/>
      <c r="W72" s="1245"/>
    </row>
    <row r="73" spans="1:23" x14ac:dyDescent="0.3">
      <c r="A73" s="339"/>
      <c r="B73" s="336"/>
      <c r="C73" s="339"/>
      <c r="D73" s="339"/>
      <c r="E73" s="339"/>
      <c r="F73" s="1245"/>
      <c r="O73" s="1245"/>
      <c r="S73" s="1245"/>
      <c r="W73" s="1245"/>
    </row>
    <row r="74" spans="1:23" x14ac:dyDescent="0.3">
      <c r="A74" s="339"/>
      <c r="B74" s="336"/>
      <c r="C74" s="339"/>
      <c r="D74" s="339"/>
      <c r="E74" s="339"/>
      <c r="F74" s="1245"/>
      <c r="O74" s="1245"/>
      <c r="S74" s="1245"/>
      <c r="W74" s="1245"/>
    </row>
    <row r="75" spans="1:23" x14ac:dyDescent="0.3">
      <c r="A75" s="339"/>
      <c r="B75" s="336"/>
      <c r="C75" s="339"/>
      <c r="D75" s="339"/>
      <c r="E75" s="339"/>
      <c r="F75" s="1245"/>
      <c r="O75" s="1245"/>
      <c r="S75" s="1245"/>
      <c r="W75" s="1245"/>
    </row>
    <row r="76" spans="1:23" x14ac:dyDescent="0.3">
      <c r="A76" s="339"/>
      <c r="B76" s="336"/>
      <c r="C76" s="339"/>
      <c r="D76" s="339"/>
      <c r="E76" s="339"/>
      <c r="F76" s="1245"/>
      <c r="O76" s="1245"/>
      <c r="S76" s="1245"/>
      <c r="W76" s="1245"/>
    </row>
    <row r="77" spans="1:23" x14ac:dyDescent="0.3">
      <c r="A77" s="339"/>
      <c r="B77" s="336"/>
      <c r="C77" s="339"/>
      <c r="D77" s="339"/>
      <c r="E77" s="339"/>
      <c r="F77" s="1245"/>
      <c r="O77" s="1245"/>
      <c r="S77" s="1245"/>
      <c r="W77" s="1245"/>
    </row>
    <row r="78" spans="1:23" x14ac:dyDescent="0.3">
      <c r="A78" s="339"/>
      <c r="B78" s="336"/>
      <c r="C78" s="339"/>
      <c r="D78" s="339"/>
      <c r="E78" s="339"/>
      <c r="F78" s="1245"/>
      <c r="O78" s="1245"/>
      <c r="S78" s="1245"/>
      <c r="W78" s="1245"/>
    </row>
    <row r="79" spans="1:23" x14ac:dyDescent="0.3">
      <c r="A79" s="339"/>
      <c r="B79" s="336"/>
      <c r="C79" s="339"/>
      <c r="D79" s="339"/>
      <c r="E79" s="339"/>
      <c r="F79" s="1245"/>
      <c r="O79" s="1245"/>
      <c r="S79" s="1245"/>
      <c r="W79" s="1245"/>
    </row>
    <row r="80" spans="1:23" x14ac:dyDescent="0.3">
      <c r="A80" s="339"/>
      <c r="B80" s="336"/>
      <c r="C80" s="339"/>
      <c r="D80" s="339"/>
      <c r="E80" s="339"/>
      <c r="F80" s="1245"/>
      <c r="O80" s="1245"/>
      <c r="S80" s="1245"/>
      <c r="W80" s="1245"/>
    </row>
    <row r="81" spans="1:23" x14ac:dyDescent="0.3">
      <c r="A81" s="339"/>
      <c r="B81" s="336"/>
      <c r="C81" s="339"/>
      <c r="D81" s="339"/>
      <c r="E81" s="339"/>
      <c r="F81" s="1245"/>
      <c r="O81" s="1245"/>
      <c r="S81" s="1245"/>
      <c r="W81" s="1245"/>
    </row>
    <row r="82" spans="1:23" x14ac:dyDescent="0.3">
      <c r="A82" s="339"/>
      <c r="B82" s="336"/>
      <c r="C82" s="339"/>
      <c r="D82" s="339"/>
      <c r="E82" s="339"/>
      <c r="F82" s="1245"/>
      <c r="O82" s="1245"/>
      <c r="S82" s="1245"/>
      <c r="W82" s="1245"/>
    </row>
    <row r="83" spans="1:23" x14ac:dyDescent="0.3">
      <c r="A83" s="339"/>
      <c r="B83" s="336"/>
      <c r="C83" s="339"/>
      <c r="D83" s="339"/>
      <c r="E83" s="339"/>
      <c r="F83" s="1245"/>
      <c r="O83" s="1245"/>
      <c r="S83" s="1245"/>
      <c r="W83" s="1245"/>
    </row>
    <row r="84" spans="1:23" x14ac:dyDescent="0.3">
      <c r="A84" s="339"/>
      <c r="B84" s="336"/>
      <c r="C84" s="339"/>
      <c r="D84" s="339"/>
      <c r="E84" s="339"/>
      <c r="F84" s="1245"/>
      <c r="O84" s="1245"/>
      <c r="S84" s="1245"/>
      <c r="W84" s="1245"/>
    </row>
    <row r="85" spans="1:23" x14ac:dyDescent="0.3">
      <c r="A85" s="339"/>
      <c r="B85" s="336"/>
      <c r="C85" s="339"/>
      <c r="D85" s="339"/>
      <c r="E85" s="339"/>
      <c r="F85" s="1245"/>
      <c r="O85" s="1245"/>
      <c r="S85" s="1245"/>
      <c r="W85" s="1245"/>
    </row>
    <row r="86" spans="1:23" x14ac:dyDescent="0.3">
      <c r="A86" s="339"/>
      <c r="B86" s="336"/>
      <c r="C86" s="339"/>
      <c r="D86" s="339"/>
      <c r="E86" s="339"/>
      <c r="F86" s="1245"/>
      <c r="O86" s="1245"/>
      <c r="S86" s="1245"/>
      <c r="W86" s="1245"/>
    </row>
    <row r="87" spans="1:23" x14ac:dyDescent="0.3">
      <c r="A87" s="339"/>
      <c r="B87" s="336"/>
      <c r="C87" s="339"/>
      <c r="D87" s="339"/>
      <c r="E87" s="339"/>
      <c r="F87" s="1245"/>
      <c r="O87" s="1245"/>
      <c r="S87" s="1245"/>
      <c r="W87" s="1245"/>
    </row>
    <row r="88" spans="1:23" x14ac:dyDescent="0.3">
      <c r="A88" s="339"/>
      <c r="B88" s="336"/>
      <c r="C88" s="339"/>
      <c r="D88" s="339"/>
      <c r="E88" s="339"/>
      <c r="F88" s="1245"/>
      <c r="O88" s="1245"/>
      <c r="S88" s="1245"/>
      <c r="W88" s="1245"/>
    </row>
    <row r="89" spans="1:23" x14ac:dyDescent="0.3">
      <c r="A89" s="339"/>
      <c r="B89" s="336"/>
      <c r="C89" s="339"/>
      <c r="D89" s="339"/>
      <c r="E89" s="339"/>
      <c r="F89" s="1245"/>
      <c r="O89" s="1245"/>
      <c r="S89" s="1245"/>
      <c r="W89" s="1245"/>
    </row>
    <row r="90" spans="1:23" x14ac:dyDescent="0.3">
      <c r="A90" s="339"/>
      <c r="B90" s="336"/>
      <c r="C90" s="339"/>
      <c r="D90" s="339"/>
      <c r="E90" s="339"/>
      <c r="F90" s="1245"/>
      <c r="O90" s="1245"/>
      <c r="S90" s="1245"/>
      <c r="W90" s="1245"/>
    </row>
    <row r="91" spans="1:23" x14ac:dyDescent="0.3">
      <c r="A91" s="339"/>
      <c r="B91" s="336"/>
      <c r="C91" s="339"/>
      <c r="D91" s="339"/>
      <c r="E91" s="339"/>
      <c r="F91" s="1245"/>
      <c r="O91" s="1245"/>
      <c r="S91" s="1245"/>
      <c r="W91" s="1245"/>
    </row>
    <row r="92" spans="1:23" x14ac:dyDescent="0.3">
      <c r="A92" s="339"/>
      <c r="B92" s="336"/>
      <c r="C92" s="339"/>
      <c r="D92" s="339"/>
      <c r="E92" s="339"/>
      <c r="F92" s="1245"/>
      <c r="O92" s="1245"/>
      <c r="S92" s="1245"/>
      <c r="W92" s="1245"/>
    </row>
    <row r="93" spans="1:23" x14ac:dyDescent="0.3">
      <c r="A93" s="339"/>
      <c r="B93" s="336"/>
      <c r="C93" s="339"/>
      <c r="D93" s="339"/>
      <c r="E93" s="339"/>
      <c r="F93" s="1245"/>
      <c r="O93" s="1245"/>
      <c r="S93" s="1245"/>
      <c r="W93" s="1245"/>
    </row>
    <row r="94" spans="1:23" x14ac:dyDescent="0.3">
      <c r="A94" s="339"/>
      <c r="B94" s="336"/>
      <c r="C94" s="339"/>
      <c r="D94" s="339"/>
      <c r="E94" s="339"/>
      <c r="F94" s="1245"/>
      <c r="O94" s="1245"/>
      <c r="S94" s="1245"/>
      <c r="W94" s="1245"/>
    </row>
    <row r="95" spans="1:23" x14ac:dyDescent="0.3">
      <c r="A95" s="339"/>
      <c r="B95" s="336"/>
      <c r="C95" s="339"/>
      <c r="D95" s="339"/>
      <c r="E95" s="339"/>
      <c r="F95" s="1245"/>
      <c r="O95" s="1245"/>
      <c r="S95" s="1245"/>
      <c r="W95" s="1245"/>
    </row>
    <row r="96" spans="1:23" x14ac:dyDescent="0.3">
      <c r="A96" s="339"/>
      <c r="B96" s="336"/>
      <c r="C96" s="339"/>
      <c r="D96" s="339"/>
      <c r="E96" s="339"/>
      <c r="F96" s="1245"/>
      <c r="O96" s="1245"/>
      <c r="S96" s="1245"/>
      <c r="W96" s="1245"/>
    </row>
    <row r="97" spans="1:23" x14ac:dyDescent="0.3">
      <c r="A97" s="339"/>
      <c r="B97" s="336"/>
      <c r="C97" s="339"/>
      <c r="D97" s="339"/>
      <c r="E97" s="339"/>
      <c r="F97" s="1245"/>
      <c r="O97" s="1245"/>
      <c r="S97" s="1245"/>
      <c r="W97" s="1245"/>
    </row>
    <row r="98" spans="1:23" x14ac:dyDescent="0.3">
      <c r="A98" s="339"/>
      <c r="B98" s="336"/>
      <c r="C98" s="339"/>
      <c r="D98" s="339"/>
      <c r="E98" s="339"/>
      <c r="F98" s="1245"/>
      <c r="O98" s="1245"/>
      <c r="S98" s="1245"/>
      <c r="W98" s="1245"/>
    </row>
    <row r="99" spans="1:23" x14ac:dyDescent="0.3">
      <c r="A99" s="339"/>
      <c r="B99" s="336"/>
      <c r="C99" s="339"/>
      <c r="D99" s="339"/>
      <c r="E99" s="339"/>
      <c r="F99" s="1245"/>
      <c r="O99" s="1245"/>
      <c r="S99" s="1245"/>
      <c r="W99" s="1245"/>
    </row>
    <row r="100" spans="1:23" x14ac:dyDescent="0.3">
      <c r="A100" s="339"/>
      <c r="B100" s="336"/>
      <c r="C100" s="339"/>
      <c r="D100" s="339"/>
      <c r="E100" s="339"/>
      <c r="F100" s="1245"/>
      <c r="O100" s="1245"/>
      <c r="S100" s="1245"/>
      <c r="W100" s="1245"/>
    </row>
    <row r="101" spans="1:23" x14ac:dyDescent="0.3">
      <c r="A101" s="339"/>
      <c r="B101" s="336"/>
      <c r="C101" s="339"/>
      <c r="D101" s="339"/>
      <c r="E101" s="339"/>
      <c r="F101" s="1245"/>
      <c r="O101" s="1245"/>
      <c r="S101" s="1245"/>
      <c r="W101" s="1245"/>
    </row>
    <row r="102" spans="1:23" x14ac:dyDescent="0.3">
      <c r="A102" s="339"/>
      <c r="B102" s="336"/>
      <c r="C102" s="339"/>
      <c r="D102" s="339"/>
      <c r="E102" s="339"/>
      <c r="F102" s="1245"/>
      <c r="O102" s="1245"/>
      <c r="S102" s="1245"/>
      <c r="W102" s="1245"/>
    </row>
    <row r="103" spans="1:23" x14ac:dyDescent="0.3">
      <c r="A103" s="339"/>
      <c r="B103" s="336"/>
      <c r="C103" s="339"/>
      <c r="D103" s="339"/>
      <c r="E103" s="339"/>
      <c r="F103" s="1245"/>
      <c r="O103" s="1245"/>
      <c r="S103" s="1245"/>
      <c r="W103" s="1245"/>
    </row>
    <row r="104" spans="1:23" x14ac:dyDescent="0.3">
      <c r="A104" s="339"/>
      <c r="B104" s="336"/>
      <c r="C104" s="339"/>
      <c r="D104" s="339"/>
      <c r="E104" s="339"/>
      <c r="F104" s="1245"/>
      <c r="O104" s="1245"/>
      <c r="S104" s="1245"/>
      <c r="W104" s="1245"/>
    </row>
    <row r="105" spans="1:23" x14ac:dyDescent="0.3">
      <c r="A105" s="339"/>
      <c r="B105" s="336"/>
      <c r="C105" s="339"/>
      <c r="D105" s="339"/>
      <c r="E105" s="339"/>
      <c r="F105" s="1245"/>
      <c r="O105" s="1245"/>
      <c r="S105" s="1245"/>
      <c r="W105" s="1245"/>
    </row>
    <row r="106" spans="1:23" x14ac:dyDescent="0.3">
      <c r="A106" s="339"/>
      <c r="B106" s="336"/>
      <c r="C106" s="339"/>
      <c r="D106" s="339"/>
      <c r="E106" s="339"/>
      <c r="F106" s="1245"/>
      <c r="O106" s="1245"/>
      <c r="S106" s="1245"/>
      <c r="W106" s="1245"/>
    </row>
    <row r="107" spans="1:23" x14ac:dyDescent="0.3">
      <c r="A107" s="339"/>
      <c r="B107" s="336"/>
      <c r="C107" s="339"/>
      <c r="D107" s="339"/>
      <c r="E107" s="339"/>
      <c r="F107" s="1245"/>
      <c r="O107" s="1245"/>
      <c r="S107" s="1245"/>
      <c r="W107" s="1245"/>
    </row>
    <row r="108" spans="1:23" x14ac:dyDescent="0.3">
      <c r="A108" s="339"/>
      <c r="B108" s="336"/>
      <c r="C108" s="339"/>
      <c r="D108" s="339"/>
      <c r="E108" s="339"/>
      <c r="F108" s="1245"/>
      <c r="O108" s="1245"/>
      <c r="S108" s="1245"/>
      <c r="W108" s="1245"/>
    </row>
    <row r="109" spans="1:23" x14ac:dyDescent="0.3">
      <c r="A109" s="339"/>
      <c r="B109" s="336"/>
      <c r="C109" s="339"/>
      <c r="D109" s="339"/>
      <c r="E109" s="339"/>
      <c r="F109" s="1245"/>
      <c r="O109" s="1245"/>
      <c r="S109" s="1245"/>
      <c r="W109" s="1245"/>
    </row>
    <row r="110" spans="1:23" x14ac:dyDescent="0.3">
      <c r="A110" s="339"/>
      <c r="B110" s="336"/>
      <c r="C110" s="339"/>
      <c r="D110" s="339"/>
      <c r="E110" s="339"/>
      <c r="F110" s="1245"/>
      <c r="O110" s="1245"/>
      <c r="S110" s="1245"/>
      <c r="W110" s="1245"/>
    </row>
    <row r="111" spans="1:23" x14ac:dyDescent="0.3">
      <c r="A111" s="339"/>
      <c r="B111" s="336"/>
      <c r="C111" s="339"/>
      <c r="D111" s="339"/>
      <c r="E111" s="339"/>
      <c r="F111" s="1245"/>
      <c r="O111" s="1245"/>
      <c r="S111" s="1245"/>
      <c r="W111" s="1245"/>
    </row>
    <row r="112" spans="1:23" x14ac:dyDescent="0.3">
      <c r="A112" s="339"/>
      <c r="B112" s="336"/>
      <c r="C112" s="339"/>
      <c r="D112" s="339"/>
      <c r="E112" s="339"/>
      <c r="F112" s="1245"/>
      <c r="O112" s="1245"/>
      <c r="S112" s="1245"/>
      <c r="W112" s="1245"/>
    </row>
    <row r="113" spans="1:23" x14ac:dyDescent="0.3">
      <c r="A113" s="339"/>
      <c r="B113" s="336"/>
      <c r="C113" s="339"/>
      <c r="D113" s="339"/>
      <c r="E113" s="339"/>
      <c r="F113" s="1245"/>
      <c r="O113" s="1245"/>
      <c r="S113" s="1245"/>
      <c r="W113" s="1245"/>
    </row>
    <row r="114" spans="1:23" x14ac:dyDescent="0.3">
      <c r="A114" s="339"/>
      <c r="B114" s="336"/>
      <c r="C114" s="339"/>
      <c r="D114" s="339"/>
      <c r="E114" s="339"/>
      <c r="F114" s="1245"/>
      <c r="O114" s="1245"/>
      <c r="S114" s="1245"/>
      <c r="W114" s="1245"/>
    </row>
    <row r="115" spans="1:23" x14ac:dyDescent="0.3">
      <c r="A115" s="339"/>
      <c r="B115" s="336"/>
      <c r="C115" s="339"/>
      <c r="D115" s="339"/>
      <c r="E115" s="339"/>
      <c r="F115" s="1245"/>
      <c r="O115" s="1245"/>
      <c r="S115" s="1245"/>
      <c r="W115" s="1245"/>
    </row>
    <row r="116" spans="1:23" x14ac:dyDescent="0.3">
      <c r="A116" s="339"/>
      <c r="B116" s="336"/>
      <c r="C116" s="339"/>
      <c r="D116" s="339"/>
      <c r="E116" s="339"/>
      <c r="F116" s="1245"/>
      <c r="O116" s="1245"/>
      <c r="S116" s="1245"/>
      <c r="W116" s="1245"/>
    </row>
    <row r="117" spans="1:23" x14ac:dyDescent="0.3">
      <c r="A117" s="339"/>
      <c r="B117" s="336"/>
      <c r="C117" s="339"/>
      <c r="D117" s="339"/>
      <c r="E117" s="339"/>
      <c r="F117" s="1245"/>
      <c r="O117" s="1245"/>
      <c r="S117" s="1245"/>
      <c r="W117" s="1245"/>
    </row>
    <row r="118" spans="1:23" x14ac:dyDescent="0.3">
      <c r="A118" s="339"/>
      <c r="B118" s="336"/>
      <c r="C118" s="339"/>
      <c r="D118" s="339"/>
      <c r="E118" s="339"/>
      <c r="F118" s="1245"/>
      <c r="O118" s="1245"/>
      <c r="S118" s="1245"/>
      <c r="W118" s="1245"/>
    </row>
    <row r="119" spans="1:23" x14ac:dyDescent="0.3">
      <c r="A119" s="339"/>
      <c r="B119" s="336"/>
      <c r="C119" s="339"/>
      <c r="D119" s="339"/>
      <c r="E119" s="339"/>
      <c r="F119" s="1245"/>
      <c r="O119" s="1245"/>
      <c r="S119" s="1245"/>
      <c r="W119" s="1245"/>
    </row>
    <row r="120" spans="1:23" x14ac:dyDescent="0.3">
      <c r="A120" s="339"/>
      <c r="B120" s="336"/>
      <c r="C120" s="339"/>
      <c r="D120" s="339"/>
      <c r="E120" s="339"/>
      <c r="F120" s="1245"/>
      <c r="O120" s="1245"/>
      <c r="S120" s="1245"/>
      <c r="W120" s="1245"/>
    </row>
    <row r="121" spans="1:23" x14ac:dyDescent="0.3">
      <c r="A121" s="339"/>
      <c r="B121" s="336"/>
      <c r="C121" s="339"/>
      <c r="D121" s="339"/>
      <c r="E121" s="339"/>
      <c r="F121" s="1245"/>
      <c r="O121" s="1245"/>
      <c r="S121" s="1245"/>
      <c r="W121" s="1245"/>
    </row>
    <row r="122" spans="1:23" x14ac:dyDescent="0.3">
      <c r="A122" s="339"/>
      <c r="B122" s="336"/>
      <c r="C122" s="339"/>
      <c r="D122" s="339"/>
      <c r="E122" s="339"/>
      <c r="F122" s="1245"/>
      <c r="O122" s="1245"/>
      <c r="S122" s="1245"/>
      <c r="W122" s="1245"/>
    </row>
    <row r="123" spans="1:23" x14ac:dyDescent="0.3">
      <c r="A123" s="339"/>
      <c r="B123" s="336"/>
      <c r="C123" s="339"/>
      <c r="D123" s="339"/>
      <c r="E123" s="339"/>
      <c r="F123" s="1245"/>
      <c r="O123" s="1245"/>
      <c r="S123" s="1245"/>
      <c r="W123" s="1245"/>
    </row>
    <row r="124" spans="1:23" x14ac:dyDescent="0.3">
      <c r="A124" s="339"/>
      <c r="B124" s="336"/>
      <c r="C124" s="339"/>
      <c r="D124" s="339"/>
      <c r="E124" s="339"/>
      <c r="F124" s="1245"/>
      <c r="O124" s="1245"/>
      <c r="S124" s="1245"/>
      <c r="W124" s="1245"/>
    </row>
    <row r="125" spans="1:23" x14ac:dyDescent="0.3">
      <c r="A125" s="339"/>
      <c r="B125" s="336"/>
      <c r="C125" s="339"/>
      <c r="D125" s="339"/>
      <c r="E125" s="339"/>
      <c r="F125" s="1245"/>
      <c r="O125" s="1245"/>
      <c r="S125" s="1245"/>
      <c r="W125" s="1245"/>
    </row>
    <row r="126" spans="1:23" x14ac:dyDescent="0.3">
      <c r="A126" s="339"/>
      <c r="B126" s="336"/>
      <c r="C126" s="339"/>
      <c r="D126" s="339"/>
      <c r="E126" s="339"/>
      <c r="F126" s="1245"/>
      <c r="O126" s="1245"/>
      <c r="S126" s="1245"/>
      <c r="W126" s="1245"/>
    </row>
    <row r="127" spans="1:23" x14ac:dyDescent="0.3">
      <c r="A127" s="339"/>
      <c r="B127" s="336"/>
      <c r="C127" s="339"/>
      <c r="D127" s="339"/>
      <c r="E127" s="339"/>
      <c r="F127" s="1245"/>
      <c r="O127" s="1245"/>
      <c r="S127" s="1245"/>
      <c r="W127" s="1245"/>
    </row>
    <row r="128" spans="1:23" x14ac:dyDescent="0.3">
      <c r="A128" s="339"/>
      <c r="B128" s="336"/>
      <c r="C128" s="339"/>
      <c r="D128" s="339"/>
      <c r="E128" s="339"/>
      <c r="F128" s="1245"/>
      <c r="O128" s="1245"/>
      <c r="S128" s="1245"/>
      <c r="W128" s="1245"/>
    </row>
    <row r="129" spans="1:23" x14ac:dyDescent="0.3">
      <c r="A129" s="339"/>
      <c r="B129" s="336"/>
      <c r="C129" s="339"/>
      <c r="D129" s="339"/>
      <c r="E129" s="339"/>
      <c r="F129" s="1245"/>
      <c r="O129" s="1245"/>
      <c r="S129" s="1245"/>
      <c r="W129" s="1245"/>
    </row>
    <row r="130" spans="1:23" x14ac:dyDescent="0.3">
      <c r="A130" s="339"/>
      <c r="B130" s="336"/>
      <c r="C130" s="339"/>
      <c r="D130" s="339"/>
      <c r="E130" s="339"/>
      <c r="F130" s="1245"/>
      <c r="O130" s="1245"/>
      <c r="S130" s="1245"/>
      <c r="W130" s="1245"/>
    </row>
    <row r="131" spans="1:23" x14ac:dyDescent="0.3">
      <c r="A131" s="339"/>
      <c r="B131" s="336"/>
      <c r="C131" s="339"/>
      <c r="D131" s="339"/>
      <c r="E131" s="339"/>
      <c r="F131" s="1245"/>
      <c r="O131" s="1245"/>
      <c r="S131" s="1245"/>
      <c r="W131" s="1245"/>
    </row>
    <row r="132" spans="1:23" x14ac:dyDescent="0.3">
      <c r="A132" s="339"/>
      <c r="B132" s="336"/>
      <c r="C132" s="339"/>
      <c r="D132" s="339"/>
      <c r="E132" s="339"/>
      <c r="F132" s="1245"/>
      <c r="O132" s="1245"/>
      <c r="S132" s="1245"/>
      <c r="W132" s="1245"/>
    </row>
    <row r="133" spans="1:23" x14ac:dyDescent="0.3">
      <c r="A133" s="339"/>
      <c r="B133" s="336"/>
      <c r="C133" s="339"/>
      <c r="D133" s="339"/>
      <c r="E133" s="339"/>
      <c r="F133" s="1245"/>
      <c r="O133" s="1245"/>
      <c r="S133" s="1245"/>
      <c r="W133" s="1245"/>
    </row>
    <row r="134" spans="1:23" x14ac:dyDescent="0.3">
      <c r="A134" s="339"/>
      <c r="B134" s="336"/>
      <c r="C134" s="339"/>
      <c r="D134" s="339"/>
      <c r="E134" s="339"/>
      <c r="F134" s="1245"/>
      <c r="O134" s="1245"/>
      <c r="S134" s="1245"/>
      <c r="W134" s="1245"/>
    </row>
    <row r="135" spans="1:23" x14ac:dyDescent="0.3">
      <c r="A135" s="339"/>
      <c r="B135" s="336"/>
      <c r="C135" s="339"/>
      <c r="D135" s="339"/>
      <c r="E135" s="339"/>
      <c r="F135" s="1245"/>
      <c r="O135" s="1245"/>
      <c r="S135" s="1245"/>
      <c r="W135" s="1245"/>
    </row>
    <row r="136" spans="1:23" x14ac:dyDescent="0.3">
      <c r="A136" s="339"/>
      <c r="B136" s="336"/>
      <c r="C136" s="339"/>
      <c r="D136" s="339"/>
      <c r="E136" s="339"/>
      <c r="F136" s="1245"/>
      <c r="O136" s="1245"/>
      <c r="S136" s="1245"/>
      <c r="W136" s="1245"/>
    </row>
    <row r="137" spans="1:23" x14ac:dyDescent="0.3">
      <c r="A137" s="339"/>
      <c r="B137" s="336"/>
      <c r="C137" s="339"/>
      <c r="D137" s="339"/>
      <c r="E137" s="339"/>
      <c r="F137" s="1245"/>
      <c r="O137" s="1245"/>
      <c r="S137" s="1245"/>
      <c r="W137" s="1245"/>
    </row>
    <row r="138" spans="1:23" x14ac:dyDescent="0.3">
      <c r="A138" s="339"/>
      <c r="B138" s="336"/>
      <c r="C138" s="339"/>
      <c r="D138" s="339"/>
      <c r="E138" s="339"/>
      <c r="F138" s="1245"/>
      <c r="O138" s="1245"/>
      <c r="S138" s="1245"/>
      <c r="W138" s="1245"/>
    </row>
    <row r="139" spans="1:23" x14ac:dyDescent="0.3">
      <c r="A139" s="339"/>
      <c r="B139" s="336"/>
      <c r="C139" s="339"/>
      <c r="D139" s="339"/>
      <c r="E139" s="339"/>
      <c r="F139" s="1245"/>
      <c r="O139" s="1245"/>
      <c r="S139" s="1245"/>
      <c r="W139" s="1245"/>
    </row>
    <row r="140" spans="1:23" x14ac:dyDescent="0.3">
      <c r="A140" s="339"/>
      <c r="B140" s="336"/>
      <c r="C140" s="339"/>
      <c r="D140" s="339"/>
      <c r="E140" s="339"/>
      <c r="F140" s="1245"/>
      <c r="O140" s="1245"/>
      <c r="S140" s="1245"/>
      <c r="W140" s="1245"/>
    </row>
    <row r="141" spans="1:23" x14ac:dyDescent="0.3">
      <c r="A141" s="339"/>
      <c r="B141" s="336"/>
      <c r="C141" s="339"/>
      <c r="D141" s="339"/>
      <c r="E141" s="339"/>
      <c r="F141" s="1245"/>
      <c r="O141" s="1245"/>
      <c r="S141" s="1245"/>
      <c r="W141" s="1245"/>
    </row>
    <row r="142" spans="1:23" x14ac:dyDescent="0.3">
      <c r="A142" s="339"/>
      <c r="B142" s="336"/>
      <c r="C142" s="339"/>
      <c r="D142" s="339"/>
      <c r="E142" s="339"/>
      <c r="F142" s="1245"/>
      <c r="O142" s="1245"/>
      <c r="S142" s="1245"/>
      <c r="W142" s="1245"/>
    </row>
    <row r="143" spans="1:23" x14ac:dyDescent="0.3">
      <c r="A143" s="339"/>
      <c r="B143" s="336"/>
      <c r="C143" s="339"/>
      <c r="D143" s="339"/>
      <c r="E143" s="339"/>
      <c r="F143" s="1245"/>
      <c r="O143" s="1245"/>
      <c r="S143" s="1245"/>
      <c r="W143" s="1245"/>
    </row>
    <row r="144" spans="1:23" x14ac:dyDescent="0.3">
      <c r="A144" s="339"/>
      <c r="B144" s="336"/>
      <c r="C144" s="339"/>
      <c r="D144" s="339"/>
      <c r="E144" s="339"/>
      <c r="F144" s="1245"/>
      <c r="O144" s="1245"/>
      <c r="S144" s="1245"/>
      <c r="W144" s="1245"/>
    </row>
    <row r="145" spans="1:23" x14ac:dyDescent="0.3">
      <c r="A145" s="339"/>
      <c r="B145" s="336"/>
      <c r="C145" s="339"/>
      <c r="D145" s="339"/>
      <c r="E145" s="339"/>
      <c r="F145" s="1245"/>
      <c r="O145" s="1245"/>
      <c r="S145" s="1245"/>
      <c r="W145" s="1245"/>
    </row>
    <row r="146" spans="1:23" x14ac:dyDescent="0.3">
      <c r="A146" s="339"/>
      <c r="B146" s="336"/>
      <c r="C146" s="339"/>
      <c r="D146" s="339"/>
      <c r="E146" s="339"/>
      <c r="F146" s="1245"/>
      <c r="O146" s="1245"/>
      <c r="S146" s="1245"/>
      <c r="W146" s="1245"/>
    </row>
    <row r="147" spans="1:23" x14ac:dyDescent="0.3">
      <c r="A147" s="339"/>
      <c r="B147" s="336"/>
      <c r="C147" s="339"/>
      <c r="D147" s="339"/>
      <c r="E147" s="339"/>
      <c r="F147" s="1245"/>
      <c r="O147" s="1245"/>
      <c r="S147" s="1245"/>
      <c r="W147" s="1245"/>
    </row>
    <row r="148" spans="1:23" x14ac:dyDescent="0.3">
      <c r="A148" s="339"/>
      <c r="B148" s="336"/>
      <c r="C148" s="339"/>
      <c r="D148" s="339"/>
      <c r="E148" s="339"/>
      <c r="F148" s="1245"/>
      <c r="O148" s="1245"/>
      <c r="S148" s="1245"/>
      <c r="W148" s="1245"/>
    </row>
    <row r="149" spans="1:23" x14ac:dyDescent="0.3">
      <c r="A149" s="339"/>
      <c r="B149" s="336"/>
      <c r="C149" s="339"/>
      <c r="D149" s="339"/>
      <c r="E149" s="339"/>
      <c r="F149" s="1245"/>
      <c r="O149" s="1245"/>
      <c r="S149" s="1245"/>
      <c r="W149" s="1245"/>
    </row>
    <row r="150" spans="1:23" x14ac:dyDescent="0.3">
      <c r="A150" s="339"/>
      <c r="B150" s="336"/>
      <c r="C150" s="339"/>
      <c r="D150" s="339"/>
      <c r="E150" s="339"/>
      <c r="F150" s="1245"/>
      <c r="O150" s="1245"/>
      <c r="S150" s="1245"/>
      <c r="W150" s="1245"/>
    </row>
    <row r="151" spans="1:23" x14ac:dyDescent="0.3">
      <c r="A151" s="339"/>
      <c r="B151" s="336"/>
      <c r="C151" s="339"/>
      <c r="D151" s="339"/>
      <c r="E151" s="339"/>
      <c r="F151" s="1245"/>
      <c r="O151" s="1245"/>
      <c r="S151" s="1245"/>
      <c r="W151" s="1245"/>
    </row>
    <row r="152" spans="1:23" x14ac:dyDescent="0.3">
      <c r="A152" s="339"/>
      <c r="B152" s="336"/>
      <c r="C152" s="339"/>
      <c r="D152" s="339"/>
      <c r="E152" s="339"/>
      <c r="F152" s="1245"/>
      <c r="O152" s="1245"/>
      <c r="S152" s="1245"/>
      <c r="W152" s="1245"/>
    </row>
    <row r="153" spans="1:23" x14ac:dyDescent="0.3">
      <c r="A153" s="339"/>
      <c r="B153" s="336"/>
      <c r="C153" s="339"/>
      <c r="D153" s="339"/>
      <c r="E153" s="339"/>
      <c r="F153" s="1245"/>
      <c r="O153" s="1245"/>
      <c r="S153" s="1245"/>
      <c r="W153" s="1245"/>
    </row>
    <row r="154" spans="1:23" x14ac:dyDescent="0.3">
      <c r="A154" s="339"/>
      <c r="B154" s="336"/>
      <c r="C154" s="339"/>
      <c r="D154" s="339"/>
      <c r="E154" s="339"/>
      <c r="F154" s="1245"/>
      <c r="O154" s="1245"/>
      <c r="S154" s="1245"/>
      <c r="W154" s="1245"/>
    </row>
    <row r="155" spans="1:23" x14ac:dyDescent="0.3">
      <c r="A155" s="339"/>
      <c r="B155" s="336"/>
      <c r="C155" s="339"/>
      <c r="D155" s="339"/>
      <c r="E155" s="339"/>
      <c r="F155" s="1245"/>
      <c r="O155" s="1245"/>
      <c r="S155" s="1245"/>
      <c r="W155" s="1245"/>
    </row>
    <row r="156" spans="1:23" x14ac:dyDescent="0.3">
      <c r="A156" s="339"/>
      <c r="B156" s="336"/>
      <c r="C156" s="339"/>
      <c r="D156" s="339"/>
      <c r="E156" s="339"/>
      <c r="F156" s="1245"/>
      <c r="O156" s="1245"/>
      <c r="S156" s="1245"/>
      <c r="W156" s="1245"/>
    </row>
    <row r="157" spans="1:23" x14ac:dyDescent="0.3">
      <c r="A157" s="339"/>
      <c r="B157" s="336"/>
      <c r="C157" s="339"/>
      <c r="D157" s="339"/>
      <c r="E157" s="339"/>
      <c r="F157" s="1245"/>
      <c r="O157" s="1245"/>
      <c r="S157" s="1245"/>
      <c r="W157" s="1245"/>
    </row>
    <row r="158" spans="1:23" x14ac:dyDescent="0.3">
      <c r="A158" s="339"/>
      <c r="B158" s="336"/>
      <c r="C158" s="339"/>
      <c r="D158" s="339"/>
      <c r="E158" s="339"/>
      <c r="F158" s="1245"/>
      <c r="O158" s="1245"/>
      <c r="S158" s="1245"/>
      <c r="W158" s="1245"/>
    </row>
    <row r="159" spans="1:23" x14ac:dyDescent="0.3">
      <c r="A159" s="339"/>
      <c r="B159" s="336"/>
      <c r="C159" s="339"/>
      <c r="D159" s="339"/>
      <c r="E159" s="339"/>
      <c r="F159" s="1245"/>
      <c r="O159" s="1245"/>
      <c r="S159" s="1245"/>
      <c r="W159" s="1245"/>
    </row>
    <row r="160" spans="1:23" x14ac:dyDescent="0.3">
      <c r="A160" s="339"/>
      <c r="B160" s="336"/>
      <c r="C160" s="339"/>
      <c r="D160" s="339"/>
      <c r="E160" s="339"/>
      <c r="F160" s="1245"/>
      <c r="O160" s="1245"/>
      <c r="S160" s="1245"/>
      <c r="W160" s="1245"/>
    </row>
    <row r="161" spans="1:23" x14ac:dyDescent="0.3">
      <c r="A161" s="339"/>
      <c r="B161" s="336"/>
      <c r="C161" s="339"/>
      <c r="D161" s="339"/>
      <c r="E161" s="339"/>
      <c r="F161" s="1245"/>
      <c r="O161" s="1245"/>
      <c r="S161" s="1245"/>
      <c r="W161" s="1245"/>
    </row>
    <row r="162" spans="1:23" x14ac:dyDescent="0.3">
      <c r="A162" s="339"/>
      <c r="B162" s="336"/>
      <c r="C162" s="339"/>
      <c r="D162" s="339"/>
      <c r="E162" s="339"/>
      <c r="F162" s="1245"/>
      <c r="O162" s="1245"/>
      <c r="S162" s="1245"/>
      <c r="W162" s="1245"/>
    </row>
    <row r="163" spans="1:23" x14ac:dyDescent="0.3">
      <c r="A163" s="339"/>
      <c r="B163" s="336"/>
      <c r="C163" s="339"/>
      <c r="D163" s="339"/>
      <c r="E163" s="339"/>
      <c r="F163" s="1245"/>
      <c r="O163" s="1245"/>
      <c r="S163" s="1245"/>
      <c r="W163" s="1245"/>
    </row>
    <row r="164" spans="1:23" x14ac:dyDescent="0.3">
      <c r="A164" s="339"/>
      <c r="B164" s="336"/>
      <c r="C164" s="339"/>
      <c r="D164" s="339"/>
      <c r="E164" s="339"/>
      <c r="F164" s="1245"/>
      <c r="O164" s="1245"/>
      <c r="S164" s="1245"/>
      <c r="W164" s="1245"/>
    </row>
    <row r="165" spans="1:23" x14ac:dyDescent="0.3">
      <c r="A165" s="339"/>
      <c r="B165" s="336"/>
      <c r="C165" s="339"/>
      <c r="D165" s="339"/>
      <c r="E165" s="339"/>
      <c r="F165" s="1245"/>
      <c r="O165" s="1245"/>
      <c r="S165" s="1245"/>
      <c r="W165" s="1245"/>
    </row>
    <row r="166" spans="1:23" x14ac:dyDescent="0.3">
      <c r="A166" s="339"/>
      <c r="B166" s="336"/>
      <c r="C166" s="339"/>
      <c r="D166" s="339"/>
      <c r="E166" s="339"/>
      <c r="F166" s="1245"/>
      <c r="O166" s="1245"/>
      <c r="S166" s="1245"/>
      <c r="W166" s="1245"/>
    </row>
    <row r="167" spans="1:23" x14ac:dyDescent="0.3">
      <c r="A167" s="339"/>
      <c r="B167" s="336"/>
      <c r="C167" s="339"/>
      <c r="D167" s="339"/>
      <c r="E167" s="339"/>
      <c r="F167" s="1245"/>
      <c r="O167" s="1245"/>
      <c r="S167" s="1245"/>
      <c r="W167" s="1245"/>
    </row>
    <row r="168" spans="1:23" x14ac:dyDescent="0.3">
      <c r="A168" s="339"/>
      <c r="B168" s="336"/>
      <c r="C168" s="339"/>
      <c r="D168" s="339"/>
      <c r="E168" s="339"/>
      <c r="F168" s="1245"/>
      <c r="O168" s="1245"/>
      <c r="S168" s="1245"/>
      <c r="W168" s="1245"/>
    </row>
    <row r="169" spans="1:23" x14ac:dyDescent="0.3">
      <c r="A169" s="339"/>
      <c r="B169" s="336"/>
      <c r="C169" s="339"/>
      <c r="D169" s="339"/>
      <c r="E169" s="339"/>
      <c r="F169" s="1245"/>
      <c r="O169" s="1245"/>
      <c r="S169" s="1245"/>
      <c r="W169" s="1245"/>
    </row>
    <row r="170" spans="1:23" x14ac:dyDescent="0.3">
      <c r="A170" s="339"/>
      <c r="B170" s="336"/>
      <c r="C170" s="339"/>
      <c r="D170" s="339"/>
      <c r="E170" s="339"/>
      <c r="F170" s="1245"/>
      <c r="O170" s="1245"/>
      <c r="S170" s="1245"/>
      <c r="W170" s="1245"/>
    </row>
    <row r="171" spans="1:23" x14ac:dyDescent="0.3">
      <c r="A171" s="339"/>
      <c r="B171" s="336"/>
      <c r="C171" s="339"/>
      <c r="D171" s="339"/>
      <c r="E171" s="339"/>
      <c r="F171" s="1245"/>
      <c r="O171" s="1245"/>
      <c r="S171" s="1245"/>
      <c r="W171" s="1245"/>
    </row>
    <row r="172" spans="1:23" x14ac:dyDescent="0.3">
      <c r="A172" s="339"/>
      <c r="B172" s="336"/>
      <c r="C172" s="339"/>
      <c r="D172" s="339"/>
      <c r="E172" s="339"/>
      <c r="F172" s="1245"/>
      <c r="O172" s="1245"/>
      <c r="S172" s="1245"/>
      <c r="W172" s="1245"/>
    </row>
    <row r="173" spans="1:23" x14ac:dyDescent="0.3">
      <c r="A173" s="339"/>
      <c r="B173" s="336"/>
      <c r="C173" s="339"/>
      <c r="D173" s="339"/>
      <c r="E173" s="339"/>
      <c r="F173" s="1245"/>
      <c r="O173" s="1245"/>
      <c r="S173" s="1245"/>
      <c r="W173" s="1245"/>
    </row>
    <row r="174" spans="1:23" x14ac:dyDescent="0.3">
      <c r="A174" s="339"/>
      <c r="B174" s="336"/>
      <c r="C174" s="339"/>
      <c r="D174" s="339"/>
      <c r="E174" s="339"/>
      <c r="F174" s="1245"/>
      <c r="O174" s="1245"/>
      <c r="S174" s="1245"/>
      <c r="W174" s="1245"/>
    </row>
    <row r="175" spans="1:23" x14ac:dyDescent="0.3">
      <c r="A175" s="339"/>
      <c r="B175" s="336"/>
      <c r="C175" s="339"/>
      <c r="D175" s="339"/>
      <c r="E175" s="339"/>
      <c r="F175" s="1245"/>
      <c r="O175" s="1245"/>
      <c r="S175" s="1245"/>
      <c r="W175" s="1245"/>
    </row>
    <row r="176" spans="1:23" x14ac:dyDescent="0.3">
      <c r="A176" s="339"/>
      <c r="B176" s="336"/>
      <c r="C176" s="339"/>
      <c r="D176" s="339"/>
      <c r="E176" s="339"/>
      <c r="F176" s="1245"/>
      <c r="O176" s="1245"/>
      <c r="S176" s="1245"/>
      <c r="W176" s="1245"/>
    </row>
    <row r="177" spans="1:23" x14ac:dyDescent="0.3">
      <c r="A177" s="339"/>
      <c r="B177" s="336"/>
      <c r="C177" s="339"/>
      <c r="D177" s="339"/>
      <c r="E177" s="339"/>
      <c r="F177" s="1245"/>
      <c r="O177" s="1245"/>
      <c r="S177" s="1245"/>
      <c r="W177" s="1245"/>
    </row>
    <row r="178" spans="1:23" x14ac:dyDescent="0.3">
      <c r="A178" s="339"/>
      <c r="B178" s="336"/>
      <c r="C178" s="339"/>
      <c r="D178" s="339"/>
      <c r="E178" s="339"/>
      <c r="F178" s="1245"/>
      <c r="O178" s="1245"/>
      <c r="S178" s="1245"/>
      <c r="W178" s="1245"/>
    </row>
    <row r="179" spans="1:23" x14ac:dyDescent="0.3">
      <c r="A179" s="339"/>
      <c r="B179" s="336"/>
      <c r="C179" s="339"/>
      <c r="D179" s="339"/>
      <c r="E179" s="339"/>
      <c r="F179" s="1245"/>
      <c r="O179" s="1245"/>
      <c r="S179" s="1245"/>
      <c r="W179" s="1245"/>
    </row>
    <row r="180" spans="1:23" x14ac:dyDescent="0.3">
      <c r="A180" s="339"/>
      <c r="B180" s="336"/>
      <c r="C180" s="339"/>
      <c r="D180" s="339"/>
      <c r="E180" s="339"/>
      <c r="F180" s="1245"/>
      <c r="O180" s="1245"/>
      <c r="S180" s="1245"/>
      <c r="W180" s="1245"/>
    </row>
    <row r="181" spans="1:23" x14ac:dyDescent="0.3">
      <c r="A181" s="339"/>
      <c r="B181" s="336"/>
      <c r="C181" s="339"/>
      <c r="D181" s="339"/>
      <c r="E181" s="339"/>
      <c r="F181" s="1245"/>
      <c r="O181" s="1245"/>
      <c r="S181" s="1245"/>
      <c r="W181" s="1245"/>
    </row>
    <row r="182" spans="1:23" x14ac:dyDescent="0.3">
      <c r="A182" s="339"/>
      <c r="B182" s="336"/>
      <c r="C182" s="339"/>
      <c r="D182" s="339"/>
      <c r="E182" s="339"/>
      <c r="F182" s="1245"/>
      <c r="O182" s="1245"/>
      <c r="S182" s="1245"/>
      <c r="W182" s="1245"/>
    </row>
    <row r="183" spans="1:23" x14ac:dyDescent="0.3">
      <c r="A183" s="339"/>
      <c r="B183" s="336"/>
      <c r="C183" s="339"/>
      <c r="D183" s="339"/>
      <c r="E183" s="339"/>
      <c r="F183" s="1245"/>
      <c r="O183" s="1245"/>
      <c r="S183" s="1245"/>
      <c r="W183" s="1245"/>
    </row>
    <row r="184" spans="1:23" x14ac:dyDescent="0.3">
      <c r="A184" s="339"/>
      <c r="B184" s="336"/>
      <c r="C184" s="339"/>
      <c r="D184" s="339"/>
      <c r="E184" s="339"/>
      <c r="F184" s="1245"/>
      <c r="O184" s="1245"/>
      <c r="S184" s="1245"/>
      <c r="W184" s="1245"/>
    </row>
    <row r="185" spans="1:23" x14ac:dyDescent="0.3">
      <c r="A185" s="339"/>
      <c r="B185" s="336"/>
      <c r="C185" s="339"/>
      <c r="D185" s="339"/>
      <c r="E185" s="339"/>
      <c r="F185" s="1245"/>
      <c r="O185" s="1245"/>
      <c r="S185" s="1245"/>
      <c r="W185" s="1245"/>
    </row>
    <row r="186" spans="1:23" x14ac:dyDescent="0.3">
      <c r="A186" s="339"/>
      <c r="B186" s="336"/>
      <c r="C186" s="339"/>
      <c r="D186" s="339"/>
      <c r="E186" s="339"/>
      <c r="F186" s="1245"/>
      <c r="O186" s="1245"/>
      <c r="S186" s="1245"/>
      <c r="W186" s="1245"/>
    </row>
    <row r="187" spans="1:23" x14ac:dyDescent="0.3">
      <c r="A187" s="339"/>
      <c r="B187" s="336"/>
      <c r="C187" s="339"/>
      <c r="D187" s="339"/>
      <c r="E187" s="339"/>
      <c r="F187" s="1245"/>
      <c r="O187" s="1245"/>
      <c r="S187" s="1245"/>
      <c r="W187" s="1245"/>
    </row>
    <row r="188" spans="1:23" x14ac:dyDescent="0.3">
      <c r="A188" s="339"/>
      <c r="B188" s="336"/>
      <c r="C188" s="339"/>
      <c r="D188" s="339"/>
      <c r="E188" s="339"/>
      <c r="F188" s="1245"/>
      <c r="O188" s="1245"/>
      <c r="S188" s="1245"/>
      <c r="W188" s="1245"/>
    </row>
    <row r="189" spans="1:23" x14ac:dyDescent="0.3">
      <c r="A189" s="339"/>
      <c r="B189" s="336"/>
      <c r="C189" s="339"/>
      <c r="D189" s="339"/>
      <c r="E189" s="339"/>
      <c r="F189" s="1245"/>
      <c r="O189" s="1245"/>
      <c r="S189" s="1245"/>
      <c r="W189" s="1245"/>
    </row>
    <row r="190" spans="1:23" x14ac:dyDescent="0.3">
      <c r="A190" s="339"/>
      <c r="B190" s="336"/>
      <c r="C190" s="339"/>
      <c r="D190" s="339"/>
      <c r="E190" s="339"/>
      <c r="F190" s="1245"/>
      <c r="O190" s="1245"/>
      <c r="S190" s="1245"/>
      <c r="W190" s="1245"/>
    </row>
    <row r="191" spans="1:23" x14ac:dyDescent="0.3">
      <c r="A191" s="339"/>
      <c r="B191" s="336"/>
      <c r="C191" s="339"/>
      <c r="D191" s="339"/>
      <c r="E191" s="339"/>
      <c r="F191" s="1245"/>
      <c r="O191" s="1245"/>
      <c r="S191" s="1245"/>
      <c r="W191" s="1245"/>
    </row>
    <row r="192" spans="1:23" x14ac:dyDescent="0.3">
      <c r="A192" s="339"/>
      <c r="B192" s="336"/>
      <c r="C192" s="339"/>
      <c r="D192" s="339"/>
      <c r="E192" s="339"/>
      <c r="F192" s="1245"/>
      <c r="O192" s="1245"/>
      <c r="S192" s="1245"/>
      <c r="W192" s="1245"/>
    </row>
    <row r="193" spans="1:23" x14ac:dyDescent="0.3">
      <c r="A193" s="339"/>
      <c r="B193" s="336"/>
      <c r="C193" s="339"/>
      <c r="D193" s="339"/>
      <c r="E193" s="339"/>
      <c r="F193" s="1245"/>
      <c r="O193" s="1245"/>
      <c r="S193" s="1245"/>
      <c r="W193" s="1245"/>
    </row>
    <row r="194" spans="1:23" x14ac:dyDescent="0.3">
      <c r="A194" s="339"/>
      <c r="B194" s="336"/>
      <c r="C194" s="339"/>
      <c r="D194" s="339"/>
      <c r="E194" s="339"/>
      <c r="F194" s="1245"/>
      <c r="O194" s="1245"/>
      <c r="S194" s="1245"/>
      <c r="W194" s="1245"/>
    </row>
    <row r="195" spans="1:23" x14ac:dyDescent="0.3">
      <c r="A195" s="339"/>
      <c r="B195" s="336"/>
      <c r="C195" s="339"/>
      <c r="D195" s="339"/>
      <c r="E195" s="339"/>
      <c r="F195" s="1245"/>
      <c r="O195" s="1245"/>
      <c r="S195" s="1245"/>
      <c r="W195" s="1245"/>
    </row>
    <row r="196" spans="1:23" x14ac:dyDescent="0.3">
      <c r="A196" s="339"/>
      <c r="B196" s="336"/>
      <c r="C196" s="339"/>
      <c r="D196" s="339"/>
      <c r="E196" s="339"/>
      <c r="F196" s="1245"/>
      <c r="O196" s="1245"/>
      <c r="S196" s="1245"/>
      <c r="W196" s="1245"/>
    </row>
    <row r="197" spans="1:23" x14ac:dyDescent="0.3">
      <c r="A197" s="339"/>
      <c r="B197" s="336"/>
      <c r="C197" s="339"/>
      <c r="D197" s="339"/>
      <c r="E197" s="339"/>
      <c r="F197" s="1245"/>
      <c r="O197" s="1245"/>
      <c r="S197" s="1245"/>
      <c r="W197" s="1245"/>
    </row>
    <row r="198" spans="1:23" x14ac:dyDescent="0.3">
      <c r="A198" s="339"/>
      <c r="B198" s="336"/>
      <c r="C198" s="339"/>
      <c r="D198" s="339"/>
      <c r="E198" s="339"/>
      <c r="F198" s="1245"/>
      <c r="O198" s="1245"/>
      <c r="S198" s="1245"/>
      <c r="W198" s="1245"/>
    </row>
    <row r="199" spans="1:23" x14ac:dyDescent="0.3">
      <c r="A199" s="339"/>
      <c r="B199" s="336"/>
      <c r="C199" s="339"/>
      <c r="D199" s="339"/>
      <c r="E199" s="339"/>
      <c r="F199" s="1245"/>
      <c r="O199" s="1245"/>
      <c r="S199" s="1245"/>
      <c r="W199" s="1245"/>
    </row>
    <row r="200" spans="1:23" x14ac:dyDescent="0.3">
      <c r="A200" s="339"/>
      <c r="B200" s="336"/>
      <c r="C200" s="339"/>
      <c r="D200" s="339"/>
      <c r="E200" s="339"/>
      <c r="F200" s="1245"/>
      <c r="O200" s="1245"/>
      <c r="S200" s="1245"/>
      <c r="W200" s="1245"/>
    </row>
    <row r="201" spans="1:23" x14ac:dyDescent="0.3">
      <c r="A201" s="339"/>
      <c r="B201" s="336"/>
      <c r="C201" s="339"/>
      <c r="D201" s="339"/>
      <c r="E201" s="339"/>
      <c r="F201" s="1245"/>
      <c r="O201" s="1245"/>
      <c r="S201" s="1245"/>
      <c r="W201" s="1245"/>
    </row>
    <row r="202" spans="1:23" x14ac:dyDescent="0.3">
      <c r="A202" s="339"/>
      <c r="B202" s="336"/>
      <c r="C202" s="339"/>
      <c r="D202" s="339"/>
      <c r="E202" s="339"/>
      <c r="F202" s="1245"/>
      <c r="O202" s="1245"/>
      <c r="S202" s="1245"/>
      <c r="W202" s="1245"/>
    </row>
    <row r="203" spans="1:23" x14ac:dyDescent="0.3">
      <c r="A203" s="339"/>
      <c r="B203" s="336"/>
      <c r="C203" s="339"/>
      <c r="D203" s="339"/>
      <c r="E203" s="339"/>
      <c r="F203" s="1245"/>
      <c r="O203" s="1245"/>
      <c r="S203" s="1245"/>
      <c r="W203" s="1245"/>
    </row>
    <row r="204" spans="1:23" x14ac:dyDescent="0.3">
      <c r="A204" s="339"/>
      <c r="B204" s="336"/>
      <c r="C204" s="339"/>
      <c r="D204" s="339"/>
      <c r="E204" s="339"/>
      <c r="F204" s="1245"/>
      <c r="O204" s="1245"/>
      <c r="S204" s="1245"/>
      <c r="W204" s="1245"/>
    </row>
    <row r="205" spans="1:23" x14ac:dyDescent="0.3">
      <c r="A205" s="339"/>
      <c r="B205" s="336"/>
      <c r="C205" s="339"/>
      <c r="D205" s="339"/>
      <c r="E205" s="339"/>
      <c r="F205" s="1245"/>
      <c r="O205" s="1245"/>
      <c r="S205" s="1245"/>
      <c r="W205" s="1245"/>
    </row>
    <row r="206" spans="1:23" x14ac:dyDescent="0.3">
      <c r="A206" s="339"/>
      <c r="B206" s="336"/>
      <c r="C206" s="339"/>
      <c r="D206" s="339"/>
      <c r="E206" s="339"/>
      <c r="F206" s="1245"/>
      <c r="O206" s="1245"/>
      <c r="S206" s="1245"/>
      <c r="W206" s="1245"/>
    </row>
    <row r="207" spans="1:23" x14ac:dyDescent="0.3">
      <c r="A207" s="339"/>
      <c r="B207" s="336"/>
      <c r="C207" s="339"/>
      <c r="D207" s="339"/>
      <c r="E207" s="339"/>
      <c r="F207" s="1245"/>
      <c r="O207" s="1245"/>
      <c r="S207" s="1245"/>
      <c r="W207" s="1245"/>
    </row>
    <row r="208" spans="1:23" x14ac:dyDescent="0.3">
      <c r="A208" s="339"/>
      <c r="B208" s="336"/>
      <c r="C208" s="339"/>
      <c r="D208" s="339"/>
      <c r="E208" s="339"/>
      <c r="F208" s="1245"/>
      <c r="O208" s="1245"/>
      <c r="S208" s="1245"/>
      <c r="W208" s="1245"/>
    </row>
    <row r="209" spans="1:23" x14ac:dyDescent="0.3">
      <c r="A209" s="339"/>
      <c r="B209" s="336"/>
      <c r="C209" s="339"/>
      <c r="D209" s="339"/>
      <c r="E209" s="339"/>
      <c r="F209" s="1245"/>
      <c r="O209" s="1245"/>
      <c r="S209" s="1245"/>
      <c r="W209" s="1245"/>
    </row>
    <row r="210" spans="1:23" x14ac:dyDescent="0.3">
      <c r="A210" s="339"/>
      <c r="B210" s="336"/>
      <c r="C210" s="339"/>
      <c r="D210" s="339"/>
      <c r="E210" s="339"/>
      <c r="F210" s="1245"/>
      <c r="O210" s="1245"/>
      <c r="S210" s="1245"/>
      <c r="W210" s="1245"/>
    </row>
    <row r="211" spans="1:23" x14ac:dyDescent="0.3">
      <c r="A211" s="339"/>
      <c r="B211" s="336"/>
      <c r="C211" s="339"/>
      <c r="D211" s="339"/>
      <c r="E211" s="339"/>
      <c r="F211" s="1245"/>
      <c r="O211" s="1245"/>
      <c r="S211" s="1245"/>
      <c r="W211" s="1245"/>
    </row>
    <row r="212" spans="1:23" x14ac:dyDescent="0.3">
      <c r="A212" s="339"/>
      <c r="B212" s="336"/>
      <c r="C212" s="339"/>
      <c r="D212" s="339"/>
      <c r="E212" s="339"/>
      <c r="F212" s="1245"/>
      <c r="O212" s="1245"/>
      <c r="S212" s="1245"/>
      <c r="W212" s="1245"/>
    </row>
    <row r="213" spans="1:23" x14ac:dyDescent="0.3">
      <c r="A213" s="339"/>
      <c r="B213" s="336"/>
      <c r="C213" s="339"/>
      <c r="D213" s="339"/>
      <c r="E213" s="339"/>
      <c r="F213" s="1245"/>
      <c r="O213" s="1245"/>
      <c r="S213" s="1245"/>
      <c r="W213" s="1245"/>
    </row>
    <row r="214" spans="1:23" x14ac:dyDescent="0.3">
      <c r="A214" s="339"/>
      <c r="B214" s="336"/>
      <c r="C214" s="339"/>
      <c r="D214" s="339"/>
      <c r="E214" s="339"/>
      <c r="F214" s="1245"/>
      <c r="O214" s="1245"/>
      <c r="S214" s="1245"/>
      <c r="W214" s="1245"/>
    </row>
    <row r="215" spans="1:23" x14ac:dyDescent="0.3">
      <c r="A215" s="339"/>
      <c r="B215" s="336"/>
      <c r="C215" s="339"/>
      <c r="D215" s="339"/>
      <c r="E215" s="339"/>
      <c r="F215" s="1245"/>
      <c r="O215" s="1245"/>
      <c r="S215" s="1245"/>
      <c r="W215" s="1245"/>
    </row>
    <row r="216" spans="1:23" x14ac:dyDescent="0.3">
      <c r="A216" s="339"/>
      <c r="B216" s="336"/>
      <c r="C216" s="339"/>
      <c r="D216" s="339"/>
      <c r="E216" s="339"/>
      <c r="F216" s="1245"/>
      <c r="O216" s="1245"/>
      <c r="S216" s="1245"/>
      <c r="W216" s="1245"/>
    </row>
    <row r="217" spans="1:23" x14ac:dyDescent="0.3">
      <c r="A217" s="339"/>
      <c r="B217" s="336"/>
      <c r="C217" s="339"/>
      <c r="D217" s="339"/>
      <c r="E217" s="339"/>
      <c r="F217" s="1245"/>
      <c r="O217" s="1245"/>
      <c r="S217" s="1245"/>
      <c r="W217" s="1245"/>
    </row>
    <row r="218" spans="1:23" x14ac:dyDescent="0.3">
      <c r="A218" s="339"/>
      <c r="B218" s="336"/>
      <c r="C218" s="339"/>
      <c r="D218" s="339"/>
      <c r="E218" s="339"/>
      <c r="F218" s="1245"/>
      <c r="O218" s="1245"/>
      <c r="S218" s="1245"/>
      <c r="W218" s="1245"/>
    </row>
    <row r="219" spans="1:23" x14ac:dyDescent="0.3">
      <c r="A219" s="339"/>
      <c r="B219" s="336"/>
      <c r="C219" s="339"/>
      <c r="D219" s="339"/>
      <c r="E219" s="339"/>
      <c r="F219" s="1245"/>
      <c r="O219" s="1245"/>
      <c r="S219" s="1245"/>
      <c r="W219" s="1245"/>
    </row>
    <row r="220" spans="1:23" x14ac:dyDescent="0.3">
      <c r="A220" s="339"/>
      <c r="B220" s="336"/>
      <c r="C220" s="339"/>
      <c r="D220" s="339"/>
      <c r="E220" s="339"/>
      <c r="F220" s="1245"/>
      <c r="O220" s="1245"/>
      <c r="S220" s="1245"/>
      <c r="W220" s="1245"/>
    </row>
    <row r="221" spans="1:23" x14ac:dyDescent="0.3">
      <c r="A221" s="339"/>
      <c r="B221" s="336"/>
      <c r="C221" s="339"/>
      <c r="D221" s="339"/>
      <c r="E221" s="339"/>
      <c r="F221" s="1245"/>
      <c r="O221" s="1245"/>
      <c r="S221" s="1245"/>
      <c r="W221" s="1245"/>
    </row>
    <row r="222" spans="1:23" x14ac:dyDescent="0.3">
      <c r="A222" s="339"/>
      <c r="B222" s="336"/>
      <c r="C222" s="339"/>
      <c r="D222" s="339"/>
      <c r="E222" s="339"/>
      <c r="F222" s="1245"/>
      <c r="O222" s="1245"/>
      <c r="S222" s="1245"/>
      <c r="W222" s="1245"/>
    </row>
    <row r="223" spans="1:23" x14ac:dyDescent="0.3">
      <c r="A223" s="339"/>
      <c r="B223" s="336"/>
      <c r="C223" s="339"/>
      <c r="D223" s="339"/>
      <c r="E223" s="339"/>
      <c r="F223" s="1245"/>
      <c r="O223" s="1245"/>
      <c r="S223" s="1245"/>
      <c r="W223" s="1245"/>
    </row>
    <row r="224" spans="1:23" x14ac:dyDescent="0.3">
      <c r="A224" s="339"/>
      <c r="B224" s="336"/>
      <c r="C224" s="339"/>
      <c r="D224" s="339"/>
      <c r="E224" s="339"/>
      <c r="F224" s="1245"/>
      <c r="O224" s="1245"/>
      <c r="S224" s="1245"/>
      <c r="W224" s="1245"/>
    </row>
    <row r="225" spans="1:23" x14ac:dyDescent="0.3">
      <c r="A225" s="339"/>
      <c r="B225" s="336"/>
      <c r="C225" s="339"/>
      <c r="D225" s="339"/>
      <c r="E225" s="339"/>
      <c r="F225" s="1245"/>
      <c r="O225" s="1245"/>
      <c r="S225" s="1245"/>
      <c r="W225" s="1245"/>
    </row>
    <row r="226" spans="1:23" x14ac:dyDescent="0.3">
      <c r="A226" s="339"/>
      <c r="B226" s="336"/>
      <c r="C226" s="339"/>
      <c r="D226" s="339"/>
      <c r="E226" s="339"/>
      <c r="F226" s="1245"/>
      <c r="O226" s="1245"/>
      <c r="S226" s="1245"/>
      <c r="W226" s="1245"/>
    </row>
    <row r="227" spans="1:23" x14ac:dyDescent="0.3">
      <c r="A227" s="339"/>
      <c r="B227" s="336"/>
      <c r="C227" s="339"/>
      <c r="D227" s="339"/>
      <c r="E227" s="339"/>
      <c r="F227" s="1245"/>
      <c r="O227" s="1245"/>
      <c r="S227" s="1245"/>
      <c r="W227" s="1245"/>
    </row>
    <row r="228" spans="1:23" x14ac:dyDescent="0.3">
      <c r="A228" s="339"/>
      <c r="B228" s="336"/>
      <c r="C228" s="339"/>
      <c r="D228" s="339"/>
      <c r="E228" s="339"/>
      <c r="F228" s="1245"/>
      <c r="O228" s="1245"/>
      <c r="S228" s="1245"/>
      <c r="W228" s="1245"/>
    </row>
    <row r="229" spans="1:23" x14ac:dyDescent="0.3">
      <c r="A229" s="339"/>
      <c r="B229" s="336"/>
      <c r="C229" s="339"/>
      <c r="D229" s="339"/>
      <c r="E229" s="339"/>
      <c r="F229" s="1245"/>
      <c r="O229" s="1245"/>
      <c r="S229" s="1245"/>
      <c r="W229" s="1245"/>
    </row>
    <row r="230" spans="1:23" x14ac:dyDescent="0.3">
      <c r="A230" s="339"/>
      <c r="B230" s="336"/>
      <c r="C230" s="339"/>
      <c r="D230" s="339"/>
      <c r="E230" s="339"/>
      <c r="F230" s="1245"/>
      <c r="O230" s="1245"/>
      <c r="S230" s="1245"/>
      <c r="W230" s="1245"/>
    </row>
    <row r="231" spans="1:23" x14ac:dyDescent="0.3">
      <c r="A231" s="339"/>
      <c r="B231" s="336"/>
      <c r="C231" s="339"/>
      <c r="D231" s="339"/>
      <c r="E231" s="339"/>
      <c r="F231" s="1245"/>
      <c r="O231" s="1245"/>
      <c r="S231" s="1245"/>
      <c r="W231" s="1245"/>
    </row>
    <row r="232" spans="1:23" x14ac:dyDescent="0.3">
      <c r="A232" s="339"/>
      <c r="B232" s="336"/>
      <c r="C232" s="339"/>
      <c r="D232" s="339"/>
      <c r="E232" s="339"/>
      <c r="F232" s="1245"/>
      <c r="O232" s="1245"/>
      <c r="S232" s="1245"/>
      <c r="W232" s="1245"/>
    </row>
    <row r="233" spans="1:23" x14ac:dyDescent="0.3">
      <c r="A233" s="339"/>
      <c r="B233" s="336"/>
      <c r="C233" s="339"/>
      <c r="D233" s="339"/>
      <c r="E233" s="339"/>
      <c r="F233" s="1245"/>
      <c r="O233" s="1245"/>
      <c r="S233" s="1245"/>
      <c r="W233" s="1245"/>
    </row>
    <row r="234" spans="1:23" x14ac:dyDescent="0.3">
      <c r="A234" s="339"/>
      <c r="B234" s="336"/>
      <c r="C234" s="339"/>
      <c r="D234" s="339"/>
      <c r="E234" s="339"/>
      <c r="F234" s="1245"/>
      <c r="O234" s="1245"/>
      <c r="S234" s="1245"/>
      <c r="W234" s="1245"/>
    </row>
    <row r="235" spans="1:23" x14ac:dyDescent="0.3">
      <c r="A235" s="339"/>
      <c r="B235" s="336"/>
      <c r="C235" s="339"/>
      <c r="D235" s="339"/>
      <c r="E235" s="339"/>
      <c r="F235" s="1245"/>
      <c r="O235" s="1245"/>
      <c r="S235" s="1245"/>
      <c r="W235" s="1245"/>
    </row>
    <row r="236" spans="1:23" x14ac:dyDescent="0.3">
      <c r="A236" s="339"/>
      <c r="B236" s="336"/>
      <c r="C236" s="339"/>
      <c r="D236" s="339"/>
      <c r="E236" s="339"/>
      <c r="F236" s="1245"/>
      <c r="O236" s="1245"/>
      <c r="S236" s="1245"/>
      <c r="W236" s="1245"/>
    </row>
    <row r="237" spans="1:23" x14ac:dyDescent="0.3">
      <c r="A237" s="339"/>
      <c r="B237" s="336"/>
      <c r="C237" s="339"/>
      <c r="D237" s="339"/>
      <c r="E237" s="339"/>
      <c r="F237" s="1245"/>
      <c r="O237" s="1245"/>
      <c r="S237" s="1245"/>
      <c r="W237" s="1245"/>
    </row>
    <row r="238" spans="1:23" x14ac:dyDescent="0.3">
      <c r="A238" s="339"/>
      <c r="B238" s="336"/>
      <c r="C238" s="339"/>
      <c r="D238" s="339"/>
      <c r="E238" s="339"/>
      <c r="F238" s="1245"/>
      <c r="O238" s="1245"/>
      <c r="S238" s="1245"/>
      <c r="W238" s="1245"/>
    </row>
    <row r="239" spans="1:23" x14ac:dyDescent="0.3">
      <c r="A239" s="339"/>
      <c r="B239" s="336"/>
      <c r="C239" s="339"/>
      <c r="D239" s="339"/>
      <c r="E239" s="339"/>
      <c r="F239" s="1245"/>
      <c r="O239" s="1245"/>
      <c r="S239" s="1245"/>
      <c r="W239" s="1245"/>
    </row>
    <row r="240" spans="1:23" x14ac:dyDescent="0.3">
      <c r="A240" s="339"/>
      <c r="B240" s="336"/>
      <c r="C240" s="339"/>
      <c r="D240" s="339"/>
      <c r="E240" s="339"/>
      <c r="F240" s="1245"/>
      <c r="O240" s="1245"/>
      <c r="S240" s="1245"/>
      <c r="W240" s="1245"/>
    </row>
    <row r="241" spans="1:23" x14ac:dyDescent="0.3">
      <c r="A241" s="339"/>
      <c r="B241" s="336"/>
      <c r="C241" s="339"/>
      <c r="D241" s="339"/>
      <c r="E241" s="339"/>
      <c r="F241" s="1245"/>
      <c r="O241" s="1245"/>
      <c r="S241" s="1245"/>
      <c r="W241" s="1245"/>
    </row>
    <row r="242" spans="1:23" x14ac:dyDescent="0.3">
      <c r="A242" s="339"/>
      <c r="B242" s="336"/>
      <c r="C242" s="339"/>
      <c r="D242" s="339"/>
      <c r="E242" s="339"/>
      <c r="F242" s="1245"/>
      <c r="O242" s="1245"/>
      <c r="S242" s="1245"/>
      <c r="W242" s="1245"/>
    </row>
    <row r="243" spans="1:23" x14ac:dyDescent="0.3">
      <c r="A243" s="339"/>
      <c r="B243" s="336"/>
      <c r="C243" s="339"/>
      <c r="D243" s="339"/>
      <c r="E243" s="339"/>
      <c r="F243" s="1245"/>
      <c r="O243" s="1245"/>
      <c r="S243" s="1245"/>
      <c r="W243" s="1245"/>
    </row>
    <row r="244" spans="1:23" x14ac:dyDescent="0.3">
      <c r="A244" s="339"/>
      <c r="B244" s="336"/>
      <c r="C244" s="339"/>
      <c r="D244" s="339"/>
      <c r="E244" s="339"/>
      <c r="F244" s="1245"/>
      <c r="O244" s="1245"/>
      <c r="S244" s="1245"/>
      <c r="W244" s="1245"/>
    </row>
    <row r="245" spans="1:23" x14ac:dyDescent="0.3">
      <c r="A245" s="339"/>
      <c r="B245" s="336"/>
      <c r="C245" s="339"/>
      <c r="D245" s="339"/>
      <c r="E245" s="339"/>
      <c r="F245" s="1245"/>
      <c r="O245" s="1245"/>
      <c r="S245" s="1245"/>
      <c r="W245" s="1245"/>
    </row>
    <row r="246" spans="1:23" x14ac:dyDescent="0.3">
      <c r="A246" s="339"/>
      <c r="B246" s="336"/>
      <c r="C246" s="339"/>
      <c r="D246" s="339"/>
      <c r="E246" s="339"/>
      <c r="F246" s="1245"/>
      <c r="O246" s="1245"/>
      <c r="S246" s="1245"/>
      <c r="W246" s="1245"/>
    </row>
    <row r="247" spans="1:23" x14ac:dyDescent="0.3">
      <c r="A247" s="339"/>
      <c r="B247" s="336"/>
      <c r="C247" s="339"/>
      <c r="D247" s="339"/>
      <c r="E247" s="339"/>
      <c r="F247" s="1245"/>
      <c r="O247" s="1245"/>
      <c r="S247" s="1245"/>
      <c r="W247" s="1245"/>
    </row>
    <row r="248" spans="1:23" x14ac:dyDescent="0.3">
      <c r="A248" s="339"/>
      <c r="B248" s="336"/>
      <c r="C248" s="339"/>
      <c r="D248" s="339"/>
      <c r="E248" s="339"/>
      <c r="F248" s="1245"/>
      <c r="O248" s="1245"/>
      <c r="S248" s="1245"/>
      <c r="W248" s="1245"/>
    </row>
    <row r="249" spans="1:23" x14ac:dyDescent="0.3">
      <c r="A249" s="339"/>
      <c r="B249" s="336"/>
      <c r="C249" s="339"/>
      <c r="D249" s="339"/>
      <c r="E249" s="339"/>
      <c r="F249" s="1245"/>
      <c r="O249" s="1245"/>
      <c r="S249" s="1245"/>
      <c r="W249" s="1245"/>
    </row>
    <row r="250" spans="1:23" x14ac:dyDescent="0.3">
      <c r="A250" s="339"/>
      <c r="B250" s="336"/>
      <c r="C250" s="339"/>
      <c r="D250" s="339"/>
      <c r="E250" s="339"/>
      <c r="F250" s="1245"/>
      <c r="O250" s="1245"/>
      <c r="S250" s="1245"/>
      <c r="W250" s="1245"/>
    </row>
    <row r="251" spans="1:23" x14ac:dyDescent="0.3">
      <c r="A251" s="339"/>
      <c r="B251" s="336"/>
      <c r="C251" s="339"/>
      <c r="D251" s="339"/>
      <c r="E251" s="339"/>
      <c r="F251" s="1245"/>
      <c r="O251" s="1245"/>
      <c r="S251" s="1245"/>
      <c r="W251" s="1245"/>
    </row>
    <row r="252" spans="1:23" x14ac:dyDescent="0.3">
      <c r="A252" s="339"/>
      <c r="B252" s="336"/>
      <c r="C252" s="339"/>
      <c r="D252" s="339"/>
      <c r="E252" s="339"/>
      <c r="F252" s="1245"/>
      <c r="O252" s="1245"/>
      <c r="S252" s="1245"/>
      <c r="W252" s="1245"/>
    </row>
    <row r="253" spans="1:23" x14ac:dyDescent="0.3">
      <c r="A253" s="339"/>
      <c r="B253" s="336"/>
      <c r="C253" s="339"/>
      <c r="D253" s="339"/>
      <c r="E253" s="339"/>
      <c r="F253" s="1245"/>
      <c r="O253" s="1245"/>
      <c r="S253" s="1245"/>
      <c r="W253" s="1245"/>
    </row>
    <row r="254" spans="1:23" x14ac:dyDescent="0.3">
      <c r="A254" s="339"/>
      <c r="B254" s="336"/>
      <c r="C254" s="339"/>
      <c r="D254" s="339"/>
      <c r="E254" s="339"/>
      <c r="F254" s="1245"/>
      <c r="O254" s="1245"/>
      <c r="S254" s="1245"/>
      <c r="W254" s="1245"/>
    </row>
    <row r="255" spans="1:23" x14ac:dyDescent="0.3">
      <c r="A255" s="339"/>
      <c r="B255" s="336"/>
      <c r="C255" s="339"/>
      <c r="D255" s="339"/>
      <c r="E255" s="339"/>
      <c r="F255" s="1245"/>
      <c r="O255" s="1245"/>
      <c r="S255" s="1245"/>
      <c r="W255" s="1245"/>
    </row>
    <row r="256" spans="1:23" x14ac:dyDescent="0.3">
      <c r="A256" s="339"/>
      <c r="B256" s="336"/>
      <c r="C256" s="339"/>
      <c r="D256" s="339"/>
      <c r="E256" s="339"/>
      <c r="F256" s="1245"/>
      <c r="O256" s="1245"/>
      <c r="S256" s="1245"/>
      <c r="W256" s="1245"/>
    </row>
    <row r="257" spans="1:23" x14ac:dyDescent="0.3">
      <c r="A257" s="339"/>
      <c r="B257" s="336"/>
      <c r="C257" s="339"/>
      <c r="D257" s="339"/>
      <c r="E257" s="339"/>
      <c r="F257" s="1245"/>
      <c r="O257" s="1245"/>
      <c r="S257" s="1245"/>
      <c r="W257" s="1245"/>
    </row>
    <row r="258" spans="1:23" x14ac:dyDescent="0.3">
      <c r="A258" s="339"/>
      <c r="B258" s="336"/>
      <c r="C258" s="339"/>
      <c r="D258" s="339"/>
      <c r="E258" s="339"/>
      <c r="F258" s="1245"/>
      <c r="O258" s="1245"/>
      <c r="S258" s="1245"/>
      <c r="W258" s="1245"/>
    </row>
    <row r="259" spans="1:23" x14ac:dyDescent="0.3">
      <c r="A259" s="339"/>
      <c r="B259" s="336"/>
      <c r="C259" s="339"/>
      <c r="D259" s="339"/>
      <c r="E259" s="339"/>
      <c r="F259" s="1245"/>
      <c r="O259" s="1245"/>
      <c r="S259" s="1245"/>
      <c r="W259" s="1245"/>
    </row>
    <row r="260" spans="1:23" x14ac:dyDescent="0.3">
      <c r="A260" s="339"/>
      <c r="B260" s="336"/>
      <c r="C260" s="339"/>
      <c r="D260" s="339"/>
      <c r="E260" s="339"/>
      <c r="F260" s="1245"/>
      <c r="O260" s="1245"/>
      <c r="S260" s="1245"/>
      <c r="W260" s="1245"/>
    </row>
    <row r="261" spans="1:23" x14ac:dyDescent="0.3">
      <c r="A261" s="339"/>
      <c r="B261" s="336"/>
      <c r="C261" s="339"/>
      <c r="D261" s="339"/>
      <c r="E261" s="339"/>
      <c r="F261" s="1245"/>
      <c r="O261" s="1245"/>
      <c r="S261" s="1245"/>
      <c r="W261" s="1245"/>
    </row>
    <row r="262" spans="1:23" x14ac:dyDescent="0.3">
      <c r="A262" s="339"/>
      <c r="B262" s="336"/>
      <c r="C262" s="339"/>
      <c r="D262" s="339"/>
      <c r="E262" s="339"/>
      <c r="F262" s="1245"/>
      <c r="O262" s="1245"/>
      <c r="S262" s="1245"/>
      <c r="W262" s="1245"/>
    </row>
    <row r="263" spans="1:23" x14ac:dyDescent="0.3">
      <c r="A263" s="339"/>
      <c r="B263" s="336"/>
      <c r="C263" s="339"/>
      <c r="D263" s="339"/>
      <c r="E263" s="339"/>
      <c r="F263" s="1245"/>
      <c r="O263" s="1245"/>
      <c r="S263" s="1245"/>
      <c r="W263" s="1245"/>
    </row>
    <row r="264" spans="1:23" x14ac:dyDescent="0.3">
      <c r="A264" s="339"/>
      <c r="B264" s="336"/>
      <c r="C264" s="339"/>
      <c r="D264" s="339"/>
      <c r="E264" s="339"/>
      <c r="F264" s="1245"/>
      <c r="O264" s="1245"/>
      <c r="S264" s="1245"/>
      <c r="W264" s="1245"/>
    </row>
    <row r="265" spans="1:23" x14ac:dyDescent="0.3">
      <c r="A265" s="339"/>
      <c r="B265" s="336"/>
      <c r="C265" s="339"/>
      <c r="D265" s="339"/>
      <c r="E265" s="339"/>
      <c r="F265" s="1245"/>
      <c r="O265" s="1245"/>
      <c r="S265" s="1245"/>
      <c r="W265" s="1245"/>
    </row>
    <row r="266" spans="1:23" x14ac:dyDescent="0.3">
      <c r="A266" s="339"/>
      <c r="B266" s="336"/>
      <c r="C266" s="339"/>
      <c r="D266" s="339"/>
      <c r="E266" s="339"/>
      <c r="F266" s="1245"/>
      <c r="O266" s="1245"/>
      <c r="S266" s="1245"/>
      <c r="W266" s="1245"/>
    </row>
    <row r="267" spans="1:23" x14ac:dyDescent="0.3">
      <c r="A267" s="339"/>
      <c r="B267" s="336"/>
      <c r="C267" s="339"/>
      <c r="D267" s="339"/>
      <c r="E267" s="339"/>
      <c r="F267" s="1245"/>
      <c r="O267" s="1245"/>
      <c r="S267" s="1245"/>
      <c r="W267" s="1245"/>
    </row>
    <row r="268" spans="1:23" x14ac:dyDescent="0.3">
      <c r="A268" s="339"/>
      <c r="B268" s="336"/>
      <c r="C268" s="339"/>
      <c r="D268" s="339"/>
      <c r="E268" s="339"/>
      <c r="F268" s="1245"/>
      <c r="O268" s="1245"/>
      <c r="S268" s="1245"/>
      <c r="W268" s="1245"/>
    </row>
    <row r="269" spans="1:23" x14ac:dyDescent="0.3">
      <c r="A269" s="339"/>
      <c r="B269" s="336"/>
      <c r="C269" s="339"/>
      <c r="D269" s="339"/>
      <c r="E269" s="339"/>
      <c r="F269" s="1245"/>
      <c r="O269" s="1245"/>
      <c r="S269" s="1245"/>
      <c r="W269" s="1245"/>
    </row>
    <row r="270" spans="1:23" x14ac:dyDescent="0.3">
      <c r="A270" s="339"/>
      <c r="B270" s="336"/>
      <c r="C270" s="339"/>
      <c r="D270" s="339"/>
      <c r="E270" s="339"/>
      <c r="F270" s="1245"/>
      <c r="O270" s="1245"/>
      <c r="S270" s="1245"/>
      <c r="W270" s="1245"/>
    </row>
    <row r="271" spans="1:23" x14ac:dyDescent="0.3">
      <c r="A271" s="339"/>
      <c r="B271" s="336"/>
      <c r="C271" s="339"/>
      <c r="D271" s="339"/>
      <c r="E271" s="339"/>
      <c r="F271" s="1245"/>
      <c r="O271" s="1245"/>
      <c r="S271" s="1245"/>
      <c r="W271" s="1245"/>
    </row>
    <row r="272" spans="1:23" x14ac:dyDescent="0.3">
      <c r="A272" s="339"/>
      <c r="B272" s="336"/>
      <c r="C272" s="339"/>
      <c r="D272" s="339"/>
      <c r="E272" s="339"/>
      <c r="F272" s="1245"/>
      <c r="O272" s="1245"/>
      <c r="S272" s="1245"/>
      <c r="W272" s="1245"/>
    </row>
    <row r="273" spans="1:23" x14ac:dyDescent="0.3">
      <c r="A273" s="339"/>
      <c r="B273" s="336"/>
      <c r="C273" s="339"/>
      <c r="D273" s="339"/>
      <c r="E273" s="339"/>
      <c r="F273" s="1245"/>
      <c r="O273" s="1245"/>
      <c r="S273" s="1245"/>
      <c r="W273" s="1245"/>
    </row>
    <row r="274" spans="1:23" x14ac:dyDescent="0.3">
      <c r="A274" s="339"/>
      <c r="B274" s="336"/>
      <c r="C274" s="339"/>
      <c r="D274" s="339"/>
      <c r="E274" s="339"/>
      <c r="F274" s="1245"/>
      <c r="O274" s="1245"/>
      <c r="S274" s="1245"/>
      <c r="W274" s="1245"/>
    </row>
    <row r="275" spans="1:23" x14ac:dyDescent="0.3">
      <c r="A275" s="339"/>
      <c r="B275" s="336"/>
      <c r="C275" s="339"/>
      <c r="D275" s="339"/>
      <c r="E275" s="339"/>
      <c r="F275" s="1245"/>
      <c r="O275" s="1245"/>
      <c r="S275" s="1245"/>
      <c r="W275" s="1245"/>
    </row>
    <row r="276" spans="1:23" x14ac:dyDescent="0.3">
      <c r="A276" s="339"/>
      <c r="B276" s="336"/>
      <c r="C276" s="339"/>
      <c r="D276" s="339"/>
      <c r="E276" s="339"/>
      <c r="F276" s="1245"/>
      <c r="O276" s="1245"/>
      <c r="S276" s="1245"/>
      <c r="W276" s="1245"/>
    </row>
    <row r="277" spans="1:23" x14ac:dyDescent="0.3">
      <c r="A277" s="339"/>
      <c r="B277" s="336"/>
      <c r="C277" s="339"/>
      <c r="D277" s="339"/>
      <c r="E277" s="339"/>
      <c r="F277" s="1245"/>
      <c r="O277" s="1245"/>
      <c r="S277" s="1245"/>
      <c r="W277" s="1245"/>
    </row>
    <row r="278" spans="1:23" x14ac:dyDescent="0.3">
      <c r="A278" s="339"/>
      <c r="B278" s="336"/>
      <c r="C278" s="339"/>
      <c r="D278" s="339"/>
      <c r="E278" s="339"/>
      <c r="F278" s="1245"/>
      <c r="O278" s="1245"/>
      <c r="S278" s="1245"/>
      <c r="W278" s="1245"/>
    </row>
    <row r="279" spans="1:23" x14ac:dyDescent="0.3">
      <c r="A279" s="339"/>
      <c r="B279" s="336"/>
      <c r="C279" s="339"/>
      <c r="D279" s="339"/>
      <c r="E279" s="339"/>
      <c r="F279" s="1245"/>
      <c r="O279" s="1245"/>
      <c r="S279" s="1245"/>
      <c r="W279" s="1245"/>
    </row>
    <row r="280" spans="1:23" x14ac:dyDescent="0.3">
      <c r="A280" s="339"/>
      <c r="B280" s="336"/>
      <c r="C280" s="339"/>
      <c r="D280" s="339"/>
      <c r="E280" s="339"/>
      <c r="F280" s="1245"/>
      <c r="O280" s="1245"/>
      <c r="S280" s="1245"/>
      <c r="W280" s="1245"/>
    </row>
    <row r="281" spans="1:23" x14ac:dyDescent="0.3">
      <c r="A281" s="339"/>
      <c r="B281" s="336"/>
      <c r="C281" s="339"/>
      <c r="D281" s="339"/>
      <c r="E281" s="339"/>
      <c r="F281" s="1245"/>
      <c r="O281" s="1245"/>
      <c r="S281" s="1245"/>
      <c r="W281" s="1245"/>
    </row>
    <row r="282" spans="1:23" x14ac:dyDescent="0.3">
      <c r="A282" s="339"/>
      <c r="B282" s="336"/>
      <c r="C282" s="339"/>
      <c r="D282" s="339"/>
      <c r="E282" s="339"/>
      <c r="F282" s="1245"/>
      <c r="O282" s="1245"/>
      <c r="S282" s="1245"/>
      <c r="W282" s="1245"/>
    </row>
    <row r="283" spans="1:23" x14ac:dyDescent="0.3">
      <c r="A283" s="339"/>
      <c r="B283" s="336"/>
      <c r="C283" s="339"/>
      <c r="D283" s="339"/>
      <c r="E283" s="339"/>
      <c r="F283" s="1245"/>
      <c r="O283" s="1245"/>
      <c r="S283" s="1245"/>
      <c r="W283" s="1245"/>
    </row>
    <row r="284" spans="1:23" x14ac:dyDescent="0.3">
      <c r="A284" s="339"/>
      <c r="B284" s="336"/>
      <c r="C284" s="339"/>
      <c r="D284" s="339"/>
      <c r="E284" s="339"/>
      <c r="F284" s="1245"/>
      <c r="O284" s="1245"/>
      <c r="S284" s="1245"/>
      <c r="W284" s="1245"/>
    </row>
    <row r="285" spans="1:23" x14ac:dyDescent="0.3">
      <c r="A285" s="339"/>
      <c r="B285" s="336"/>
      <c r="C285" s="339"/>
      <c r="D285" s="339"/>
      <c r="E285" s="339"/>
      <c r="F285" s="1245"/>
      <c r="O285" s="1245"/>
      <c r="S285" s="1245"/>
      <c r="W285" s="1245"/>
    </row>
    <row r="286" spans="1:23" x14ac:dyDescent="0.3">
      <c r="A286" s="339"/>
      <c r="B286" s="336"/>
      <c r="C286" s="339"/>
      <c r="D286" s="339"/>
      <c r="E286" s="339"/>
      <c r="F286" s="1245"/>
      <c r="O286" s="1245"/>
      <c r="S286" s="1245"/>
      <c r="W286" s="1245"/>
    </row>
    <row r="287" spans="1:23" x14ac:dyDescent="0.3">
      <c r="A287" s="339"/>
      <c r="B287" s="336"/>
      <c r="C287" s="339"/>
      <c r="D287" s="339"/>
      <c r="E287" s="339"/>
      <c r="F287" s="1245"/>
      <c r="O287" s="1245"/>
      <c r="S287" s="1245"/>
      <c r="W287" s="1245"/>
    </row>
    <row r="288" spans="1:23" x14ac:dyDescent="0.3">
      <c r="A288" s="339"/>
      <c r="B288" s="336"/>
      <c r="C288" s="339"/>
      <c r="D288" s="339"/>
      <c r="E288" s="339"/>
      <c r="F288" s="1245"/>
      <c r="O288" s="1245"/>
      <c r="S288" s="1245"/>
      <c r="W288" s="1245"/>
    </row>
    <row r="289" spans="1:23" x14ac:dyDescent="0.3">
      <c r="A289" s="339"/>
      <c r="B289" s="336"/>
      <c r="C289" s="339"/>
      <c r="D289" s="339"/>
      <c r="E289" s="339"/>
      <c r="F289" s="1245"/>
      <c r="O289" s="1245"/>
      <c r="S289" s="1245"/>
      <c r="W289" s="1245"/>
    </row>
    <row r="290" spans="1:23" x14ac:dyDescent="0.3">
      <c r="A290" s="339"/>
      <c r="B290" s="336"/>
      <c r="C290" s="339"/>
      <c r="D290" s="339"/>
      <c r="E290" s="339"/>
      <c r="F290" s="1245"/>
      <c r="O290" s="1245"/>
      <c r="S290" s="1245"/>
      <c r="W290" s="1245"/>
    </row>
    <row r="291" spans="1:23" x14ac:dyDescent="0.3">
      <c r="A291" s="339"/>
      <c r="B291" s="336"/>
      <c r="C291" s="339"/>
      <c r="D291" s="339"/>
      <c r="E291" s="339"/>
      <c r="F291" s="1245"/>
      <c r="O291" s="1245"/>
      <c r="S291" s="1245"/>
      <c r="W291" s="1245"/>
    </row>
    <row r="292" spans="1:23" x14ac:dyDescent="0.3">
      <c r="A292" s="339"/>
      <c r="B292" s="336"/>
      <c r="C292" s="339"/>
      <c r="D292" s="339"/>
      <c r="E292" s="339"/>
      <c r="F292" s="1245"/>
      <c r="O292" s="1245"/>
      <c r="S292" s="1245"/>
      <c r="W292" s="1245"/>
    </row>
    <row r="293" spans="1:23" x14ac:dyDescent="0.3">
      <c r="A293" s="339"/>
      <c r="B293" s="336"/>
      <c r="C293" s="339"/>
      <c r="D293" s="339"/>
      <c r="E293" s="339"/>
      <c r="F293" s="1245"/>
      <c r="O293" s="1245"/>
      <c r="S293" s="1245"/>
      <c r="W293" s="1245"/>
    </row>
    <row r="294" spans="1:23" x14ac:dyDescent="0.3">
      <c r="A294" s="339"/>
      <c r="B294" s="336"/>
      <c r="C294" s="339"/>
      <c r="D294" s="339"/>
      <c r="E294" s="339"/>
      <c r="F294" s="1245"/>
      <c r="O294" s="1245"/>
      <c r="S294" s="1245"/>
      <c r="W294" s="1245"/>
    </row>
    <row r="295" spans="1:23" x14ac:dyDescent="0.3">
      <c r="A295" s="339"/>
      <c r="B295" s="336"/>
      <c r="C295" s="339"/>
      <c r="D295" s="339"/>
      <c r="E295" s="339"/>
      <c r="F295" s="1245"/>
      <c r="O295" s="1245"/>
      <c r="S295" s="1245"/>
      <c r="W295" s="1245"/>
    </row>
    <row r="296" spans="1:23" x14ac:dyDescent="0.3">
      <c r="A296" s="339"/>
      <c r="B296" s="336"/>
      <c r="C296" s="339"/>
      <c r="D296" s="339"/>
      <c r="E296" s="339"/>
      <c r="F296" s="1245"/>
      <c r="O296" s="1245"/>
      <c r="S296" s="1245"/>
      <c r="W296" s="1245"/>
    </row>
    <row r="297" spans="1:23" x14ac:dyDescent="0.3">
      <c r="A297" s="339"/>
      <c r="B297" s="336"/>
      <c r="C297" s="339"/>
      <c r="D297" s="339"/>
      <c r="E297" s="339"/>
      <c r="F297" s="1245"/>
      <c r="O297" s="1245"/>
      <c r="S297" s="1245"/>
      <c r="W297" s="1245"/>
    </row>
    <row r="298" spans="1:23" x14ac:dyDescent="0.3">
      <c r="A298" s="339"/>
      <c r="B298" s="336"/>
      <c r="C298" s="339"/>
      <c r="D298" s="339"/>
      <c r="E298" s="339"/>
      <c r="F298" s="1245"/>
      <c r="O298" s="1245"/>
      <c r="S298" s="1245"/>
      <c r="W298" s="1245"/>
    </row>
    <row r="299" spans="1:23" x14ac:dyDescent="0.3">
      <c r="A299" s="339"/>
      <c r="B299" s="336"/>
      <c r="C299" s="339"/>
      <c r="D299" s="339"/>
      <c r="E299" s="339"/>
      <c r="F299" s="1245"/>
      <c r="O299" s="1245"/>
      <c r="S299" s="1245"/>
      <c r="W299" s="1245"/>
    </row>
    <row r="300" spans="1:23" x14ac:dyDescent="0.3">
      <c r="A300" s="339"/>
      <c r="B300" s="336"/>
      <c r="C300" s="339"/>
      <c r="D300" s="339"/>
      <c r="E300" s="339"/>
      <c r="F300" s="1245"/>
      <c r="O300" s="1245"/>
      <c r="S300" s="1245"/>
      <c r="W300" s="1245"/>
    </row>
    <row r="301" spans="1:23" x14ac:dyDescent="0.3">
      <c r="A301" s="339"/>
      <c r="B301" s="336"/>
      <c r="C301" s="339"/>
      <c r="D301" s="339"/>
      <c r="E301" s="339"/>
      <c r="F301" s="1245"/>
      <c r="O301" s="1245"/>
      <c r="S301" s="1245"/>
      <c r="W301" s="1245"/>
    </row>
    <row r="302" spans="1:23" x14ac:dyDescent="0.3">
      <c r="A302" s="339"/>
      <c r="B302" s="336"/>
      <c r="C302" s="339"/>
      <c r="D302" s="339"/>
      <c r="E302" s="339"/>
      <c r="F302" s="1245"/>
      <c r="O302" s="1245"/>
      <c r="S302" s="1245"/>
      <c r="W302" s="1245"/>
    </row>
    <row r="303" spans="1:23" x14ac:dyDescent="0.3">
      <c r="A303" s="339"/>
      <c r="B303" s="336"/>
      <c r="C303" s="339"/>
      <c r="D303" s="339"/>
      <c r="E303" s="339"/>
      <c r="F303" s="1245"/>
      <c r="O303" s="1245"/>
      <c r="S303" s="1245"/>
      <c r="W303" s="1245"/>
    </row>
    <row r="304" spans="1:23" x14ac:dyDescent="0.3">
      <c r="A304" s="339"/>
      <c r="B304" s="336"/>
      <c r="C304" s="339"/>
      <c r="D304" s="339"/>
      <c r="E304" s="339"/>
      <c r="F304" s="1245"/>
      <c r="O304" s="1245"/>
      <c r="S304" s="1245"/>
      <c r="W304" s="1245"/>
    </row>
    <row r="305" spans="1:23" x14ac:dyDescent="0.3">
      <c r="A305" s="339"/>
      <c r="B305" s="336"/>
      <c r="C305" s="339"/>
      <c r="D305" s="339"/>
      <c r="E305" s="339"/>
      <c r="F305" s="1245"/>
      <c r="O305" s="1245"/>
      <c r="S305" s="1245"/>
      <c r="W305" s="1245"/>
    </row>
    <row r="306" spans="1:23" x14ac:dyDescent="0.3">
      <c r="A306" s="339"/>
      <c r="B306" s="336"/>
      <c r="C306" s="339"/>
      <c r="D306" s="339"/>
      <c r="E306" s="339"/>
      <c r="F306" s="1245"/>
      <c r="O306" s="1245"/>
      <c r="S306" s="1245"/>
      <c r="W306" s="1245"/>
    </row>
    <row r="307" spans="1:23" x14ac:dyDescent="0.3">
      <c r="A307" s="339"/>
      <c r="B307" s="336"/>
      <c r="C307" s="339"/>
      <c r="D307" s="339"/>
      <c r="E307" s="339"/>
      <c r="F307" s="1245"/>
      <c r="O307" s="1245"/>
      <c r="S307" s="1245"/>
      <c r="W307" s="1245"/>
    </row>
    <row r="308" spans="1:23" x14ac:dyDescent="0.3">
      <c r="A308" s="339"/>
      <c r="B308" s="336"/>
      <c r="C308" s="339"/>
      <c r="D308" s="339"/>
      <c r="E308" s="339"/>
      <c r="F308" s="1245"/>
      <c r="O308" s="1245"/>
      <c r="S308" s="1245"/>
      <c r="W308" s="1245"/>
    </row>
    <row r="309" spans="1:23" x14ac:dyDescent="0.3">
      <c r="A309" s="339"/>
      <c r="B309" s="336"/>
      <c r="C309" s="339"/>
      <c r="D309" s="339"/>
      <c r="E309" s="339"/>
      <c r="F309" s="1245"/>
      <c r="O309" s="1245"/>
      <c r="S309" s="1245"/>
      <c r="W309" s="1245"/>
    </row>
    <row r="310" spans="1:23" x14ac:dyDescent="0.3">
      <c r="A310" s="339"/>
      <c r="B310" s="336"/>
      <c r="C310" s="339"/>
      <c r="D310" s="339"/>
      <c r="E310" s="339"/>
      <c r="F310" s="1245"/>
      <c r="O310" s="1245"/>
      <c r="S310" s="1245"/>
      <c r="W310" s="1245"/>
    </row>
    <row r="311" spans="1:23" x14ac:dyDescent="0.3">
      <c r="A311" s="339"/>
      <c r="B311" s="336"/>
      <c r="C311" s="339"/>
      <c r="D311" s="339"/>
      <c r="E311" s="339"/>
      <c r="F311" s="1245"/>
      <c r="O311" s="1245"/>
      <c r="S311" s="1245"/>
      <c r="W311" s="1245"/>
    </row>
    <row r="312" spans="1:23" x14ac:dyDescent="0.3">
      <c r="A312" s="339"/>
      <c r="B312" s="336"/>
      <c r="C312" s="339"/>
      <c r="D312" s="339"/>
      <c r="E312" s="339"/>
      <c r="F312" s="1245"/>
      <c r="O312" s="1245"/>
      <c r="S312" s="1245"/>
      <c r="W312" s="1245"/>
    </row>
    <row r="313" spans="1:23" x14ac:dyDescent="0.3">
      <c r="A313" s="339"/>
      <c r="B313" s="336"/>
      <c r="C313" s="339"/>
      <c r="D313" s="339"/>
      <c r="E313" s="339"/>
      <c r="F313" s="1245"/>
      <c r="O313" s="1245"/>
      <c r="S313" s="1245"/>
      <c r="W313" s="1245"/>
    </row>
    <row r="314" spans="1:23" x14ac:dyDescent="0.3">
      <c r="A314" s="339"/>
      <c r="B314" s="336"/>
      <c r="C314" s="339"/>
      <c r="D314" s="339"/>
      <c r="E314" s="339"/>
      <c r="F314" s="1245"/>
      <c r="O314" s="1245"/>
      <c r="S314" s="1245"/>
      <c r="W314" s="1245"/>
    </row>
    <row r="315" spans="1:23" x14ac:dyDescent="0.3">
      <c r="A315" s="339"/>
      <c r="B315" s="336"/>
      <c r="C315" s="339"/>
      <c r="D315" s="339"/>
      <c r="E315" s="339"/>
      <c r="F315" s="1245"/>
      <c r="O315" s="1245"/>
      <c r="S315" s="1245"/>
      <c r="W315" s="1245"/>
    </row>
    <row r="316" spans="1:23" x14ac:dyDescent="0.3">
      <c r="A316" s="339"/>
      <c r="B316" s="336"/>
      <c r="C316" s="339"/>
      <c r="D316" s="339"/>
      <c r="E316" s="339"/>
      <c r="F316" s="1245"/>
      <c r="O316" s="1245"/>
      <c r="S316" s="1245"/>
      <c r="W316" s="1245"/>
    </row>
    <row r="317" spans="1:23" x14ac:dyDescent="0.3">
      <c r="A317" s="339"/>
      <c r="B317" s="336"/>
      <c r="C317" s="339"/>
      <c r="D317" s="339"/>
      <c r="E317" s="339"/>
      <c r="F317" s="1245"/>
      <c r="O317" s="1245"/>
      <c r="S317" s="1245"/>
      <c r="W317" s="1245"/>
    </row>
    <row r="318" spans="1:23" x14ac:dyDescent="0.3">
      <c r="A318" s="339"/>
      <c r="B318" s="336"/>
      <c r="C318" s="339"/>
      <c r="D318" s="339"/>
      <c r="E318" s="339"/>
      <c r="F318" s="1245"/>
      <c r="O318" s="1245"/>
      <c r="S318" s="1245"/>
      <c r="W318" s="1245"/>
    </row>
    <row r="319" spans="1:23" x14ac:dyDescent="0.3">
      <c r="A319" s="339"/>
      <c r="B319" s="336"/>
      <c r="C319" s="339"/>
      <c r="D319" s="339"/>
      <c r="E319" s="339"/>
      <c r="F319" s="1245"/>
      <c r="O319" s="1245"/>
      <c r="S319" s="1245"/>
      <c r="W319" s="1245"/>
    </row>
    <row r="320" spans="1:23" x14ac:dyDescent="0.3">
      <c r="A320" s="339"/>
      <c r="B320" s="336"/>
      <c r="C320" s="339"/>
      <c r="D320" s="339"/>
      <c r="E320" s="339"/>
      <c r="F320" s="1245"/>
      <c r="O320" s="1245"/>
      <c r="S320" s="1245"/>
      <c r="W320" s="1245"/>
    </row>
    <row r="321" spans="1:23" x14ac:dyDescent="0.3">
      <c r="A321" s="339"/>
      <c r="B321" s="336"/>
      <c r="C321" s="339"/>
      <c r="D321" s="339"/>
      <c r="E321" s="339"/>
      <c r="F321" s="1245"/>
      <c r="O321" s="1245"/>
      <c r="S321" s="1245"/>
      <c r="W321" s="1245"/>
    </row>
    <row r="322" spans="1:23" x14ac:dyDescent="0.3">
      <c r="A322" s="339"/>
      <c r="B322" s="336"/>
      <c r="C322" s="339"/>
      <c r="D322" s="339"/>
      <c r="E322" s="339"/>
      <c r="F322" s="1245"/>
      <c r="O322" s="1245"/>
      <c r="S322" s="1245"/>
      <c r="W322" s="1245"/>
    </row>
    <row r="323" spans="1:23" x14ac:dyDescent="0.3">
      <c r="A323" s="339"/>
      <c r="B323" s="336"/>
      <c r="C323" s="339"/>
      <c r="D323" s="339"/>
      <c r="E323" s="339"/>
      <c r="F323" s="1245"/>
      <c r="O323" s="1245"/>
      <c r="S323" s="1245"/>
      <c r="W323" s="1245"/>
    </row>
    <row r="324" spans="1:23" x14ac:dyDescent="0.3">
      <c r="A324" s="339"/>
      <c r="B324" s="336"/>
      <c r="C324" s="339"/>
      <c r="D324" s="339"/>
      <c r="E324" s="339"/>
      <c r="F324" s="1245"/>
      <c r="O324" s="1245"/>
      <c r="S324" s="1245"/>
      <c r="W324" s="1245"/>
    </row>
    <row r="325" spans="1:23" x14ac:dyDescent="0.3">
      <c r="A325" s="339"/>
      <c r="B325" s="336"/>
      <c r="C325" s="339"/>
      <c r="D325" s="339"/>
      <c r="E325" s="339"/>
      <c r="F325" s="1245"/>
      <c r="O325" s="1245"/>
      <c r="S325" s="1245"/>
      <c r="W325" s="1245"/>
    </row>
    <row r="326" spans="1:23" x14ac:dyDescent="0.3">
      <c r="A326" s="339"/>
      <c r="B326" s="336"/>
      <c r="C326" s="339"/>
      <c r="D326" s="339"/>
      <c r="E326" s="339"/>
      <c r="F326" s="1245"/>
      <c r="O326" s="1245"/>
      <c r="S326" s="1245"/>
      <c r="W326" s="1245"/>
    </row>
    <row r="327" spans="1:23" x14ac:dyDescent="0.3">
      <c r="A327" s="339"/>
      <c r="B327" s="336"/>
      <c r="C327" s="339"/>
      <c r="D327" s="339"/>
      <c r="E327" s="339"/>
      <c r="F327" s="1245"/>
      <c r="O327" s="1245"/>
      <c r="S327" s="1245"/>
      <c r="W327" s="1245"/>
    </row>
    <row r="328" spans="1:23" x14ac:dyDescent="0.3">
      <c r="A328" s="339"/>
      <c r="B328" s="336"/>
      <c r="C328" s="339"/>
      <c r="D328" s="339"/>
      <c r="E328" s="339"/>
      <c r="F328" s="1245"/>
      <c r="O328" s="1245"/>
      <c r="S328" s="1245"/>
      <c r="W328" s="1245"/>
    </row>
    <row r="329" spans="1:23" x14ac:dyDescent="0.3">
      <c r="A329" s="339"/>
      <c r="B329" s="336"/>
      <c r="C329" s="339"/>
      <c r="D329" s="339"/>
      <c r="E329" s="339"/>
      <c r="F329" s="1245"/>
      <c r="O329" s="1245"/>
      <c r="S329" s="1245"/>
      <c r="W329" s="1245"/>
    </row>
    <row r="330" spans="1:23" x14ac:dyDescent="0.3">
      <c r="A330" s="339"/>
      <c r="B330" s="336"/>
      <c r="C330" s="339"/>
      <c r="D330" s="339"/>
      <c r="E330" s="339"/>
      <c r="F330" s="1245"/>
      <c r="O330" s="1245"/>
      <c r="S330" s="1245"/>
      <c r="W330" s="1245"/>
    </row>
    <row r="331" spans="1:23" x14ac:dyDescent="0.3">
      <c r="A331" s="339"/>
      <c r="B331" s="336"/>
      <c r="C331" s="339"/>
      <c r="D331" s="339"/>
      <c r="E331" s="339"/>
      <c r="F331" s="1245"/>
      <c r="O331" s="1245"/>
      <c r="S331" s="1245"/>
      <c r="W331" s="1245"/>
    </row>
    <row r="332" spans="1:23" x14ac:dyDescent="0.3">
      <c r="A332" s="339"/>
      <c r="B332" s="336"/>
      <c r="C332" s="339"/>
      <c r="D332" s="339"/>
      <c r="E332" s="339"/>
      <c r="F332" s="1245"/>
      <c r="O332" s="1245"/>
      <c r="S332" s="1245"/>
      <c r="W332" s="1245"/>
    </row>
    <row r="333" spans="1:23" x14ac:dyDescent="0.3">
      <c r="A333" s="339"/>
      <c r="B333" s="336"/>
      <c r="C333" s="339"/>
      <c r="D333" s="339"/>
      <c r="E333" s="339"/>
      <c r="F333" s="1245"/>
      <c r="O333" s="1245"/>
      <c r="S333" s="1245"/>
      <c r="W333" s="1245"/>
    </row>
    <row r="334" spans="1:23" x14ac:dyDescent="0.3">
      <c r="A334" s="339"/>
      <c r="B334" s="336"/>
      <c r="C334" s="339"/>
      <c r="D334" s="339"/>
      <c r="E334" s="339"/>
      <c r="F334" s="1245"/>
      <c r="O334" s="1245"/>
      <c r="S334" s="1245"/>
      <c r="W334" s="1245"/>
    </row>
    <row r="335" spans="1:23" x14ac:dyDescent="0.3">
      <c r="A335" s="339"/>
      <c r="B335" s="336"/>
      <c r="C335" s="339"/>
      <c r="D335" s="339"/>
      <c r="E335" s="339"/>
      <c r="F335" s="1245"/>
      <c r="O335" s="1245"/>
      <c r="S335" s="1245"/>
      <c r="W335" s="1245"/>
    </row>
    <row r="336" spans="1:23" x14ac:dyDescent="0.3">
      <c r="A336" s="339"/>
      <c r="B336" s="336"/>
      <c r="C336" s="339"/>
      <c r="D336" s="339"/>
      <c r="E336" s="339"/>
      <c r="F336" s="1245"/>
      <c r="O336" s="1245"/>
      <c r="S336" s="1245"/>
      <c r="W336" s="1245"/>
    </row>
    <row r="337" spans="1:23" x14ac:dyDescent="0.3">
      <c r="A337" s="339"/>
      <c r="B337" s="336"/>
      <c r="C337" s="339"/>
      <c r="D337" s="339"/>
      <c r="E337" s="339"/>
      <c r="F337" s="1245"/>
      <c r="O337" s="1245"/>
      <c r="S337" s="1245"/>
      <c r="W337" s="1245"/>
    </row>
    <row r="338" spans="1:23" x14ac:dyDescent="0.3">
      <c r="A338" s="339"/>
      <c r="B338" s="336"/>
      <c r="C338" s="339"/>
      <c r="D338" s="339"/>
      <c r="E338" s="339"/>
      <c r="F338" s="1245"/>
      <c r="O338" s="1245"/>
      <c r="S338" s="1245"/>
      <c r="W338" s="1245"/>
    </row>
    <row r="339" spans="1:23" x14ac:dyDescent="0.3">
      <c r="A339" s="339"/>
      <c r="B339" s="336"/>
      <c r="C339" s="339"/>
      <c r="D339" s="339"/>
      <c r="E339" s="339"/>
      <c r="F339" s="1245"/>
      <c r="O339" s="1245"/>
      <c r="S339" s="1245"/>
      <c r="W339" s="1245"/>
    </row>
    <row r="340" spans="1:23" x14ac:dyDescent="0.3">
      <c r="A340" s="339"/>
      <c r="B340" s="336"/>
      <c r="C340" s="339"/>
      <c r="D340" s="339"/>
      <c r="E340" s="339"/>
      <c r="F340" s="1245"/>
      <c r="O340" s="1245"/>
      <c r="S340" s="1245"/>
      <c r="W340" s="1245"/>
    </row>
    <row r="341" spans="1:23" x14ac:dyDescent="0.3">
      <c r="A341" s="339"/>
      <c r="B341" s="336"/>
      <c r="C341" s="339"/>
      <c r="D341" s="339"/>
      <c r="E341" s="339"/>
      <c r="F341" s="1245"/>
      <c r="O341" s="1245"/>
      <c r="S341" s="1245"/>
      <c r="W341" s="1245"/>
    </row>
    <row r="342" spans="1:23" x14ac:dyDescent="0.3">
      <c r="A342" s="339"/>
      <c r="B342" s="336"/>
      <c r="C342" s="339"/>
      <c r="D342" s="339"/>
      <c r="E342" s="339"/>
      <c r="F342" s="1245"/>
      <c r="O342" s="1245"/>
      <c r="S342" s="1245"/>
      <c r="W342" s="1245"/>
    </row>
    <row r="343" spans="1:23" x14ac:dyDescent="0.3">
      <c r="A343" s="339"/>
      <c r="B343" s="336"/>
      <c r="C343" s="339"/>
      <c r="D343" s="339"/>
      <c r="E343" s="339"/>
      <c r="F343" s="1245"/>
      <c r="O343" s="1245"/>
      <c r="S343" s="1245"/>
      <c r="W343" s="1245"/>
    </row>
    <row r="344" spans="1:23" x14ac:dyDescent="0.3">
      <c r="A344" s="339"/>
      <c r="B344" s="336"/>
      <c r="C344" s="339"/>
      <c r="D344" s="339"/>
      <c r="E344" s="339"/>
      <c r="F344" s="1245"/>
      <c r="O344" s="1245"/>
      <c r="S344" s="1245"/>
      <c r="W344" s="1245"/>
    </row>
    <row r="345" spans="1:23" x14ac:dyDescent="0.3">
      <c r="A345" s="339"/>
      <c r="B345" s="336"/>
      <c r="C345" s="339"/>
      <c r="D345" s="339"/>
      <c r="E345" s="339"/>
      <c r="F345" s="1245"/>
      <c r="O345" s="1245"/>
      <c r="S345" s="1245"/>
      <c r="W345" s="1245"/>
    </row>
    <row r="346" spans="1:23" x14ac:dyDescent="0.3">
      <c r="A346" s="339"/>
      <c r="B346" s="336"/>
      <c r="C346" s="339"/>
      <c r="D346" s="339"/>
      <c r="E346" s="339"/>
      <c r="F346" s="1245"/>
      <c r="O346" s="1245"/>
      <c r="S346" s="1245"/>
      <c r="W346" s="1245"/>
    </row>
    <row r="347" spans="1:23" x14ac:dyDescent="0.3">
      <c r="A347" s="339"/>
      <c r="B347" s="336"/>
      <c r="C347" s="339"/>
      <c r="D347" s="339"/>
      <c r="E347" s="339"/>
      <c r="F347" s="1245"/>
      <c r="O347" s="1245"/>
      <c r="S347" s="1245"/>
      <c r="W347" s="1245"/>
    </row>
    <row r="348" spans="1:23" x14ac:dyDescent="0.3">
      <c r="A348" s="339"/>
      <c r="B348" s="336"/>
      <c r="C348" s="339"/>
      <c r="D348" s="339"/>
      <c r="E348" s="339"/>
      <c r="F348" s="1245"/>
      <c r="O348" s="1245"/>
      <c r="S348" s="1245"/>
      <c r="W348" s="1245"/>
    </row>
    <row r="349" spans="1:23" x14ac:dyDescent="0.3">
      <c r="A349" s="339"/>
      <c r="B349" s="336"/>
      <c r="C349" s="339"/>
      <c r="D349" s="339"/>
      <c r="E349" s="339"/>
      <c r="F349" s="1245"/>
      <c r="O349" s="1245"/>
      <c r="S349" s="1245"/>
      <c r="W349" s="1245"/>
    </row>
    <row r="350" spans="1:23" x14ac:dyDescent="0.3">
      <c r="A350" s="339"/>
      <c r="B350" s="336"/>
      <c r="C350" s="339"/>
      <c r="D350" s="339"/>
      <c r="E350" s="339"/>
      <c r="F350" s="1245"/>
      <c r="O350" s="1245"/>
      <c r="S350" s="1245"/>
      <c r="W350" s="1245"/>
    </row>
    <row r="351" spans="1:23" x14ac:dyDescent="0.3">
      <c r="A351" s="339"/>
      <c r="B351" s="336"/>
      <c r="C351" s="339"/>
      <c r="D351" s="339"/>
      <c r="E351" s="339"/>
      <c r="F351" s="1245"/>
      <c r="O351" s="1245"/>
      <c r="S351" s="1245"/>
      <c r="W351" s="1245"/>
    </row>
    <row r="352" spans="1:23" x14ac:dyDescent="0.3">
      <c r="A352" s="339"/>
      <c r="B352" s="336"/>
      <c r="C352" s="339"/>
      <c r="D352" s="339"/>
      <c r="E352" s="339"/>
      <c r="F352" s="1245"/>
      <c r="O352" s="1245"/>
      <c r="S352" s="1245"/>
      <c r="W352" s="1245"/>
    </row>
    <row r="353" spans="1:23" x14ac:dyDescent="0.3">
      <c r="A353" s="339"/>
      <c r="B353" s="336"/>
      <c r="C353" s="339"/>
      <c r="D353" s="339"/>
      <c r="E353" s="339"/>
      <c r="F353" s="1245"/>
      <c r="O353" s="1245"/>
      <c r="S353" s="1245"/>
      <c r="W353" s="1245"/>
    </row>
    <row r="354" spans="1:23" x14ac:dyDescent="0.3">
      <c r="A354" s="339"/>
      <c r="B354" s="336"/>
      <c r="C354" s="339"/>
      <c r="D354" s="339"/>
      <c r="E354" s="339"/>
      <c r="F354" s="1245"/>
      <c r="O354" s="1245"/>
      <c r="S354" s="1245"/>
      <c r="W354" s="1245"/>
    </row>
    <row r="355" spans="1:23" x14ac:dyDescent="0.3">
      <c r="A355" s="339"/>
      <c r="B355" s="336"/>
      <c r="C355" s="339"/>
      <c r="D355" s="339"/>
      <c r="E355" s="339"/>
      <c r="F355" s="1245"/>
      <c r="O355" s="1245"/>
      <c r="S355" s="1245"/>
      <c r="W355" s="1245"/>
    </row>
    <row r="356" spans="1:23" x14ac:dyDescent="0.3">
      <c r="A356" s="339"/>
      <c r="B356" s="336"/>
      <c r="C356" s="339"/>
      <c r="D356" s="339"/>
      <c r="E356" s="339"/>
      <c r="F356" s="1245"/>
      <c r="O356" s="1245"/>
      <c r="S356" s="1245"/>
      <c r="W356" s="1245"/>
    </row>
    <row r="357" spans="1:23" x14ac:dyDescent="0.3">
      <c r="A357" s="339"/>
      <c r="B357" s="336"/>
      <c r="C357" s="339"/>
      <c r="D357" s="339"/>
      <c r="E357" s="339"/>
      <c r="F357" s="1245"/>
      <c r="O357" s="1245"/>
      <c r="S357" s="1245"/>
      <c r="W357" s="1245"/>
    </row>
    <row r="358" spans="1:23" x14ac:dyDescent="0.3">
      <c r="A358" s="339"/>
      <c r="B358" s="336"/>
      <c r="C358" s="339"/>
      <c r="D358" s="339"/>
      <c r="E358" s="339"/>
      <c r="F358" s="1245"/>
      <c r="O358" s="1245"/>
      <c r="S358" s="1245"/>
      <c r="W358" s="1245"/>
    </row>
    <row r="359" spans="1:23" x14ac:dyDescent="0.3">
      <c r="A359" s="339"/>
      <c r="B359" s="336"/>
      <c r="C359" s="339"/>
      <c r="D359" s="339"/>
      <c r="E359" s="339"/>
      <c r="F359" s="1245"/>
      <c r="O359" s="1245"/>
      <c r="S359" s="1245"/>
      <c r="W359" s="1245"/>
    </row>
    <row r="360" spans="1:23" x14ac:dyDescent="0.3">
      <c r="A360" s="339"/>
      <c r="B360" s="336"/>
      <c r="C360" s="339"/>
      <c r="D360" s="339"/>
      <c r="E360" s="339"/>
      <c r="F360" s="1245"/>
      <c r="O360" s="1245"/>
      <c r="S360" s="1245"/>
      <c r="W360" s="1245"/>
    </row>
    <row r="361" spans="1:23" x14ac:dyDescent="0.3">
      <c r="A361" s="339"/>
      <c r="B361" s="336"/>
      <c r="C361" s="339"/>
      <c r="D361" s="339"/>
      <c r="E361" s="339"/>
      <c r="F361" s="1245"/>
      <c r="O361" s="1245"/>
      <c r="S361" s="1245"/>
      <c r="W361" s="1245"/>
    </row>
    <row r="362" spans="1:23" x14ac:dyDescent="0.3">
      <c r="A362" s="339"/>
      <c r="B362" s="336"/>
      <c r="C362" s="339"/>
      <c r="D362" s="339"/>
      <c r="E362" s="339"/>
      <c r="F362" s="1245"/>
      <c r="O362" s="1245"/>
      <c r="S362" s="1245"/>
      <c r="W362" s="1245"/>
    </row>
    <row r="363" spans="1:23" x14ac:dyDescent="0.3">
      <c r="A363" s="339"/>
      <c r="B363" s="336"/>
      <c r="C363" s="339"/>
      <c r="D363" s="339"/>
      <c r="E363" s="339"/>
      <c r="F363" s="1245"/>
      <c r="O363" s="1245"/>
      <c r="S363" s="1245"/>
      <c r="W363" s="1245"/>
    </row>
    <row r="364" spans="1:23" x14ac:dyDescent="0.3">
      <c r="A364" s="339"/>
      <c r="B364" s="336"/>
      <c r="C364" s="339"/>
      <c r="D364" s="339"/>
      <c r="E364" s="339"/>
      <c r="F364" s="1245"/>
      <c r="O364" s="1245"/>
      <c r="S364" s="1245"/>
      <c r="W364" s="1245"/>
    </row>
    <row r="365" spans="1:23" x14ac:dyDescent="0.3">
      <c r="A365" s="339"/>
      <c r="B365" s="336"/>
      <c r="C365" s="339"/>
      <c r="D365" s="339"/>
      <c r="E365" s="339"/>
      <c r="F365" s="1245"/>
      <c r="O365" s="1245"/>
      <c r="S365" s="1245"/>
      <c r="W365" s="1245"/>
    </row>
    <row r="366" spans="1:23" x14ac:dyDescent="0.3">
      <c r="A366" s="339"/>
      <c r="B366" s="336"/>
      <c r="C366" s="339"/>
      <c r="D366" s="339"/>
      <c r="E366" s="339"/>
      <c r="F366" s="1245"/>
      <c r="O366" s="1245"/>
      <c r="S366" s="1245"/>
      <c r="W366" s="1245"/>
    </row>
    <row r="367" spans="1:23" x14ac:dyDescent="0.3">
      <c r="A367" s="339"/>
      <c r="B367" s="336"/>
      <c r="C367" s="339"/>
      <c r="D367" s="339"/>
      <c r="E367" s="339"/>
      <c r="F367" s="1245"/>
      <c r="O367" s="1245"/>
      <c r="S367" s="1245"/>
      <c r="W367" s="1245"/>
    </row>
    <row r="368" spans="1:23" x14ac:dyDescent="0.3">
      <c r="A368" s="339"/>
      <c r="B368" s="336"/>
      <c r="C368" s="339"/>
      <c r="D368" s="339"/>
      <c r="E368" s="339"/>
      <c r="F368" s="1245"/>
      <c r="O368" s="1245"/>
      <c r="S368" s="1245"/>
      <c r="W368" s="1245"/>
    </row>
    <row r="369" spans="1:23" x14ac:dyDescent="0.3">
      <c r="A369" s="339"/>
      <c r="B369" s="336"/>
      <c r="C369" s="339"/>
      <c r="D369" s="339"/>
      <c r="E369" s="339"/>
      <c r="F369" s="1245"/>
      <c r="O369" s="1245"/>
      <c r="S369" s="1245"/>
      <c r="W369" s="1245"/>
    </row>
    <row r="370" spans="1:23" x14ac:dyDescent="0.3">
      <c r="A370" s="339"/>
      <c r="B370" s="336"/>
      <c r="C370" s="339"/>
      <c r="D370" s="339"/>
      <c r="E370" s="339"/>
      <c r="F370" s="1245"/>
      <c r="O370" s="1245"/>
      <c r="S370" s="1245"/>
      <c r="W370" s="1245"/>
    </row>
    <row r="371" spans="1:23" x14ac:dyDescent="0.3">
      <c r="A371" s="339"/>
      <c r="B371" s="336"/>
      <c r="C371" s="339"/>
      <c r="D371" s="339"/>
      <c r="E371" s="339"/>
      <c r="F371" s="1245"/>
      <c r="O371" s="1245"/>
      <c r="S371" s="1245"/>
      <c r="W371" s="1245"/>
    </row>
    <row r="372" spans="1:23" x14ac:dyDescent="0.3">
      <c r="A372" s="339"/>
      <c r="B372" s="336"/>
      <c r="C372" s="339"/>
      <c r="D372" s="339"/>
      <c r="E372" s="339"/>
      <c r="F372" s="1245"/>
      <c r="O372" s="1245"/>
      <c r="S372" s="1245"/>
      <c r="W372" s="1245"/>
    </row>
    <row r="373" spans="1:23" x14ac:dyDescent="0.3">
      <c r="A373" s="339"/>
      <c r="B373" s="336"/>
      <c r="C373" s="339"/>
      <c r="D373" s="339"/>
      <c r="E373" s="339"/>
      <c r="F373" s="1245"/>
      <c r="O373" s="1245"/>
      <c r="S373" s="1245"/>
      <c r="W373" s="1245"/>
    </row>
    <row r="374" spans="1:23" x14ac:dyDescent="0.3">
      <c r="A374" s="339"/>
      <c r="B374" s="336"/>
      <c r="C374" s="339"/>
      <c r="D374" s="339"/>
      <c r="E374" s="339"/>
      <c r="F374" s="1245"/>
      <c r="O374" s="1245"/>
      <c r="S374" s="1245"/>
      <c r="W374" s="1245"/>
    </row>
    <row r="375" spans="1:23" x14ac:dyDescent="0.3">
      <c r="A375" s="339"/>
      <c r="B375" s="336"/>
      <c r="C375" s="339"/>
      <c r="D375" s="339"/>
      <c r="E375" s="339"/>
      <c r="F375" s="1245"/>
      <c r="O375" s="1245"/>
      <c r="S375" s="1245"/>
      <c r="W375" s="1245"/>
    </row>
    <row r="376" spans="1:23" x14ac:dyDescent="0.3">
      <c r="A376" s="339"/>
      <c r="B376" s="336"/>
      <c r="C376" s="339"/>
      <c r="D376" s="339"/>
      <c r="E376" s="339"/>
      <c r="F376" s="1245"/>
      <c r="O376" s="1245"/>
      <c r="S376" s="1245"/>
      <c r="W376" s="1245"/>
    </row>
    <row r="377" spans="1:23" x14ac:dyDescent="0.3">
      <c r="A377" s="339"/>
      <c r="B377" s="336"/>
      <c r="C377" s="339"/>
      <c r="D377" s="339"/>
      <c r="E377" s="339"/>
      <c r="F377" s="1245"/>
      <c r="O377" s="1245"/>
      <c r="S377" s="1245"/>
      <c r="W377" s="1245"/>
    </row>
    <row r="378" spans="1:23" x14ac:dyDescent="0.3">
      <c r="A378" s="339"/>
      <c r="B378" s="336"/>
      <c r="C378" s="339"/>
      <c r="D378" s="339"/>
      <c r="E378" s="339"/>
      <c r="F378" s="1245"/>
      <c r="O378" s="1245"/>
      <c r="S378" s="1245"/>
      <c r="W378" s="1245"/>
    </row>
    <row r="379" spans="1:23" x14ac:dyDescent="0.3">
      <c r="A379" s="339"/>
      <c r="B379" s="336"/>
      <c r="C379" s="339"/>
      <c r="D379" s="339"/>
      <c r="E379" s="339"/>
      <c r="F379" s="1245"/>
      <c r="O379" s="1245"/>
      <c r="S379" s="1245"/>
      <c r="W379" s="1245"/>
    </row>
    <row r="380" spans="1:23" x14ac:dyDescent="0.3">
      <c r="A380" s="339"/>
      <c r="B380" s="336"/>
      <c r="C380" s="339"/>
      <c r="D380" s="339"/>
      <c r="E380" s="339"/>
      <c r="F380" s="1245"/>
      <c r="O380" s="1245"/>
      <c r="S380" s="1245"/>
      <c r="W380" s="1245"/>
    </row>
    <row r="381" spans="1:23" x14ac:dyDescent="0.3">
      <c r="A381" s="339"/>
      <c r="B381" s="336"/>
      <c r="C381" s="339"/>
      <c r="D381" s="339"/>
      <c r="E381" s="339"/>
      <c r="F381" s="1245"/>
      <c r="O381" s="1245"/>
      <c r="S381" s="1245"/>
      <c r="W381" s="1245"/>
    </row>
    <row r="382" spans="1:23" x14ac:dyDescent="0.3">
      <c r="A382" s="339"/>
      <c r="B382" s="336"/>
      <c r="C382" s="339"/>
      <c r="D382" s="339"/>
      <c r="E382" s="339"/>
      <c r="F382" s="1245"/>
      <c r="O382" s="1245"/>
      <c r="S382" s="1245"/>
      <c r="W382" s="1245"/>
    </row>
    <row r="383" spans="1:23" x14ac:dyDescent="0.3">
      <c r="A383" s="339"/>
      <c r="B383" s="336"/>
      <c r="C383" s="339"/>
      <c r="D383" s="339"/>
      <c r="E383" s="339"/>
      <c r="F383" s="1245"/>
      <c r="O383" s="1245"/>
      <c r="S383" s="1245"/>
      <c r="W383" s="1245"/>
    </row>
    <row r="384" spans="1:23" x14ac:dyDescent="0.3">
      <c r="A384" s="339"/>
      <c r="B384" s="336"/>
      <c r="C384" s="339"/>
      <c r="D384" s="339"/>
      <c r="E384" s="339"/>
      <c r="F384" s="1245"/>
      <c r="O384" s="1245"/>
      <c r="S384" s="1245"/>
      <c r="W384" s="1245"/>
    </row>
    <row r="385" spans="1:23" x14ac:dyDescent="0.3">
      <c r="A385" s="339"/>
      <c r="B385" s="336"/>
      <c r="C385" s="339"/>
      <c r="D385" s="339"/>
      <c r="E385" s="339"/>
      <c r="F385" s="1245"/>
      <c r="O385" s="1245"/>
      <c r="S385" s="1245"/>
      <c r="W385" s="1245"/>
    </row>
    <row r="386" spans="1:23" x14ac:dyDescent="0.3">
      <c r="A386" s="339"/>
      <c r="B386" s="336"/>
      <c r="C386" s="339"/>
      <c r="D386" s="339"/>
      <c r="E386" s="339"/>
      <c r="F386" s="1245"/>
      <c r="O386" s="1245"/>
      <c r="S386" s="1245"/>
      <c r="W386" s="1245"/>
    </row>
    <row r="387" spans="1:23" x14ac:dyDescent="0.3">
      <c r="A387" s="339"/>
      <c r="B387" s="336"/>
      <c r="C387" s="339"/>
      <c r="D387" s="339"/>
      <c r="E387" s="339"/>
      <c r="F387" s="1245"/>
      <c r="O387" s="1245"/>
      <c r="S387" s="1245"/>
      <c r="W387" s="1245"/>
    </row>
    <row r="388" spans="1:23" x14ac:dyDescent="0.3">
      <c r="A388" s="339"/>
      <c r="B388" s="336"/>
      <c r="C388" s="339"/>
      <c r="D388" s="339"/>
      <c r="E388" s="339"/>
      <c r="F388" s="1245"/>
      <c r="O388" s="1245"/>
      <c r="S388" s="1245"/>
      <c r="W388" s="1245"/>
    </row>
    <row r="389" spans="1:23" x14ac:dyDescent="0.3">
      <c r="A389" s="339"/>
      <c r="B389" s="336"/>
      <c r="C389" s="339"/>
      <c r="D389" s="339"/>
      <c r="E389" s="339"/>
      <c r="F389" s="1245"/>
      <c r="O389" s="1245"/>
      <c r="S389" s="1245"/>
      <c r="W389" s="1245"/>
    </row>
    <row r="390" spans="1:23" x14ac:dyDescent="0.3">
      <c r="A390" s="339"/>
      <c r="B390" s="336"/>
      <c r="C390" s="339"/>
      <c r="D390" s="339"/>
      <c r="E390" s="339"/>
      <c r="F390" s="1245"/>
      <c r="O390" s="1245"/>
      <c r="S390" s="1245"/>
      <c r="W390" s="1245"/>
    </row>
    <row r="391" spans="1:23" x14ac:dyDescent="0.3">
      <c r="A391" s="339"/>
      <c r="B391" s="336"/>
      <c r="C391" s="339"/>
      <c r="D391" s="339"/>
      <c r="E391" s="339"/>
      <c r="F391" s="1245"/>
      <c r="O391" s="1245"/>
      <c r="S391" s="1245"/>
      <c r="W391" s="1245"/>
    </row>
    <row r="392" spans="1:23" x14ac:dyDescent="0.3">
      <c r="A392" s="339"/>
      <c r="B392" s="336"/>
      <c r="C392" s="339"/>
      <c r="D392" s="339"/>
      <c r="E392" s="339"/>
      <c r="F392" s="1245"/>
      <c r="O392" s="1245"/>
      <c r="S392" s="1245"/>
      <c r="W392" s="1245"/>
    </row>
    <row r="393" spans="1:23" x14ac:dyDescent="0.3">
      <c r="A393" s="339"/>
      <c r="B393" s="336"/>
      <c r="C393" s="339"/>
      <c r="D393" s="339"/>
      <c r="E393" s="339"/>
      <c r="F393" s="1245"/>
      <c r="O393" s="1245"/>
      <c r="S393" s="1245"/>
      <c r="W393" s="1245"/>
    </row>
    <row r="394" spans="1:23" x14ac:dyDescent="0.3">
      <c r="A394" s="339"/>
      <c r="B394" s="336"/>
      <c r="C394" s="339"/>
      <c r="D394" s="339"/>
      <c r="E394" s="339"/>
      <c r="F394" s="1245"/>
      <c r="O394" s="1245"/>
      <c r="S394" s="1245"/>
      <c r="W394" s="1245"/>
    </row>
    <row r="395" spans="1:23" x14ac:dyDescent="0.3">
      <c r="A395" s="339"/>
      <c r="B395" s="336"/>
      <c r="C395" s="339"/>
      <c r="D395" s="339"/>
      <c r="E395" s="339"/>
      <c r="F395" s="1245"/>
      <c r="O395" s="1245"/>
      <c r="S395" s="1245"/>
      <c r="W395" s="1245"/>
    </row>
    <row r="396" spans="1:23" x14ac:dyDescent="0.3">
      <c r="A396" s="339"/>
      <c r="B396" s="336"/>
      <c r="C396" s="339"/>
      <c r="D396" s="339"/>
      <c r="E396" s="339"/>
      <c r="F396" s="1245"/>
      <c r="O396" s="1245"/>
      <c r="S396" s="1245"/>
      <c r="W396" s="1245"/>
    </row>
    <row r="397" spans="1:23" x14ac:dyDescent="0.3">
      <c r="A397" s="339"/>
      <c r="B397" s="336"/>
      <c r="C397" s="339"/>
      <c r="D397" s="339"/>
      <c r="E397" s="339"/>
      <c r="F397" s="1245"/>
      <c r="O397" s="1245"/>
      <c r="S397" s="1245"/>
      <c r="W397" s="1245"/>
    </row>
    <row r="398" spans="1:23" x14ac:dyDescent="0.3">
      <c r="A398" s="339"/>
      <c r="B398" s="336"/>
      <c r="C398" s="339"/>
      <c r="D398" s="339"/>
      <c r="E398" s="339"/>
      <c r="F398" s="1245"/>
      <c r="O398" s="1245"/>
      <c r="S398" s="1245"/>
      <c r="W398" s="1245"/>
    </row>
    <row r="399" spans="1:23" x14ac:dyDescent="0.3">
      <c r="A399" s="339"/>
      <c r="B399" s="336"/>
      <c r="C399" s="339"/>
      <c r="D399" s="339"/>
      <c r="E399" s="339"/>
      <c r="F399" s="1245"/>
      <c r="O399" s="1245"/>
      <c r="S399" s="1245"/>
      <c r="W399" s="1245"/>
    </row>
    <row r="400" spans="1:23" x14ac:dyDescent="0.3">
      <c r="A400" s="339"/>
      <c r="B400" s="336"/>
      <c r="C400" s="339"/>
      <c r="D400" s="339"/>
      <c r="E400" s="339"/>
      <c r="F400" s="1245"/>
      <c r="O400" s="1245"/>
      <c r="S400" s="1245"/>
      <c r="W400" s="1245"/>
    </row>
    <row r="401" spans="1:23" x14ac:dyDescent="0.3">
      <c r="A401" s="339"/>
      <c r="B401" s="336"/>
      <c r="C401" s="339"/>
      <c r="D401" s="339"/>
      <c r="E401" s="339"/>
      <c r="F401" s="1245"/>
      <c r="O401" s="1245"/>
      <c r="S401" s="1245"/>
      <c r="W401" s="1245"/>
    </row>
    <row r="402" spans="1:23" x14ac:dyDescent="0.3">
      <c r="A402" s="339"/>
      <c r="B402" s="336"/>
      <c r="C402" s="339"/>
      <c r="D402" s="339"/>
      <c r="E402" s="339"/>
      <c r="F402" s="1245"/>
      <c r="O402" s="1245"/>
      <c r="S402" s="1245"/>
      <c r="W402" s="1245"/>
    </row>
    <row r="403" spans="1:23" x14ac:dyDescent="0.3">
      <c r="A403" s="339"/>
      <c r="B403" s="336"/>
      <c r="C403" s="339"/>
      <c r="D403" s="339"/>
      <c r="E403" s="339"/>
      <c r="F403" s="1245"/>
      <c r="O403" s="1245"/>
      <c r="S403" s="1245"/>
      <c r="W403" s="1245"/>
    </row>
    <row r="404" spans="1:23" x14ac:dyDescent="0.3">
      <c r="A404" s="339"/>
      <c r="B404" s="336"/>
      <c r="C404" s="339"/>
      <c r="D404" s="339"/>
      <c r="E404" s="339"/>
      <c r="F404" s="1245"/>
      <c r="O404" s="1245"/>
      <c r="S404" s="1245"/>
      <c r="W404" s="1245"/>
    </row>
    <row r="405" spans="1:23" x14ac:dyDescent="0.3">
      <c r="A405" s="339"/>
      <c r="B405" s="336"/>
      <c r="C405" s="339"/>
      <c r="D405" s="339"/>
      <c r="E405" s="339"/>
      <c r="F405" s="1245"/>
      <c r="O405" s="1245"/>
      <c r="S405" s="1245"/>
      <c r="W405" s="1245"/>
    </row>
    <row r="406" spans="1:23" x14ac:dyDescent="0.3">
      <c r="A406" s="339"/>
      <c r="B406" s="336"/>
      <c r="C406" s="339"/>
      <c r="D406" s="339"/>
      <c r="E406" s="339"/>
      <c r="F406" s="1245"/>
      <c r="O406" s="1245"/>
      <c r="S406" s="1245"/>
      <c r="W406" s="1245"/>
    </row>
    <row r="407" spans="1:23" x14ac:dyDescent="0.3">
      <c r="A407" s="339"/>
      <c r="B407" s="336"/>
      <c r="C407" s="339"/>
      <c r="D407" s="339"/>
      <c r="E407" s="339"/>
      <c r="F407" s="1245"/>
      <c r="O407" s="1245"/>
      <c r="S407" s="1245"/>
      <c r="W407" s="1245"/>
    </row>
    <row r="408" spans="1:23" x14ac:dyDescent="0.3">
      <c r="A408" s="339"/>
      <c r="B408" s="336"/>
      <c r="C408" s="339"/>
      <c r="D408" s="339"/>
      <c r="E408" s="339"/>
      <c r="F408" s="1245"/>
      <c r="O408" s="1245"/>
      <c r="S408" s="1245"/>
      <c r="W408" s="1245"/>
    </row>
    <row r="409" spans="1:23" x14ac:dyDescent="0.3">
      <c r="A409" s="339"/>
      <c r="B409" s="336"/>
      <c r="C409" s="339"/>
      <c r="D409" s="339"/>
      <c r="E409" s="339"/>
      <c r="F409" s="1245"/>
      <c r="O409" s="1245"/>
      <c r="S409" s="1245"/>
      <c r="W409" s="1245"/>
    </row>
    <row r="410" spans="1:23" x14ac:dyDescent="0.3">
      <c r="A410" s="339"/>
      <c r="B410" s="336"/>
      <c r="C410" s="339"/>
      <c r="D410" s="339"/>
      <c r="E410" s="339"/>
      <c r="F410" s="1245"/>
      <c r="O410" s="1245"/>
      <c r="S410" s="1245"/>
      <c r="W410" s="1245"/>
    </row>
    <row r="411" spans="1:23" x14ac:dyDescent="0.3">
      <c r="A411" s="339"/>
      <c r="B411" s="336"/>
      <c r="C411" s="339"/>
      <c r="D411" s="339"/>
      <c r="E411" s="339"/>
      <c r="F411" s="1245"/>
      <c r="O411" s="1245"/>
      <c r="S411" s="1245"/>
      <c r="W411" s="1245"/>
    </row>
    <row r="412" spans="1:23" x14ac:dyDescent="0.3">
      <c r="A412" s="339"/>
      <c r="B412" s="336"/>
      <c r="C412" s="339"/>
      <c r="D412" s="339"/>
      <c r="E412" s="339"/>
      <c r="F412" s="1245"/>
      <c r="O412" s="1245"/>
      <c r="S412" s="1245"/>
      <c r="W412" s="1245"/>
    </row>
    <row r="413" spans="1:23" x14ac:dyDescent="0.3">
      <c r="A413" s="339"/>
      <c r="B413" s="336"/>
      <c r="C413" s="339"/>
      <c r="D413" s="339"/>
      <c r="E413" s="339"/>
      <c r="F413" s="1245"/>
      <c r="O413" s="1245"/>
      <c r="S413" s="1245"/>
      <c r="W413" s="1245"/>
    </row>
    <row r="414" spans="1:23" x14ac:dyDescent="0.3">
      <c r="A414" s="339"/>
      <c r="B414" s="336"/>
      <c r="C414" s="339"/>
      <c r="D414" s="339"/>
      <c r="E414" s="339"/>
      <c r="F414" s="1245"/>
      <c r="O414" s="1245"/>
      <c r="S414" s="1245"/>
      <c r="W414" s="1245"/>
    </row>
    <row r="415" spans="1:23" x14ac:dyDescent="0.3">
      <c r="A415" s="339"/>
      <c r="B415" s="336"/>
      <c r="C415" s="339"/>
      <c r="D415" s="339"/>
      <c r="E415" s="339"/>
      <c r="F415" s="1245"/>
      <c r="O415" s="1245"/>
      <c r="S415" s="1245"/>
      <c r="W415" s="1245"/>
    </row>
    <row r="416" spans="1:23" x14ac:dyDescent="0.3">
      <c r="A416" s="339"/>
      <c r="B416" s="336"/>
      <c r="C416" s="339"/>
      <c r="D416" s="339"/>
      <c r="E416" s="339"/>
      <c r="F416" s="1245"/>
      <c r="O416" s="1245"/>
      <c r="S416" s="1245"/>
      <c r="W416" s="1245"/>
    </row>
    <row r="417" spans="1:23" x14ac:dyDescent="0.3">
      <c r="A417" s="339"/>
      <c r="B417" s="336"/>
      <c r="C417" s="339"/>
      <c r="D417" s="339"/>
      <c r="E417" s="339"/>
      <c r="F417" s="1245"/>
      <c r="O417" s="1245"/>
      <c r="S417" s="1245"/>
      <c r="W417" s="1245"/>
    </row>
    <row r="418" spans="1:23" x14ac:dyDescent="0.3">
      <c r="A418" s="339"/>
      <c r="B418" s="336"/>
      <c r="C418" s="339"/>
      <c r="D418" s="339"/>
      <c r="E418" s="339"/>
      <c r="F418" s="1245"/>
      <c r="O418" s="1245"/>
      <c r="S418" s="1245"/>
      <c r="W418" s="1245"/>
    </row>
    <row r="419" spans="1:23" x14ac:dyDescent="0.3">
      <c r="A419" s="339"/>
      <c r="B419" s="336"/>
      <c r="C419" s="339"/>
      <c r="D419" s="339"/>
      <c r="E419" s="339"/>
      <c r="F419" s="1245"/>
      <c r="O419" s="1245"/>
      <c r="S419" s="1245"/>
      <c r="W419" s="1245"/>
    </row>
    <row r="420" spans="1:23" x14ac:dyDescent="0.3">
      <c r="A420" s="339"/>
      <c r="B420" s="336"/>
      <c r="C420" s="339"/>
      <c r="D420" s="339"/>
      <c r="E420" s="339"/>
      <c r="F420" s="1245"/>
      <c r="O420" s="1245"/>
      <c r="S420" s="1245"/>
      <c r="W420" s="1245"/>
    </row>
    <row r="421" spans="1:23" x14ac:dyDescent="0.3">
      <c r="A421" s="339"/>
      <c r="B421" s="336"/>
      <c r="C421" s="339"/>
      <c r="D421" s="339"/>
      <c r="E421" s="339"/>
      <c r="F421" s="1245"/>
      <c r="O421" s="1245"/>
      <c r="S421" s="1245"/>
      <c r="W421" s="1245"/>
    </row>
    <row r="422" spans="1:23" x14ac:dyDescent="0.3">
      <c r="A422" s="339"/>
      <c r="B422" s="336"/>
      <c r="C422" s="339"/>
      <c r="D422" s="339"/>
      <c r="E422" s="339"/>
      <c r="F422" s="1245"/>
      <c r="O422" s="1245"/>
      <c r="S422" s="1245"/>
      <c r="W422" s="1245"/>
    </row>
    <row r="423" spans="1:23" x14ac:dyDescent="0.3">
      <c r="A423" s="339"/>
      <c r="B423" s="336"/>
      <c r="C423" s="339"/>
      <c r="D423" s="339"/>
      <c r="E423" s="339"/>
      <c r="F423" s="1245"/>
      <c r="O423" s="1245"/>
      <c r="S423" s="1245"/>
      <c r="W423" s="1245"/>
    </row>
    <row r="424" spans="1:23" x14ac:dyDescent="0.3">
      <c r="A424" s="339"/>
      <c r="B424" s="336"/>
      <c r="C424" s="339"/>
      <c r="D424" s="339"/>
      <c r="E424" s="339"/>
      <c r="F424" s="1245"/>
      <c r="O424" s="1245"/>
      <c r="S424" s="1245"/>
      <c r="W424" s="1245"/>
    </row>
    <row r="425" spans="1:23" x14ac:dyDescent="0.3">
      <c r="A425" s="339"/>
      <c r="B425" s="336"/>
      <c r="C425" s="339"/>
      <c r="D425" s="339"/>
      <c r="E425" s="339"/>
      <c r="F425" s="1245"/>
      <c r="O425" s="1245"/>
      <c r="S425" s="1245"/>
      <c r="W425" s="1245"/>
    </row>
    <row r="426" spans="1:23" x14ac:dyDescent="0.3">
      <c r="A426" s="339"/>
      <c r="B426" s="336"/>
      <c r="C426" s="339"/>
      <c r="D426" s="339"/>
      <c r="E426" s="339"/>
      <c r="F426" s="1245"/>
      <c r="O426" s="1245"/>
      <c r="S426" s="1245"/>
      <c r="W426" s="1245"/>
    </row>
    <row r="427" spans="1:23" x14ac:dyDescent="0.3">
      <c r="A427" s="339"/>
      <c r="B427" s="336"/>
      <c r="C427" s="339"/>
      <c r="D427" s="339"/>
      <c r="E427" s="339"/>
      <c r="F427" s="1245"/>
      <c r="O427" s="1245"/>
      <c r="S427" s="1245"/>
      <c r="W427" s="1245"/>
    </row>
    <row r="428" spans="1:23" x14ac:dyDescent="0.3">
      <c r="A428" s="339"/>
      <c r="B428" s="336"/>
      <c r="C428" s="339"/>
      <c r="D428" s="339"/>
      <c r="E428" s="339"/>
      <c r="F428" s="1245"/>
      <c r="O428" s="1245"/>
      <c r="S428" s="1245"/>
      <c r="W428" s="1245"/>
    </row>
    <row r="429" spans="1:23" x14ac:dyDescent="0.3">
      <c r="A429" s="339"/>
      <c r="B429" s="336"/>
      <c r="C429" s="339"/>
      <c r="D429" s="339"/>
      <c r="E429" s="339"/>
      <c r="F429" s="1245"/>
      <c r="O429" s="1245"/>
      <c r="S429" s="1245"/>
      <c r="W429" s="1245"/>
    </row>
    <row r="430" spans="1:23" x14ac:dyDescent="0.3">
      <c r="A430" s="339"/>
      <c r="B430" s="336"/>
      <c r="C430" s="339"/>
      <c r="D430" s="339"/>
      <c r="E430" s="339"/>
      <c r="F430" s="1245"/>
      <c r="O430" s="1245"/>
      <c r="S430" s="1245"/>
      <c r="W430" s="1245"/>
    </row>
    <row r="431" spans="1:23" x14ac:dyDescent="0.3">
      <c r="A431" s="339"/>
      <c r="B431" s="336"/>
      <c r="C431" s="339"/>
      <c r="D431" s="339"/>
      <c r="E431" s="339"/>
      <c r="F431" s="1245"/>
      <c r="O431" s="1245"/>
      <c r="S431" s="1245"/>
      <c r="W431" s="1245"/>
    </row>
    <row r="432" spans="1:23" x14ac:dyDescent="0.3">
      <c r="A432" s="339"/>
      <c r="B432" s="336"/>
      <c r="C432" s="339"/>
      <c r="D432" s="339"/>
      <c r="E432" s="339"/>
      <c r="F432" s="1245"/>
      <c r="O432" s="1245"/>
      <c r="S432" s="1245"/>
      <c r="W432" s="1245"/>
    </row>
    <row r="433" spans="1:23" x14ac:dyDescent="0.3">
      <c r="A433" s="339"/>
      <c r="B433" s="336"/>
      <c r="C433" s="339"/>
      <c r="D433" s="339"/>
      <c r="E433" s="339"/>
      <c r="F433" s="1245"/>
      <c r="O433" s="1245"/>
      <c r="S433" s="1245"/>
      <c r="W433" s="1245"/>
    </row>
    <row r="434" spans="1:23" x14ac:dyDescent="0.3">
      <c r="A434" s="339"/>
      <c r="B434" s="336"/>
      <c r="C434" s="339"/>
      <c r="D434" s="339"/>
      <c r="E434" s="339"/>
      <c r="F434" s="1245"/>
      <c r="O434" s="1245"/>
      <c r="S434" s="1245"/>
      <c r="W434" s="1245"/>
    </row>
    <row r="435" spans="1:23" x14ac:dyDescent="0.3">
      <c r="A435" s="339"/>
      <c r="B435" s="336"/>
      <c r="C435" s="339"/>
      <c r="D435" s="339"/>
      <c r="E435" s="339"/>
      <c r="F435" s="1245"/>
      <c r="O435" s="1245"/>
      <c r="S435" s="1245"/>
      <c r="W435" s="1245"/>
    </row>
    <row r="436" spans="1:23" x14ac:dyDescent="0.3">
      <c r="A436" s="339"/>
      <c r="B436" s="336"/>
      <c r="C436" s="339"/>
      <c r="D436" s="339"/>
      <c r="E436" s="339"/>
      <c r="F436" s="1245"/>
      <c r="O436" s="1245"/>
      <c r="S436" s="1245"/>
      <c r="W436" s="1245"/>
    </row>
    <row r="437" spans="1:23" x14ac:dyDescent="0.3">
      <c r="A437" s="339"/>
      <c r="B437" s="336"/>
      <c r="C437" s="339"/>
      <c r="D437" s="339"/>
      <c r="E437" s="339"/>
      <c r="F437" s="1245"/>
      <c r="O437" s="1245"/>
      <c r="S437" s="1245"/>
      <c r="W437" s="1245"/>
    </row>
    <row r="438" spans="1:23" x14ac:dyDescent="0.3">
      <c r="A438" s="339"/>
      <c r="B438" s="336"/>
      <c r="C438" s="339"/>
      <c r="D438" s="339"/>
      <c r="E438" s="339"/>
      <c r="F438" s="1245"/>
      <c r="O438" s="1245"/>
      <c r="S438" s="1245"/>
      <c r="W438" s="1245"/>
    </row>
    <row r="439" spans="1:23" x14ac:dyDescent="0.3">
      <c r="A439" s="339"/>
      <c r="B439" s="336"/>
      <c r="C439" s="339"/>
      <c r="D439" s="339"/>
      <c r="E439" s="339"/>
      <c r="F439" s="1245"/>
      <c r="O439" s="1245"/>
      <c r="S439" s="1245"/>
      <c r="W439" s="1245"/>
    </row>
    <row r="440" spans="1:23" x14ac:dyDescent="0.3">
      <c r="A440" s="339"/>
      <c r="B440" s="336"/>
      <c r="C440" s="339"/>
      <c r="D440" s="339"/>
      <c r="E440" s="339"/>
      <c r="F440" s="1245"/>
      <c r="O440" s="1245"/>
      <c r="S440" s="1245"/>
      <c r="W440" s="1245"/>
    </row>
    <row r="441" spans="1:23" x14ac:dyDescent="0.3">
      <c r="A441" s="339"/>
      <c r="B441" s="336"/>
      <c r="C441" s="339"/>
      <c r="D441" s="339"/>
      <c r="E441" s="339"/>
      <c r="F441" s="1245"/>
      <c r="O441" s="1245"/>
      <c r="S441" s="1245"/>
      <c r="W441" s="1245"/>
    </row>
    <row r="442" spans="1:23" x14ac:dyDescent="0.3">
      <c r="A442" s="339"/>
      <c r="B442" s="336"/>
      <c r="C442" s="339"/>
      <c r="D442" s="339"/>
      <c r="E442" s="339"/>
      <c r="F442" s="1245"/>
      <c r="O442" s="1245"/>
      <c r="S442" s="1245"/>
      <c r="W442" s="1245"/>
    </row>
    <row r="443" spans="1:23" x14ac:dyDescent="0.3">
      <c r="A443" s="339"/>
      <c r="B443" s="336"/>
      <c r="C443" s="339"/>
      <c r="D443" s="339"/>
      <c r="E443" s="339"/>
      <c r="F443" s="1245"/>
      <c r="O443" s="1245"/>
      <c r="S443" s="1245"/>
      <c r="W443" s="1245"/>
    </row>
    <row r="444" spans="1:23" x14ac:dyDescent="0.3">
      <c r="A444" s="339"/>
      <c r="B444" s="336"/>
      <c r="C444" s="339"/>
      <c r="D444" s="339"/>
      <c r="E444" s="339"/>
      <c r="F444" s="1245"/>
      <c r="O444" s="1245"/>
      <c r="S444" s="1245"/>
      <c r="W444" s="1245"/>
    </row>
    <row r="445" spans="1:23" x14ac:dyDescent="0.3">
      <c r="A445" s="339"/>
      <c r="B445" s="336"/>
      <c r="C445" s="339"/>
      <c r="D445" s="339"/>
      <c r="E445" s="339"/>
      <c r="F445" s="1245"/>
      <c r="O445" s="1245"/>
      <c r="S445" s="1245"/>
      <c r="W445" s="1245"/>
    </row>
    <row r="446" spans="1:23" x14ac:dyDescent="0.3">
      <c r="A446" s="339"/>
      <c r="B446" s="336"/>
      <c r="C446" s="339"/>
      <c r="D446" s="339"/>
      <c r="E446" s="339"/>
      <c r="F446" s="1245"/>
      <c r="O446" s="1245"/>
      <c r="S446" s="1245"/>
      <c r="W446" s="1245"/>
    </row>
    <row r="447" spans="1:23" x14ac:dyDescent="0.3">
      <c r="A447" s="339"/>
      <c r="B447" s="336"/>
      <c r="C447" s="339"/>
      <c r="D447" s="339"/>
      <c r="E447" s="339"/>
      <c r="F447" s="1245"/>
      <c r="O447" s="1245"/>
      <c r="S447" s="1245"/>
      <c r="W447" s="1245"/>
    </row>
    <row r="448" spans="1:23" x14ac:dyDescent="0.3">
      <c r="A448" s="339"/>
      <c r="B448" s="336"/>
      <c r="C448" s="339"/>
      <c r="D448" s="339"/>
      <c r="E448" s="339"/>
      <c r="F448" s="1245"/>
      <c r="O448" s="1245"/>
      <c r="S448" s="1245"/>
      <c r="W448" s="1245"/>
    </row>
    <row r="449" spans="1:23" x14ac:dyDescent="0.3">
      <c r="A449" s="339"/>
      <c r="B449" s="336"/>
      <c r="C449" s="339"/>
      <c r="D449" s="339"/>
      <c r="E449" s="339"/>
      <c r="F449" s="1245"/>
      <c r="O449" s="1245"/>
      <c r="S449" s="1245"/>
      <c r="W449" s="1245"/>
    </row>
    <row r="450" spans="1:23" x14ac:dyDescent="0.3">
      <c r="A450" s="339"/>
      <c r="B450" s="336"/>
      <c r="C450" s="339"/>
      <c r="D450" s="339"/>
      <c r="E450" s="339"/>
      <c r="F450" s="1245"/>
      <c r="O450" s="1245"/>
      <c r="S450" s="1245"/>
      <c r="W450" s="1245"/>
    </row>
    <row r="451" spans="1:23" x14ac:dyDescent="0.3">
      <c r="A451" s="339"/>
      <c r="B451" s="336"/>
      <c r="C451" s="339"/>
      <c r="D451" s="339"/>
      <c r="E451" s="339"/>
      <c r="F451" s="1245"/>
      <c r="O451" s="1245"/>
      <c r="S451" s="1245"/>
      <c r="W451" s="1245"/>
    </row>
    <row r="452" spans="1:23" x14ac:dyDescent="0.3">
      <c r="A452" s="339"/>
      <c r="B452" s="336"/>
      <c r="C452" s="339"/>
      <c r="D452" s="339"/>
      <c r="E452" s="339"/>
      <c r="F452" s="1245"/>
      <c r="O452" s="1245"/>
      <c r="S452" s="1245"/>
      <c r="W452" s="1245"/>
    </row>
    <row r="453" spans="1:23" x14ac:dyDescent="0.3">
      <c r="A453" s="339"/>
      <c r="B453" s="336"/>
      <c r="C453" s="339"/>
      <c r="D453" s="339"/>
      <c r="E453" s="339"/>
      <c r="F453" s="1245"/>
      <c r="O453" s="1245"/>
      <c r="S453" s="1245"/>
      <c r="W453" s="1245"/>
    </row>
    <row r="454" spans="1:23" x14ac:dyDescent="0.3">
      <c r="A454" s="339"/>
      <c r="B454" s="336"/>
      <c r="C454" s="339"/>
      <c r="D454" s="339"/>
      <c r="E454" s="339"/>
      <c r="F454" s="1245"/>
      <c r="O454" s="1245"/>
      <c r="S454" s="1245"/>
      <c r="W454" s="1245"/>
    </row>
    <row r="455" spans="1:23" x14ac:dyDescent="0.3">
      <c r="A455" s="339"/>
      <c r="B455" s="336"/>
      <c r="C455" s="339"/>
      <c r="D455" s="339"/>
      <c r="E455" s="339"/>
      <c r="F455" s="1245"/>
      <c r="O455" s="1245"/>
      <c r="S455" s="1245"/>
      <c r="W455" s="1245"/>
    </row>
    <row r="456" spans="1:23" x14ac:dyDescent="0.3">
      <c r="A456" s="339"/>
      <c r="B456" s="336"/>
      <c r="C456" s="339"/>
      <c r="D456" s="339"/>
      <c r="E456" s="339"/>
      <c r="F456" s="1245"/>
      <c r="O456" s="1245"/>
      <c r="S456" s="1245"/>
      <c r="W456" s="1245"/>
    </row>
    <row r="457" spans="1:23" x14ac:dyDescent="0.3">
      <c r="A457" s="339"/>
      <c r="B457" s="336"/>
      <c r="C457" s="339"/>
      <c r="D457" s="339"/>
      <c r="E457" s="339"/>
      <c r="F457" s="1245"/>
      <c r="O457" s="1245"/>
      <c r="S457" s="1245"/>
      <c r="W457" s="1245"/>
    </row>
    <row r="458" spans="1:23" x14ac:dyDescent="0.3">
      <c r="A458" s="339"/>
      <c r="B458" s="336"/>
      <c r="C458" s="339"/>
      <c r="D458" s="339"/>
      <c r="E458" s="339"/>
      <c r="F458" s="1245"/>
      <c r="O458" s="1245"/>
      <c r="S458" s="1245"/>
      <c r="W458" s="1245"/>
    </row>
    <row r="459" spans="1:23" x14ac:dyDescent="0.3">
      <c r="A459" s="339"/>
      <c r="B459" s="336"/>
      <c r="C459" s="339"/>
      <c r="D459" s="339"/>
      <c r="E459" s="339"/>
      <c r="F459" s="1245"/>
      <c r="O459" s="1245"/>
      <c r="S459" s="1245"/>
      <c r="W459" s="1245"/>
    </row>
    <row r="460" spans="1:23" x14ac:dyDescent="0.3">
      <c r="A460" s="339"/>
      <c r="B460" s="336"/>
      <c r="C460" s="339"/>
      <c r="D460" s="339"/>
      <c r="E460" s="339"/>
      <c r="F460" s="1245"/>
      <c r="O460" s="1245"/>
      <c r="S460" s="1245"/>
      <c r="W460" s="1245"/>
    </row>
    <row r="461" spans="1:23" x14ac:dyDescent="0.3">
      <c r="A461" s="339"/>
      <c r="B461" s="336"/>
      <c r="C461" s="339"/>
      <c r="D461" s="339"/>
      <c r="E461" s="339"/>
      <c r="F461" s="1245"/>
      <c r="O461" s="1245"/>
      <c r="S461" s="1245"/>
      <c r="W461" s="1245"/>
    </row>
    <row r="462" spans="1:23" x14ac:dyDescent="0.3">
      <c r="A462" s="339"/>
      <c r="B462" s="336"/>
      <c r="C462" s="339"/>
      <c r="D462" s="339"/>
      <c r="E462" s="339"/>
      <c r="F462" s="1245"/>
      <c r="O462" s="1245"/>
      <c r="S462" s="1245"/>
      <c r="W462" s="1245"/>
    </row>
    <row r="463" spans="1:23" x14ac:dyDescent="0.3">
      <c r="A463" s="339"/>
      <c r="B463" s="336"/>
      <c r="C463" s="339"/>
      <c r="D463" s="339"/>
      <c r="E463" s="339"/>
      <c r="F463" s="1245"/>
      <c r="O463" s="1245"/>
      <c r="S463" s="1245"/>
      <c r="W463" s="1245"/>
    </row>
    <row r="464" spans="1:23" x14ac:dyDescent="0.3">
      <c r="A464" s="339"/>
      <c r="B464" s="336"/>
      <c r="C464" s="339"/>
      <c r="D464" s="339"/>
      <c r="E464" s="339"/>
      <c r="F464" s="1245"/>
      <c r="O464" s="1245"/>
      <c r="S464" s="1245"/>
      <c r="W464" s="1245"/>
    </row>
    <row r="465" spans="1:23" x14ac:dyDescent="0.3">
      <c r="A465" s="339"/>
      <c r="B465" s="336"/>
      <c r="C465" s="339"/>
      <c r="D465" s="339"/>
      <c r="E465" s="339"/>
      <c r="F465" s="1245"/>
      <c r="O465" s="1245"/>
      <c r="S465" s="1245"/>
      <c r="W465" s="1245"/>
    </row>
    <row r="466" spans="1:23" x14ac:dyDescent="0.3">
      <c r="A466" s="339"/>
      <c r="B466" s="336"/>
      <c r="C466" s="339"/>
      <c r="D466" s="339"/>
      <c r="E466" s="339"/>
      <c r="F466" s="1245"/>
      <c r="O466" s="1245"/>
      <c r="S466" s="1245"/>
      <c r="W466" s="1245"/>
    </row>
    <row r="467" spans="1:23" x14ac:dyDescent="0.3">
      <c r="A467" s="339"/>
      <c r="B467" s="336"/>
      <c r="C467" s="339"/>
      <c r="D467" s="339"/>
      <c r="E467" s="339"/>
      <c r="F467" s="1245"/>
      <c r="O467" s="1245"/>
      <c r="S467" s="1245"/>
      <c r="W467" s="1245"/>
    </row>
    <row r="468" spans="1:23" x14ac:dyDescent="0.3">
      <c r="A468" s="339"/>
      <c r="B468" s="336"/>
      <c r="C468" s="339"/>
      <c r="D468" s="339"/>
      <c r="E468" s="339"/>
      <c r="F468" s="1245"/>
      <c r="O468" s="1245"/>
      <c r="S468" s="1245"/>
      <c r="W468" s="1245"/>
    </row>
    <row r="469" spans="1:23" x14ac:dyDescent="0.3">
      <c r="A469" s="339"/>
      <c r="B469" s="336"/>
      <c r="C469" s="339"/>
      <c r="D469" s="339"/>
      <c r="E469" s="339"/>
      <c r="F469" s="1245"/>
      <c r="O469" s="1245"/>
      <c r="S469" s="1245"/>
      <c r="W469" s="1245"/>
    </row>
    <row r="470" spans="1:23" x14ac:dyDescent="0.3">
      <c r="A470" s="339"/>
      <c r="B470" s="336"/>
      <c r="C470" s="339"/>
      <c r="D470" s="339"/>
      <c r="E470" s="339"/>
      <c r="F470" s="1245"/>
      <c r="O470" s="1245"/>
      <c r="S470" s="1245"/>
      <c r="W470" s="1245"/>
    </row>
    <row r="471" spans="1:23" x14ac:dyDescent="0.3">
      <c r="A471" s="339"/>
      <c r="B471" s="336"/>
      <c r="C471" s="339"/>
      <c r="D471" s="339"/>
      <c r="E471" s="339"/>
      <c r="F471" s="1245"/>
      <c r="O471" s="1245"/>
      <c r="S471" s="1245"/>
      <c r="W471" s="1245"/>
    </row>
    <row r="472" spans="1:23" x14ac:dyDescent="0.3">
      <c r="A472" s="339"/>
      <c r="B472" s="336"/>
      <c r="C472" s="339"/>
      <c r="D472" s="339"/>
      <c r="E472" s="339"/>
      <c r="F472" s="1245"/>
      <c r="O472" s="1245"/>
      <c r="S472" s="1245"/>
      <c r="W472" s="1245"/>
    </row>
    <row r="473" spans="1:23" x14ac:dyDescent="0.3">
      <c r="A473" s="339"/>
      <c r="B473" s="336"/>
      <c r="C473" s="339"/>
      <c r="D473" s="339"/>
      <c r="E473" s="339"/>
      <c r="F473" s="1245"/>
      <c r="O473" s="1245"/>
      <c r="S473" s="1245"/>
      <c r="W473" s="1245"/>
    </row>
    <row r="474" spans="1:23" x14ac:dyDescent="0.3">
      <c r="A474" s="339"/>
      <c r="B474" s="336"/>
      <c r="C474" s="339"/>
      <c r="D474" s="339"/>
      <c r="E474" s="339"/>
      <c r="F474" s="1245"/>
      <c r="O474" s="1245"/>
      <c r="S474" s="1245"/>
      <c r="W474" s="1245"/>
    </row>
    <row r="475" spans="1:23" x14ac:dyDescent="0.3">
      <c r="A475" s="339"/>
      <c r="B475" s="336"/>
      <c r="C475" s="339"/>
      <c r="D475" s="339"/>
      <c r="E475" s="339"/>
      <c r="F475" s="1245"/>
      <c r="O475" s="1245"/>
      <c r="S475" s="1245"/>
      <c r="W475" s="1245"/>
    </row>
    <row r="476" spans="1:23" x14ac:dyDescent="0.3">
      <c r="A476" s="339"/>
      <c r="B476" s="336"/>
      <c r="C476" s="339"/>
      <c r="D476" s="339"/>
      <c r="E476" s="339"/>
      <c r="F476" s="1245"/>
      <c r="O476" s="1245"/>
      <c r="S476" s="1245"/>
      <c r="W476" s="1245"/>
    </row>
    <row r="477" spans="1:23" x14ac:dyDescent="0.3">
      <c r="A477" s="339"/>
      <c r="B477" s="336"/>
      <c r="C477" s="339"/>
      <c r="D477" s="339"/>
      <c r="E477" s="339"/>
      <c r="F477" s="1245"/>
      <c r="O477" s="1245"/>
      <c r="S477" s="1245"/>
      <c r="W477" s="1245"/>
    </row>
    <row r="478" spans="1:23" x14ac:dyDescent="0.3">
      <c r="A478" s="339"/>
      <c r="B478" s="336"/>
      <c r="C478" s="339"/>
      <c r="D478" s="339"/>
      <c r="E478" s="339"/>
      <c r="F478" s="1245"/>
      <c r="O478" s="1245"/>
      <c r="S478" s="1245"/>
      <c r="W478" s="1245"/>
    </row>
    <row r="479" spans="1:23" x14ac:dyDescent="0.3">
      <c r="A479" s="339"/>
      <c r="B479" s="336"/>
      <c r="C479" s="339"/>
      <c r="D479" s="339"/>
      <c r="E479" s="339"/>
      <c r="F479" s="1245"/>
      <c r="O479" s="1245"/>
      <c r="S479" s="1245"/>
      <c r="W479" s="1245"/>
    </row>
    <row r="480" spans="1:23" x14ac:dyDescent="0.3">
      <c r="A480" s="339"/>
      <c r="B480" s="336"/>
      <c r="C480" s="339"/>
      <c r="D480" s="339"/>
      <c r="E480" s="339"/>
      <c r="F480" s="1245"/>
      <c r="O480" s="1245"/>
      <c r="S480" s="1245"/>
      <c r="W480" s="1245"/>
    </row>
    <row r="481" spans="1:23" x14ac:dyDescent="0.3">
      <c r="A481" s="339"/>
      <c r="B481" s="336"/>
      <c r="C481" s="339"/>
      <c r="D481" s="339"/>
      <c r="E481" s="339"/>
      <c r="F481" s="1245"/>
      <c r="O481" s="1245"/>
      <c r="S481" s="1245"/>
      <c r="W481" s="1245"/>
    </row>
    <row r="482" spans="1:23" x14ac:dyDescent="0.3">
      <c r="A482" s="339"/>
      <c r="B482" s="336"/>
      <c r="C482" s="339"/>
      <c r="D482" s="339"/>
      <c r="E482" s="339"/>
      <c r="F482" s="1245"/>
      <c r="O482" s="1245"/>
      <c r="S482" s="1245"/>
      <c r="W482" s="1245"/>
    </row>
    <row r="483" spans="1:23" x14ac:dyDescent="0.3">
      <c r="A483" s="339"/>
      <c r="B483" s="336"/>
      <c r="C483" s="339"/>
      <c r="D483" s="339"/>
      <c r="E483" s="339"/>
      <c r="F483" s="1245"/>
      <c r="O483" s="1245"/>
      <c r="S483" s="1245"/>
      <c r="W483" s="1245"/>
    </row>
    <row r="484" spans="1:23" x14ac:dyDescent="0.3">
      <c r="A484" s="339"/>
      <c r="B484" s="336"/>
      <c r="C484" s="339"/>
      <c r="D484" s="339"/>
      <c r="E484" s="339"/>
      <c r="F484" s="1245"/>
      <c r="O484" s="1245"/>
      <c r="S484" s="1245"/>
      <c r="W484" s="1245"/>
    </row>
    <row r="485" spans="1:23" x14ac:dyDescent="0.3">
      <c r="A485" s="339"/>
      <c r="B485" s="336"/>
      <c r="C485" s="339"/>
      <c r="D485" s="339"/>
      <c r="E485" s="339"/>
      <c r="F485" s="1245"/>
      <c r="O485" s="1245"/>
      <c r="S485" s="1245"/>
      <c r="W485" s="1245"/>
    </row>
    <row r="486" spans="1:23" x14ac:dyDescent="0.3">
      <c r="A486" s="339"/>
      <c r="B486" s="336"/>
      <c r="C486" s="339"/>
      <c r="D486" s="339"/>
      <c r="E486" s="339"/>
      <c r="F486" s="1245"/>
      <c r="O486" s="1245"/>
      <c r="S486" s="1245"/>
      <c r="W486" s="1245"/>
    </row>
    <row r="487" spans="1:23" x14ac:dyDescent="0.3">
      <c r="A487" s="339"/>
      <c r="B487" s="336"/>
      <c r="C487" s="339"/>
      <c r="D487" s="339"/>
      <c r="E487" s="339"/>
      <c r="F487" s="1245"/>
      <c r="O487" s="1245"/>
      <c r="S487" s="1245"/>
      <c r="W487" s="1245"/>
    </row>
    <row r="488" spans="1:23" x14ac:dyDescent="0.3">
      <c r="A488" s="339"/>
      <c r="B488" s="336"/>
      <c r="C488" s="339"/>
      <c r="D488" s="339"/>
      <c r="E488" s="339"/>
      <c r="F488" s="1245"/>
      <c r="O488" s="1245"/>
      <c r="S488" s="1245"/>
      <c r="W488" s="1245"/>
    </row>
    <row r="489" spans="1:23" x14ac:dyDescent="0.3">
      <c r="A489" s="339"/>
      <c r="B489" s="336"/>
      <c r="C489" s="339"/>
      <c r="D489" s="339"/>
      <c r="E489" s="339"/>
      <c r="F489" s="1245"/>
      <c r="O489" s="1245"/>
      <c r="S489" s="1245"/>
      <c r="W489" s="1245"/>
    </row>
    <row r="490" spans="1:23" x14ac:dyDescent="0.3">
      <c r="A490" s="339"/>
      <c r="B490" s="336"/>
      <c r="C490" s="339"/>
      <c r="D490" s="339"/>
      <c r="E490" s="339"/>
      <c r="F490" s="1245"/>
      <c r="O490" s="1245"/>
      <c r="S490" s="1245"/>
      <c r="W490" s="1245"/>
    </row>
    <row r="491" spans="1:23" x14ac:dyDescent="0.3">
      <c r="A491" s="339"/>
      <c r="B491" s="336"/>
      <c r="C491" s="339"/>
      <c r="D491" s="339"/>
      <c r="E491" s="339"/>
      <c r="F491" s="1245"/>
      <c r="O491" s="1245"/>
      <c r="S491" s="1245"/>
      <c r="W491" s="1245"/>
    </row>
    <row r="492" spans="1:23" x14ac:dyDescent="0.3">
      <c r="A492" s="339"/>
      <c r="B492" s="336"/>
      <c r="C492" s="339"/>
      <c r="D492" s="339"/>
      <c r="E492" s="339"/>
      <c r="F492" s="1245"/>
      <c r="O492" s="1245"/>
      <c r="S492" s="1245"/>
      <c r="W492" s="1245"/>
    </row>
    <row r="493" spans="1:23" x14ac:dyDescent="0.3">
      <c r="A493" s="339"/>
      <c r="B493" s="336"/>
      <c r="C493" s="339"/>
      <c r="D493" s="339"/>
      <c r="E493" s="339"/>
      <c r="F493" s="1245"/>
      <c r="O493" s="1245"/>
      <c r="S493" s="1245"/>
      <c r="W493" s="1245"/>
    </row>
    <row r="494" spans="1:23" x14ac:dyDescent="0.3">
      <c r="A494" s="339"/>
      <c r="B494" s="336"/>
      <c r="C494" s="339"/>
      <c r="D494" s="339"/>
      <c r="E494" s="339"/>
      <c r="F494" s="1245"/>
      <c r="O494" s="1245"/>
      <c r="S494" s="1245"/>
      <c r="W494" s="1245"/>
    </row>
    <row r="495" spans="1:23" x14ac:dyDescent="0.3">
      <c r="A495" s="339"/>
      <c r="B495" s="336"/>
      <c r="C495" s="339"/>
      <c r="D495" s="339"/>
      <c r="E495" s="339"/>
      <c r="F495" s="1245"/>
      <c r="O495" s="1245"/>
      <c r="S495" s="1245"/>
      <c r="W495" s="1245"/>
    </row>
    <row r="496" spans="1:23" x14ac:dyDescent="0.3">
      <c r="A496" s="339"/>
      <c r="B496" s="336"/>
      <c r="C496" s="339"/>
      <c r="D496" s="339"/>
      <c r="E496" s="339"/>
      <c r="F496" s="1245"/>
      <c r="O496" s="1245"/>
      <c r="S496" s="1245"/>
      <c r="W496" s="1245"/>
    </row>
    <row r="497" spans="1:23" x14ac:dyDescent="0.3">
      <c r="A497" s="339"/>
      <c r="B497" s="336"/>
      <c r="C497" s="339"/>
      <c r="D497" s="339"/>
      <c r="E497" s="339"/>
      <c r="F497" s="1245"/>
      <c r="O497" s="1245"/>
      <c r="S497" s="1245"/>
      <c r="W497" s="1245"/>
    </row>
    <row r="498" spans="1:23" x14ac:dyDescent="0.3">
      <c r="A498" s="339"/>
      <c r="B498" s="336"/>
      <c r="C498" s="339"/>
      <c r="D498" s="339"/>
      <c r="E498" s="339"/>
      <c r="F498" s="1245"/>
      <c r="O498" s="1245"/>
      <c r="S498" s="1245"/>
      <c r="W498" s="1245"/>
    </row>
    <row r="499" spans="1:23" x14ac:dyDescent="0.3">
      <c r="A499" s="339"/>
      <c r="B499" s="336"/>
      <c r="C499" s="339"/>
      <c r="D499" s="339"/>
      <c r="E499" s="339"/>
      <c r="F499" s="1245"/>
      <c r="O499" s="1245"/>
      <c r="S499" s="1245"/>
      <c r="W499" s="1245"/>
    </row>
    <row r="500" spans="1:23" x14ac:dyDescent="0.3">
      <c r="A500" s="339"/>
      <c r="B500" s="336"/>
      <c r="C500" s="339"/>
      <c r="D500" s="339"/>
      <c r="E500" s="339"/>
      <c r="F500" s="1245"/>
      <c r="O500" s="1245"/>
      <c r="S500" s="1245"/>
      <c r="W500" s="1245"/>
    </row>
    <row r="501" spans="1:23" x14ac:dyDescent="0.3">
      <c r="A501" s="339"/>
      <c r="B501" s="336"/>
      <c r="C501" s="339"/>
      <c r="D501" s="339"/>
      <c r="E501" s="339"/>
      <c r="F501" s="1245"/>
      <c r="O501" s="1245"/>
      <c r="S501" s="1245"/>
      <c r="W501" s="1245"/>
    </row>
    <row r="502" spans="1:23" x14ac:dyDescent="0.3">
      <c r="A502" s="339"/>
      <c r="B502" s="336"/>
      <c r="C502" s="339"/>
      <c r="D502" s="339"/>
      <c r="E502" s="339"/>
      <c r="F502" s="1245"/>
      <c r="O502" s="1245"/>
      <c r="S502" s="1245"/>
      <c r="W502" s="1245"/>
    </row>
    <row r="503" spans="1:23" x14ac:dyDescent="0.3">
      <c r="A503" s="339"/>
      <c r="B503" s="336"/>
      <c r="C503" s="339"/>
      <c r="D503" s="339"/>
      <c r="E503" s="339"/>
      <c r="F503" s="1245"/>
      <c r="O503" s="1245"/>
      <c r="S503" s="1245"/>
      <c r="W503" s="1245"/>
    </row>
    <row r="504" spans="1:23" x14ac:dyDescent="0.3">
      <c r="A504" s="339"/>
      <c r="B504" s="336"/>
      <c r="C504" s="339"/>
      <c r="D504" s="339"/>
      <c r="E504" s="339"/>
      <c r="F504" s="1245"/>
      <c r="O504" s="1245"/>
      <c r="S504" s="1245"/>
      <c r="W504" s="1245"/>
    </row>
    <row r="505" spans="1:23" x14ac:dyDescent="0.3">
      <c r="A505" s="339"/>
      <c r="B505" s="336"/>
      <c r="C505" s="339"/>
      <c r="D505" s="339"/>
      <c r="E505" s="339"/>
      <c r="F505" s="1245"/>
      <c r="O505" s="1245"/>
      <c r="S505" s="1245"/>
      <c r="W505" s="1245"/>
    </row>
    <row r="506" spans="1:23" x14ac:dyDescent="0.3">
      <c r="A506" s="339"/>
      <c r="B506" s="336"/>
      <c r="C506" s="339"/>
      <c r="D506" s="339"/>
      <c r="E506" s="339"/>
      <c r="F506" s="1245"/>
      <c r="O506" s="1245"/>
      <c r="S506" s="1245"/>
      <c r="W506" s="1245"/>
    </row>
    <row r="507" spans="1:23" x14ac:dyDescent="0.3">
      <c r="A507" s="339"/>
      <c r="B507" s="336"/>
      <c r="C507" s="339"/>
      <c r="D507" s="339"/>
      <c r="E507" s="339"/>
      <c r="F507" s="1245"/>
      <c r="O507" s="1245"/>
      <c r="S507" s="1245"/>
      <c r="W507" s="1245"/>
    </row>
    <row r="508" spans="1:23" x14ac:dyDescent="0.3">
      <c r="A508" s="339"/>
      <c r="B508" s="336"/>
      <c r="C508" s="339"/>
      <c r="D508" s="339"/>
      <c r="E508" s="339"/>
      <c r="F508" s="1245"/>
      <c r="O508" s="1245"/>
      <c r="S508" s="1245"/>
      <c r="W508" s="1245"/>
    </row>
    <row r="509" spans="1:23" x14ac:dyDescent="0.3">
      <c r="A509" s="339"/>
      <c r="B509" s="336"/>
      <c r="C509" s="339"/>
      <c r="D509" s="339"/>
      <c r="E509" s="339"/>
      <c r="F509" s="1245"/>
      <c r="O509" s="1245"/>
      <c r="S509" s="1245"/>
      <c r="W509" s="1245"/>
    </row>
    <row r="510" spans="1:23" x14ac:dyDescent="0.3">
      <c r="A510" s="339"/>
      <c r="B510" s="336"/>
      <c r="C510" s="339"/>
      <c r="D510" s="339"/>
      <c r="E510" s="339"/>
      <c r="F510" s="1245"/>
      <c r="O510" s="1245"/>
      <c r="S510" s="1245"/>
      <c r="W510" s="1245"/>
    </row>
    <row r="511" spans="1:23" x14ac:dyDescent="0.3">
      <c r="A511" s="339"/>
      <c r="B511" s="336"/>
      <c r="C511" s="339"/>
      <c r="D511" s="339"/>
      <c r="E511" s="339"/>
      <c r="F511" s="1245"/>
      <c r="O511" s="1245"/>
      <c r="S511" s="1245"/>
      <c r="W511" s="1245"/>
    </row>
    <row r="512" spans="1:23" x14ac:dyDescent="0.3">
      <c r="A512" s="339"/>
      <c r="B512" s="336"/>
      <c r="C512" s="339"/>
      <c r="D512" s="339"/>
      <c r="E512" s="339"/>
      <c r="F512" s="1245"/>
      <c r="O512" s="1245"/>
      <c r="S512" s="1245"/>
      <c r="W512" s="1245"/>
    </row>
    <row r="513" spans="1:23" x14ac:dyDescent="0.3">
      <c r="A513" s="339"/>
      <c r="B513" s="336"/>
      <c r="C513" s="339"/>
      <c r="D513" s="339"/>
      <c r="E513" s="339"/>
      <c r="F513" s="1245"/>
      <c r="O513" s="1245"/>
      <c r="S513" s="1245"/>
      <c r="W513" s="1245"/>
    </row>
    <row r="514" spans="1:23" x14ac:dyDescent="0.3">
      <c r="A514" s="339"/>
      <c r="B514" s="336"/>
      <c r="C514" s="339"/>
      <c r="D514" s="339"/>
      <c r="E514" s="339"/>
      <c r="F514" s="1245"/>
      <c r="O514" s="1245"/>
      <c r="S514" s="1245"/>
      <c r="W514" s="1245"/>
    </row>
    <row r="515" spans="1:23" x14ac:dyDescent="0.3">
      <c r="A515" s="339"/>
      <c r="B515" s="336"/>
      <c r="C515" s="339"/>
      <c r="D515" s="339"/>
      <c r="E515" s="339"/>
      <c r="F515" s="1245"/>
      <c r="O515" s="1245"/>
      <c r="S515" s="1245"/>
      <c r="W515" s="1245"/>
    </row>
    <row r="516" spans="1:23" x14ac:dyDescent="0.3">
      <c r="A516" s="339"/>
      <c r="B516" s="336"/>
      <c r="C516" s="339"/>
      <c r="D516" s="339"/>
      <c r="E516" s="339"/>
      <c r="F516" s="1245"/>
      <c r="O516" s="1245"/>
      <c r="S516" s="1245"/>
      <c r="W516" s="1245"/>
    </row>
    <row r="517" spans="1:23" x14ac:dyDescent="0.3">
      <c r="A517" s="339"/>
      <c r="B517" s="336"/>
      <c r="C517" s="339"/>
      <c r="D517" s="339"/>
      <c r="E517" s="339"/>
      <c r="F517" s="1245"/>
      <c r="O517" s="1245"/>
      <c r="S517" s="1245"/>
      <c r="W517" s="1245"/>
    </row>
    <row r="518" spans="1:23" x14ac:dyDescent="0.3">
      <c r="A518" s="339"/>
      <c r="B518" s="336"/>
      <c r="C518" s="339"/>
      <c r="D518" s="339"/>
      <c r="E518" s="339"/>
      <c r="F518" s="1245"/>
      <c r="O518" s="1245"/>
      <c r="S518" s="1245"/>
      <c r="W518" s="1245"/>
    </row>
    <row r="519" spans="1:23" x14ac:dyDescent="0.3">
      <c r="A519" s="339"/>
      <c r="B519" s="336"/>
      <c r="C519" s="339"/>
      <c r="D519" s="339"/>
      <c r="E519" s="339"/>
      <c r="F519" s="1245"/>
      <c r="O519" s="1245"/>
      <c r="S519" s="1245"/>
      <c r="W519" s="1245"/>
    </row>
    <row r="520" spans="1:23" x14ac:dyDescent="0.3">
      <c r="A520" s="339"/>
      <c r="B520" s="336"/>
      <c r="C520" s="339"/>
      <c r="D520" s="339"/>
      <c r="E520" s="339"/>
      <c r="F520" s="1245"/>
      <c r="O520" s="1245"/>
      <c r="S520" s="1245"/>
      <c r="W520" s="1245"/>
    </row>
    <row r="521" spans="1:23" x14ac:dyDescent="0.3">
      <c r="A521" s="339"/>
      <c r="B521" s="336"/>
      <c r="C521" s="339"/>
      <c r="D521" s="339"/>
      <c r="E521" s="339"/>
      <c r="F521" s="1245"/>
      <c r="O521" s="1245"/>
      <c r="S521" s="1245"/>
      <c r="W521" s="1245"/>
    </row>
    <row r="522" spans="1:23" x14ac:dyDescent="0.3">
      <c r="A522" s="339"/>
      <c r="B522" s="336"/>
      <c r="C522" s="339"/>
      <c r="D522" s="339"/>
      <c r="E522" s="339"/>
      <c r="F522" s="1245"/>
      <c r="O522" s="1245"/>
      <c r="S522" s="1245"/>
      <c r="W522" s="1245"/>
    </row>
    <row r="523" spans="1:23" x14ac:dyDescent="0.3">
      <c r="A523" s="339"/>
      <c r="B523" s="336"/>
      <c r="C523" s="339"/>
      <c r="D523" s="339"/>
      <c r="E523" s="339"/>
      <c r="F523" s="1245"/>
      <c r="O523" s="1245"/>
      <c r="S523" s="1245"/>
      <c r="W523" s="1245"/>
    </row>
    <row r="524" spans="1:23" x14ac:dyDescent="0.3">
      <c r="A524" s="339"/>
      <c r="B524" s="336"/>
      <c r="C524" s="339"/>
      <c r="D524" s="339"/>
      <c r="E524" s="339"/>
      <c r="F524" s="1245"/>
      <c r="O524" s="1245"/>
      <c r="S524" s="1245"/>
      <c r="W524" s="1245"/>
    </row>
    <row r="525" spans="1:23" x14ac:dyDescent="0.3">
      <c r="A525" s="339"/>
      <c r="B525" s="336"/>
      <c r="C525" s="339"/>
      <c r="D525" s="339"/>
      <c r="E525" s="339"/>
      <c r="F525" s="1245"/>
      <c r="O525" s="1245"/>
      <c r="S525" s="1245"/>
      <c r="W525" s="1245"/>
    </row>
    <row r="526" spans="1:23" x14ac:dyDescent="0.3">
      <c r="A526" s="339"/>
      <c r="B526" s="336"/>
      <c r="C526" s="339"/>
      <c r="D526" s="339"/>
      <c r="E526" s="339"/>
      <c r="F526" s="1245"/>
      <c r="O526" s="1245"/>
      <c r="S526" s="1245"/>
      <c r="W526" s="1245"/>
    </row>
    <row r="527" spans="1:23" x14ac:dyDescent="0.3">
      <c r="A527" s="339"/>
      <c r="B527" s="336"/>
      <c r="C527" s="339"/>
      <c r="D527" s="339"/>
      <c r="E527" s="339"/>
      <c r="F527" s="1245"/>
      <c r="O527" s="1245"/>
      <c r="S527" s="1245"/>
      <c r="W527" s="1245"/>
    </row>
    <row r="528" spans="1:23" x14ac:dyDescent="0.3">
      <c r="A528" s="339"/>
      <c r="B528" s="336"/>
      <c r="C528" s="339"/>
      <c r="D528" s="339"/>
      <c r="E528" s="339"/>
      <c r="F528" s="1245"/>
      <c r="O528" s="1245"/>
      <c r="S528" s="1245"/>
      <c r="W528" s="1245"/>
    </row>
    <row r="529" spans="1:23" x14ac:dyDescent="0.3">
      <c r="A529" s="339"/>
      <c r="B529" s="336"/>
      <c r="C529" s="339"/>
      <c r="D529" s="339"/>
      <c r="E529" s="339"/>
      <c r="F529" s="1245"/>
      <c r="O529" s="1245"/>
      <c r="S529" s="1245"/>
      <c r="W529" s="1245"/>
    </row>
    <row r="530" spans="1:23" x14ac:dyDescent="0.3">
      <c r="A530" s="339"/>
      <c r="B530" s="336"/>
      <c r="C530" s="339"/>
      <c r="D530" s="339"/>
      <c r="E530" s="339"/>
      <c r="F530" s="1245"/>
      <c r="O530" s="1245"/>
      <c r="S530" s="1245"/>
      <c r="W530" s="1245"/>
    </row>
    <row r="531" spans="1:23" x14ac:dyDescent="0.3">
      <c r="A531" s="339"/>
      <c r="B531" s="336"/>
      <c r="C531" s="339"/>
      <c r="D531" s="339"/>
      <c r="E531" s="339"/>
      <c r="F531" s="1245"/>
      <c r="O531" s="1245"/>
      <c r="S531" s="1245"/>
      <c r="W531" s="1245"/>
    </row>
    <row r="532" spans="1:23" x14ac:dyDescent="0.3">
      <c r="A532" s="339"/>
      <c r="B532" s="336"/>
      <c r="C532" s="339"/>
      <c r="D532" s="339"/>
      <c r="E532" s="339"/>
      <c r="F532" s="1245"/>
      <c r="O532" s="1245"/>
      <c r="S532" s="1245"/>
      <c r="W532" s="1245"/>
    </row>
    <row r="533" spans="1:23" x14ac:dyDescent="0.3">
      <c r="A533" s="339"/>
      <c r="B533" s="336"/>
      <c r="C533" s="339"/>
      <c r="D533" s="339"/>
      <c r="E533" s="339"/>
      <c r="F533" s="1245"/>
      <c r="O533" s="1245"/>
      <c r="S533" s="1245"/>
      <c r="W533" s="1245"/>
    </row>
    <row r="534" spans="1:23" x14ac:dyDescent="0.3">
      <c r="A534" s="339"/>
      <c r="B534" s="336"/>
      <c r="C534" s="339"/>
      <c r="D534" s="339"/>
      <c r="E534" s="339"/>
      <c r="F534" s="1245"/>
      <c r="O534" s="1245"/>
      <c r="S534" s="1245"/>
      <c r="W534" s="1245"/>
    </row>
    <row r="535" spans="1:23" x14ac:dyDescent="0.3">
      <c r="A535" s="339"/>
      <c r="B535" s="336"/>
      <c r="C535" s="339"/>
      <c r="D535" s="339"/>
      <c r="E535" s="339"/>
      <c r="F535" s="1245"/>
      <c r="O535" s="1245"/>
      <c r="S535" s="1245"/>
      <c r="W535" s="1245"/>
    </row>
    <row r="536" spans="1:23" x14ac:dyDescent="0.3">
      <c r="A536" s="339"/>
      <c r="B536" s="336"/>
      <c r="C536" s="339"/>
      <c r="D536" s="339"/>
      <c r="E536" s="339"/>
      <c r="F536" s="1245"/>
      <c r="O536" s="1245"/>
      <c r="S536" s="1245"/>
      <c r="W536" s="1245"/>
    </row>
    <row r="537" spans="1:23" x14ac:dyDescent="0.3">
      <c r="A537" s="339"/>
      <c r="B537" s="336"/>
      <c r="C537" s="339"/>
      <c r="D537" s="339"/>
      <c r="E537" s="339"/>
      <c r="F537" s="1245"/>
      <c r="O537" s="1245"/>
      <c r="S537" s="1245"/>
      <c r="W537" s="1245"/>
    </row>
    <row r="538" spans="1:23" x14ac:dyDescent="0.3">
      <c r="A538" s="339"/>
      <c r="B538" s="336"/>
      <c r="C538" s="339"/>
      <c r="D538" s="339"/>
      <c r="E538" s="339"/>
      <c r="F538" s="1245"/>
      <c r="O538" s="1245"/>
      <c r="S538" s="1245"/>
      <c r="W538" s="1245"/>
    </row>
    <row r="539" spans="1:23" x14ac:dyDescent="0.3">
      <c r="A539" s="339"/>
      <c r="B539" s="336"/>
      <c r="C539" s="339"/>
      <c r="D539" s="339"/>
      <c r="E539" s="339"/>
      <c r="F539" s="1245"/>
      <c r="O539" s="1245"/>
      <c r="S539" s="1245"/>
      <c r="W539" s="1245"/>
    </row>
    <row r="540" spans="1:23" x14ac:dyDescent="0.3">
      <c r="A540" s="339"/>
      <c r="B540" s="336"/>
      <c r="C540" s="339"/>
      <c r="D540" s="339"/>
      <c r="E540" s="339"/>
      <c r="F540" s="1245"/>
      <c r="O540" s="1245"/>
      <c r="S540" s="1245"/>
      <c r="W540" s="1245"/>
    </row>
    <row r="541" spans="1:23" x14ac:dyDescent="0.3">
      <c r="A541" s="339"/>
      <c r="B541" s="336"/>
      <c r="C541" s="339"/>
      <c r="D541" s="339"/>
      <c r="E541" s="339"/>
      <c r="F541" s="1245"/>
      <c r="O541" s="1245"/>
      <c r="S541" s="1245"/>
      <c r="W541" s="1245"/>
    </row>
    <row r="542" spans="1:23" x14ac:dyDescent="0.3">
      <c r="A542" s="339"/>
      <c r="B542" s="336"/>
      <c r="C542" s="339"/>
      <c r="D542" s="339"/>
      <c r="E542" s="339"/>
      <c r="F542" s="1245"/>
      <c r="O542" s="1245"/>
      <c r="S542" s="1245"/>
      <c r="W542" s="1245"/>
    </row>
    <row r="543" spans="1:23" x14ac:dyDescent="0.3">
      <c r="A543" s="339"/>
      <c r="B543" s="336"/>
      <c r="C543" s="339"/>
      <c r="D543" s="339"/>
      <c r="E543" s="339"/>
      <c r="F543" s="1245"/>
      <c r="O543" s="1245"/>
      <c r="S543" s="1245"/>
      <c r="W543" s="1245"/>
    </row>
    <row r="544" spans="1:23" x14ac:dyDescent="0.3">
      <c r="A544" s="339"/>
      <c r="B544" s="336"/>
      <c r="C544" s="339"/>
      <c r="D544" s="339"/>
      <c r="E544" s="339"/>
      <c r="F544" s="1245"/>
      <c r="O544" s="1245"/>
      <c r="S544" s="1245"/>
      <c r="W544" s="1245"/>
    </row>
    <row r="545" spans="1:23" x14ac:dyDescent="0.3">
      <c r="A545" s="339"/>
      <c r="B545" s="336"/>
      <c r="C545" s="339"/>
      <c r="D545" s="339"/>
      <c r="E545" s="339"/>
      <c r="F545" s="1245"/>
      <c r="O545" s="1245"/>
      <c r="S545" s="1245"/>
      <c r="W545" s="1245"/>
    </row>
    <row r="546" spans="1:23" x14ac:dyDescent="0.3">
      <c r="A546" s="339"/>
      <c r="B546" s="336"/>
      <c r="C546" s="339"/>
      <c r="D546" s="339"/>
      <c r="E546" s="339"/>
      <c r="F546" s="1245"/>
      <c r="O546" s="1245"/>
      <c r="S546" s="1245"/>
      <c r="W546" s="1245"/>
    </row>
    <row r="547" spans="1:23" x14ac:dyDescent="0.3">
      <c r="A547" s="339"/>
      <c r="B547" s="336"/>
      <c r="C547" s="339"/>
      <c r="D547" s="339"/>
      <c r="E547" s="339"/>
      <c r="F547" s="1245"/>
      <c r="O547" s="1245"/>
      <c r="S547" s="1245"/>
      <c r="W547" s="1245"/>
    </row>
    <row r="548" spans="1:23" x14ac:dyDescent="0.3">
      <c r="A548" s="339"/>
      <c r="B548" s="336"/>
      <c r="C548" s="339"/>
      <c r="D548" s="339"/>
      <c r="E548" s="339"/>
      <c r="F548" s="1245"/>
      <c r="O548" s="1245"/>
      <c r="S548" s="1245"/>
      <c r="W548" s="1245"/>
    </row>
    <row r="549" spans="1:23" x14ac:dyDescent="0.3">
      <c r="A549" s="339"/>
      <c r="B549" s="336"/>
      <c r="C549" s="339"/>
      <c r="D549" s="339"/>
      <c r="E549" s="339"/>
      <c r="F549" s="1245"/>
      <c r="O549" s="1245"/>
      <c r="S549" s="1245"/>
      <c r="W549" s="1245"/>
    </row>
    <row r="550" spans="1:23" x14ac:dyDescent="0.3">
      <c r="A550" s="339"/>
      <c r="B550" s="336"/>
      <c r="C550" s="339"/>
      <c r="D550" s="339"/>
      <c r="E550" s="339"/>
      <c r="F550" s="1245"/>
      <c r="O550" s="1245"/>
      <c r="S550" s="1245"/>
      <c r="W550" s="1245"/>
    </row>
    <row r="551" spans="1:23" x14ac:dyDescent="0.3">
      <c r="A551" s="339"/>
      <c r="B551" s="336"/>
      <c r="C551" s="339"/>
      <c r="D551" s="339"/>
      <c r="E551" s="339"/>
      <c r="F551" s="1245"/>
      <c r="O551" s="1245"/>
      <c r="S551" s="1245"/>
      <c r="W551" s="1245"/>
    </row>
    <row r="552" spans="1:23" x14ac:dyDescent="0.3">
      <c r="A552" s="339"/>
      <c r="B552" s="336"/>
      <c r="C552" s="339"/>
      <c r="D552" s="339"/>
      <c r="E552" s="339"/>
      <c r="F552" s="1245"/>
      <c r="O552" s="1245"/>
      <c r="S552" s="1245"/>
      <c r="W552" s="1245"/>
    </row>
    <row r="553" spans="1:23" x14ac:dyDescent="0.3">
      <c r="A553" s="339"/>
      <c r="B553" s="336"/>
      <c r="C553" s="339"/>
      <c r="D553" s="339"/>
      <c r="E553" s="339"/>
      <c r="F553" s="1245"/>
      <c r="O553" s="1245"/>
      <c r="S553" s="1245"/>
      <c r="W553" s="1245"/>
    </row>
    <row r="554" spans="1:23" x14ac:dyDescent="0.3">
      <c r="A554" s="339"/>
      <c r="B554" s="336"/>
      <c r="C554" s="339"/>
      <c r="D554" s="339"/>
      <c r="E554" s="339"/>
      <c r="F554" s="1245"/>
      <c r="O554" s="1245"/>
      <c r="S554" s="1245"/>
      <c r="W554" s="1245"/>
    </row>
    <row r="555" spans="1:23" x14ac:dyDescent="0.3">
      <c r="A555" s="339"/>
      <c r="B555" s="336"/>
      <c r="C555" s="339"/>
      <c r="D555" s="339"/>
      <c r="E555" s="339"/>
      <c r="F555" s="1245"/>
      <c r="O555" s="1245"/>
      <c r="S555" s="1245"/>
      <c r="W555" s="1245"/>
    </row>
    <row r="556" spans="1:23" x14ac:dyDescent="0.3">
      <c r="A556" s="339"/>
      <c r="B556" s="336"/>
      <c r="C556" s="339"/>
      <c r="D556" s="339"/>
      <c r="E556" s="339"/>
      <c r="F556" s="1245"/>
      <c r="O556" s="1245"/>
      <c r="S556" s="1245"/>
      <c r="W556" s="1245"/>
    </row>
    <row r="557" spans="1:23" x14ac:dyDescent="0.3">
      <c r="A557" s="339"/>
      <c r="B557" s="336"/>
      <c r="C557" s="339"/>
      <c r="D557" s="339"/>
      <c r="E557" s="339"/>
      <c r="F557" s="1245"/>
      <c r="O557" s="1245"/>
      <c r="S557" s="1245"/>
      <c r="W557" s="1245"/>
    </row>
    <row r="558" spans="1:23" x14ac:dyDescent="0.3">
      <c r="A558" s="339"/>
      <c r="B558" s="336"/>
      <c r="C558" s="339"/>
      <c r="D558" s="339"/>
      <c r="E558" s="339"/>
      <c r="F558" s="1245"/>
      <c r="O558" s="1245"/>
      <c r="S558" s="1245"/>
      <c r="W558" s="1245"/>
    </row>
    <row r="559" spans="1:23" x14ac:dyDescent="0.3">
      <c r="A559" s="339"/>
      <c r="B559" s="336"/>
      <c r="C559" s="339"/>
      <c r="D559" s="339"/>
      <c r="E559" s="339"/>
      <c r="F559" s="1245"/>
      <c r="O559" s="1245"/>
      <c r="S559" s="1245"/>
      <c r="W559" s="1245"/>
    </row>
    <row r="560" spans="1:23" x14ac:dyDescent="0.3">
      <c r="A560" s="339"/>
      <c r="B560" s="336"/>
      <c r="C560" s="339"/>
      <c r="D560" s="339"/>
      <c r="E560" s="339"/>
      <c r="F560" s="1245"/>
      <c r="O560" s="1245"/>
      <c r="S560" s="1245"/>
      <c r="W560" s="1245"/>
    </row>
    <row r="561" spans="1:23" x14ac:dyDescent="0.3">
      <c r="A561" s="339"/>
      <c r="B561" s="336"/>
      <c r="C561" s="339"/>
      <c r="D561" s="339"/>
      <c r="E561" s="339"/>
      <c r="F561" s="1245"/>
      <c r="O561" s="1245"/>
      <c r="S561" s="1245"/>
      <c r="W561" s="1245"/>
    </row>
    <row r="562" spans="1:23" x14ac:dyDescent="0.3">
      <c r="A562" s="339"/>
      <c r="B562" s="336"/>
      <c r="C562" s="339"/>
      <c r="D562" s="339"/>
      <c r="E562" s="339"/>
      <c r="F562" s="1245"/>
      <c r="O562" s="1245"/>
      <c r="S562" s="1245"/>
      <c r="W562" s="1245"/>
    </row>
    <row r="563" spans="1:23" x14ac:dyDescent="0.3">
      <c r="A563" s="339"/>
      <c r="B563" s="336"/>
      <c r="C563" s="339"/>
      <c r="D563" s="339"/>
      <c r="E563" s="339"/>
      <c r="F563" s="1245"/>
      <c r="O563" s="1245"/>
      <c r="S563" s="1245"/>
      <c r="W563" s="1245"/>
    </row>
    <row r="564" spans="1:23" x14ac:dyDescent="0.3">
      <c r="A564" s="339"/>
      <c r="B564" s="336"/>
      <c r="C564" s="339"/>
      <c r="D564" s="339"/>
      <c r="E564" s="339"/>
      <c r="F564" s="1245"/>
      <c r="O564" s="1245"/>
      <c r="S564" s="1245"/>
      <c r="W564" s="1245"/>
    </row>
    <row r="565" spans="1:23" x14ac:dyDescent="0.3">
      <c r="A565" s="339"/>
      <c r="B565" s="336"/>
      <c r="C565" s="339"/>
      <c r="D565" s="339"/>
      <c r="E565" s="339"/>
      <c r="F565" s="1245"/>
      <c r="O565" s="1245"/>
      <c r="S565" s="1245"/>
      <c r="W565" s="1245"/>
    </row>
    <row r="566" spans="1:23" x14ac:dyDescent="0.3">
      <c r="A566" s="339"/>
      <c r="B566" s="336"/>
      <c r="C566" s="339"/>
      <c r="D566" s="339"/>
      <c r="E566" s="339"/>
      <c r="F566" s="1245"/>
      <c r="O566" s="1245"/>
      <c r="S566" s="1245"/>
      <c r="W566" s="1245"/>
    </row>
    <row r="567" spans="1:23" x14ac:dyDescent="0.3">
      <c r="A567" s="339"/>
      <c r="B567" s="336"/>
      <c r="C567" s="339"/>
      <c r="D567" s="339"/>
      <c r="E567" s="339"/>
      <c r="F567" s="1245"/>
      <c r="O567" s="1245"/>
      <c r="S567" s="1245"/>
      <c r="W567" s="1245"/>
    </row>
    <row r="568" spans="1:23" x14ac:dyDescent="0.3">
      <c r="A568" s="339"/>
      <c r="B568" s="336"/>
      <c r="C568" s="339"/>
      <c r="D568" s="339"/>
      <c r="E568" s="339"/>
      <c r="F568" s="1245"/>
      <c r="O568" s="1245"/>
      <c r="S568" s="1245"/>
      <c r="W568" s="1245"/>
    </row>
    <row r="569" spans="1:23" x14ac:dyDescent="0.3">
      <c r="A569" s="339"/>
      <c r="B569" s="336"/>
      <c r="C569" s="339"/>
      <c r="D569" s="339"/>
      <c r="E569" s="339"/>
      <c r="F569" s="1245"/>
      <c r="O569" s="1245"/>
      <c r="S569" s="1245"/>
      <c r="W569" s="1245"/>
    </row>
    <row r="570" spans="1:23" x14ac:dyDescent="0.3">
      <c r="A570" s="339"/>
      <c r="B570" s="336"/>
      <c r="C570" s="339"/>
      <c r="D570" s="339"/>
      <c r="E570" s="339"/>
      <c r="F570" s="1245"/>
      <c r="O570" s="1245"/>
      <c r="S570" s="1245"/>
      <c r="W570" s="1245"/>
    </row>
    <row r="571" spans="1:23" x14ac:dyDescent="0.3">
      <c r="A571" s="339"/>
      <c r="B571" s="336"/>
      <c r="C571" s="339"/>
      <c r="D571" s="339"/>
      <c r="E571" s="339"/>
      <c r="F571" s="1245"/>
      <c r="O571" s="1245"/>
      <c r="S571" s="1245"/>
      <c r="W571" s="1245"/>
    </row>
    <row r="572" spans="1:23" x14ac:dyDescent="0.3">
      <c r="A572" s="339"/>
      <c r="B572" s="336"/>
      <c r="C572" s="339"/>
      <c r="D572" s="339"/>
      <c r="E572" s="339"/>
      <c r="F572" s="1245"/>
      <c r="O572" s="1245"/>
      <c r="S572" s="1245"/>
      <c r="W572" s="1245"/>
    </row>
    <row r="573" spans="1:23" x14ac:dyDescent="0.3">
      <c r="A573" s="339"/>
      <c r="B573" s="336"/>
      <c r="C573" s="339"/>
      <c r="D573" s="339"/>
      <c r="E573" s="339"/>
      <c r="F573" s="1245"/>
      <c r="O573" s="1245"/>
      <c r="S573" s="1245"/>
      <c r="W573" s="1245"/>
    </row>
    <row r="574" spans="1:23" x14ac:dyDescent="0.3">
      <c r="A574" s="339"/>
      <c r="B574" s="336"/>
      <c r="C574" s="339"/>
      <c r="D574" s="339"/>
      <c r="E574" s="339"/>
      <c r="F574" s="1245"/>
      <c r="O574" s="1245"/>
      <c r="S574" s="1245"/>
      <c r="W574" s="1245"/>
    </row>
    <row r="575" spans="1:23" x14ac:dyDescent="0.3">
      <c r="A575" s="339"/>
      <c r="B575" s="336"/>
      <c r="C575" s="339"/>
      <c r="D575" s="339"/>
      <c r="E575" s="339"/>
      <c r="F575" s="1245"/>
      <c r="O575" s="1245"/>
      <c r="S575" s="1245"/>
      <c r="W575" s="1245"/>
    </row>
    <row r="576" spans="1:23" x14ac:dyDescent="0.3">
      <c r="A576" s="339"/>
      <c r="B576" s="336"/>
      <c r="C576" s="339"/>
      <c r="D576" s="339"/>
      <c r="E576" s="339"/>
      <c r="F576" s="1245"/>
      <c r="O576" s="1245"/>
      <c r="S576" s="1245"/>
      <c r="W576" s="1245"/>
    </row>
    <row r="577" spans="1:23" x14ac:dyDescent="0.3">
      <c r="A577" s="339"/>
      <c r="B577" s="336"/>
      <c r="C577" s="339"/>
      <c r="D577" s="339"/>
      <c r="E577" s="339"/>
      <c r="F577" s="1245"/>
      <c r="O577" s="1245"/>
      <c r="S577" s="1245"/>
      <c r="W577" s="1245"/>
    </row>
    <row r="578" spans="1:23" x14ac:dyDescent="0.3">
      <c r="A578" s="339"/>
      <c r="B578" s="336"/>
      <c r="C578" s="339"/>
      <c r="D578" s="339"/>
      <c r="E578" s="339"/>
      <c r="F578" s="1245"/>
      <c r="O578" s="1245"/>
      <c r="S578" s="1245"/>
      <c r="W578" s="1245"/>
    </row>
    <row r="579" spans="1:23" x14ac:dyDescent="0.3">
      <c r="A579" s="339"/>
      <c r="B579" s="336"/>
      <c r="C579" s="339"/>
      <c r="D579" s="339"/>
      <c r="E579" s="339"/>
      <c r="F579" s="1245"/>
      <c r="O579" s="1245"/>
      <c r="S579" s="1245"/>
      <c r="W579" s="1245"/>
    </row>
    <row r="580" spans="1:23" x14ac:dyDescent="0.3">
      <c r="A580" s="339"/>
      <c r="B580" s="336"/>
      <c r="C580" s="339"/>
      <c r="D580" s="339"/>
      <c r="E580" s="339"/>
      <c r="F580" s="1245"/>
      <c r="O580" s="1245"/>
      <c r="S580" s="1245"/>
      <c r="W580" s="1245"/>
    </row>
    <row r="581" spans="1:23" x14ac:dyDescent="0.3">
      <c r="A581" s="339"/>
      <c r="B581" s="336"/>
      <c r="C581" s="339"/>
      <c r="D581" s="339"/>
      <c r="E581" s="339"/>
      <c r="F581" s="1245"/>
      <c r="O581" s="1245"/>
      <c r="S581" s="1245"/>
      <c r="W581" s="1245"/>
    </row>
    <row r="582" spans="1:23" x14ac:dyDescent="0.3">
      <c r="A582" s="339"/>
      <c r="B582" s="336"/>
      <c r="C582" s="339"/>
      <c r="D582" s="339"/>
      <c r="E582" s="339"/>
      <c r="F582" s="1245"/>
      <c r="O582" s="1245"/>
      <c r="S582" s="1245"/>
      <c r="W582" s="1245"/>
    </row>
    <row r="583" spans="1:23" x14ac:dyDescent="0.3">
      <c r="A583" s="339"/>
      <c r="B583" s="336"/>
      <c r="C583" s="339"/>
      <c r="D583" s="339"/>
      <c r="E583" s="339"/>
      <c r="F583" s="1245"/>
      <c r="O583" s="1245"/>
      <c r="S583" s="1245"/>
      <c r="W583" s="1245"/>
    </row>
    <row r="584" spans="1:23" x14ac:dyDescent="0.3">
      <c r="A584" s="339"/>
      <c r="B584" s="336"/>
      <c r="C584" s="339"/>
      <c r="D584" s="339"/>
      <c r="E584" s="339"/>
      <c r="F584" s="1245"/>
      <c r="O584" s="1245"/>
      <c r="S584" s="1245"/>
      <c r="W584" s="1245"/>
    </row>
    <row r="585" spans="1:23" x14ac:dyDescent="0.3">
      <c r="A585" s="339"/>
      <c r="B585" s="336"/>
      <c r="C585" s="339"/>
      <c r="D585" s="339"/>
      <c r="E585" s="339"/>
      <c r="F585" s="1245"/>
      <c r="O585" s="1245"/>
      <c r="S585" s="1245"/>
      <c r="W585" s="1245"/>
    </row>
    <row r="586" spans="1:23" x14ac:dyDescent="0.3">
      <c r="A586" s="339"/>
      <c r="B586" s="336"/>
      <c r="C586" s="339"/>
      <c r="D586" s="339"/>
      <c r="E586" s="339"/>
      <c r="F586" s="1245"/>
      <c r="O586" s="1245"/>
      <c r="S586" s="1245"/>
      <c r="W586" s="1245"/>
    </row>
    <row r="587" spans="1:23" x14ac:dyDescent="0.3">
      <c r="A587" s="339"/>
      <c r="B587" s="336"/>
      <c r="C587" s="339"/>
      <c r="D587" s="339"/>
      <c r="E587" s="339"/>
      <c r="F587" s="1245"/>
      <c r="O587" s="1245"/>
      <c r="S587" s="1245"/>
      <c r="W587" s="1245"/>
    </row>
    <row r="588" spans="1:23" x14ac:dyDescent="0.3">
      <c r="A588" s="339"/>
      <c r="B588" s="336"/>
      <c r="C588" s="339"/>
      <c r="D588" s="339"/>
      <c r="E588" s="339"/>
      <c r="F588" s="1245"/>
      <c r="O588" s="1245"/>
      <c r="S588" s="1245"/>
      <c r="W588" s="1245"/>
    </row>
    <row r="589" spans="1:23" x14ac:dyDescent="0.3">
      <c r="A589" s="339"/>
      <c r="B589" s="336"/>
      <c r="C589" s="339"/>
      <c r="D589" s="339"/>
      <c r="E589" s="339"/>
      <c r="F589" s="1245"/>
      <c r="O589" s="1245"/>
      <c r="S589" s="1245"/>
      <c r="W589" s="1245"/>
    </row>
    <row r="590" spans="1:23" x14ac:dyDescent="0.3">
      <c r="A590" s="339"/>
      <c r="B590" s="336"/>
      <c r="C590" s="339"/>
      <c r="D590" s="339"/>
      <c r="E590" s="339"/>
      <c r="F590" s="1245"/>
      <c r="O590" s="1245"/>
      <c r="S590" s="1245"/>
      <c r="W590" s="1245"/>
    </row>
    <row r="591" spans="1:23" x14ac:dyDescent="0.3">
      <c r="A591" s="339"/>
      <c r="B591" s="336"/>
      <c r="C591" s="339"/>
      <c r="D591" s="339"/>
      <c r="E591" s="339"/>
      <c r="F591" s="1245"/>
      <c r="O591" s="1245"/>
      <c r="S591" s="1245"/>
      <c r="W591" s="1245"/>
    </row>
    <row r="592" spans="1:23" x14ac:dyDescent="0.3">
      <c r="A592" s="339"/>
      <c r="B592" s="336"/>
      <c r="C592" s="339"/>
      <c r="D592" s="339"/>
      <c r="E592" s="339"/>
      <c r="F592" s="1245"/>
      <c r="O592" s="1245"/>
      <c r="S592" s="1245"/>
      <c r="W592" s="1245"/>
    </row>
    <row r="593" spans="1:23" x14ac:dyDescent="0.3">
      <c r="A593" s="339"/>
      <c r="B593" s="336"/>
      <c r="C593" s="339"/>
      <c r="D593" s="339"/>
      <c r="E593" s="339"/>
      <c r="F593" s="1245"/>
      <c r="O593" s="1245"/>
      <c r="S593" s="1245"/>
      <c r="W593" s="1245"/>
    </row>
    <row r="594" spans="1:23" x14ac:dyDescent="0.3">
      <c r="A594" s="339"/>
      <c r="B594" s="336"/>
      <c r="C594" s="339"/>
      <c r="D594" s="339"/>
      <c r="E594" s="339"/>
      <c r="F594" s="1245"/>
      <c r="O594" s="1245"/>
      <c r="S594" s="1245"/>
      <c r="W594" s="1245"/>
    </row>
    <row r="595" spans="1:23" x14ac:dyDescent="0.3">
      <c r="A595" s="339"/>
      <c r="B595" s="336"/>
      <c r="C595" s="339"/>
      <c r="D595" s="339"/>
      <c r="E595" s="339"/>
      <c r="F595" s="1245"/>
      <c r="O595" s="1245"/>
      <c r="S595" s="1245"/>
      <c r="W595" s="1245"/>
    </row>
    <row r="596" spans="1:23" x14ac:dyDescent="0.3">
      <c r="A596" s="339"/>
      <c r="B596" s="336"/>
      <c r="C596" s="339"/>
      <c r="D596" s="339"/>
      <c r="E596" s="339"/>
      <c r="F596" s="1245"/>
      <c r="O596" s="1245"/>
      <c r="S596" s="1245"/>
      <c r="W596" s="1245"/>
    </row>
    <row r="597" spans="1:23" x14ac:dyDescent="0.3">
      <c r="A597" s="339"/>
      <c r="B597" s="336"/>
      <c r="C597" s="339"/>
      <c r="D597" s="339"/>
      <c r="E597" s="339"/>
      <c r="F597" s="1245"/>
      <c r="O597" s="1245"/>
      <c r="S597" s="1245"/>
      <c r="W597" s="1245"/>
    </row>
    <row r="598" spans="1:23" x14ac:dyDescent="0.3">
      <c r="A598" s="339"/>
      <c r="B598" s="336"/>
      <c r="C598" s="339"/>
      <c r="D598" s="339"/>
      <c r="E598" s="339"/>
      <c r="F598" s="1245"/>
      <c r="O598" s="1245"/>
      <c r="S598" s="1245"/>
      <c r="W598" s="1245"/>
    </row>
    <row r="599" spans="1:23" x14ac:dyDescent="0.3">
      <c r="A599" s="339"/>
      <c r="B599" s="336"/>
      <c r="C599" s="339"/>
      <c r="D599" s="339"/>
      <c r="E599" s="339"/>
      <c r="F599" s="1245"/>
      <c r="O599" s="1245"/>
      <c r="S599" s="1245"/>
      <c r="W599" s="1245"/>
    </row>
    <row r="600" spans="1:23" x14ac:dyDescent="0.3">
      <c r="A600" s="339"/>
      <c r="B600" s="336"/>
      <c r="C600" s="339"/>
      <c r="D600" s="339"/>
      <c r="E600" s="339"/>
      <c r="F600" s="1245"/>
      <c r="O600" s="1245"/>
      <c r="S600" s="1245"/>
      <c r="W600" s="1245"/>
    </row>
    <row r="601" spans="1:23" x14ac:dyDescent="0.3">
      <c r="A601" s="339"/>
      <c r="B601" s="336"/>
      <c r="C601" s="339"/>
      <c r="D601" s="339"/>
      <c r="E601" s="339"/>
      <c r="F601" s="1245"/>
      <c r="O601" s="1245"/>
      <c r="S601" s="1245"/>
      <c r="W601" s="1245"/>
    </row>
    <row r="602" spans="1:23" x14ac:dyDescent="0.3">
      <c r="A602" s="339"/>
      <c r="B602" s="336"/>
      <c r="C602" s="339"/>
      <c r="D602" s="339"/>
      <c r="E602" s="339"/>
      <c r="F602" s="1245"/>
      <c r="O602" s="1245"/>
      <c r="S602" s="1245"/>
      <c r="W602" s="1245"/>
    </row>
    <row r="603" spans="1:23" x14ac:dyDescent="0.3">
      <c r="A603" s="339"/>
      <c r="B603" s="336"/>
      <c r="C603" s="339"/>
      <c r="D603" s="339"/>
      <c r="E603" s="339"/>
      <c r="F603" s="1245"/>
      <c r="O603" s="1245"/>
      <c r="S603" s="1245"/>
      <c r="W603" s="1245"/>
    </row>
    <row r="604" spans="1:23" x14ac:dyDescent="0.3">
      <c r="A604" s="339"/>
      <c r="B604" s="336"/>
      <c r="C604" s="339"/>
      <c r="D604" s="339"/>
      <c r="E604" s="339"/>
      <c r="F604" s="1245"/>
      <c r="O604" s="1245"/>
      <c r="S604" s="1245"/>
      <c r="W604" s="1245"/>
    </row>
    <row r="605" spans="1:23" x14ac:dyDescent="0.3">
      <c r="A605" s="339"/>
      <c r="B605" s="336"/>
      <c r="C605" s="339"/>
      <c r="D605" s="339"/>
      <c r="E605" s="339"/>
      <c r="F605" s="1245"/>
      <c r="O605" s="1245"/>
      <c r="S605" s="1245"/>
      <c r="W605" s="1245"/>
    </row>
    <row r="606" spans="1:23" x14ac:dyDescent="0.3">
      <c r="A606" s="339"/>
      <c r="B606" s="336"/>
      <c r="C606" s="339"/>
      <c r="D606" s="339"/>
      <c r="E606" s="339"/>
      <c r="F606" s="1245"/>
      <c r="O606" s="1245"/>
      <c r="S606" s="1245"/>
      <c r="W606" s="1245"/>
    </row>
    <row r="607" spans="1:23" x14ac:dyDescent="0.3">
      <c r="A607" s="339"/>
      <c r="B607" s="336"/>
      <c r="C607" s="339"/>
      <c r="D607" s="339"/>
      <c r="E607" s="339"/>
      <c r="F607" s="1245"/>
      <c r="O607" s="1245"/>
      <c r="S607" s="1245"/>
      <c r="W607" s="1245"/>
    </row>
    <row r="608" spans="1:23" x14ac:dyDescent="0.3">
      <c r="A608" s="339"/>
      <c r="B608" s="336"/>
      <c r="C608" s="339"/>
      <c r="D608" s="339"/>
      <c r="E608" s="339"/>
      <c r="F608" s="1245"/>
      <c r="O608" s="1245"/>
      <c r="S608" s="1245"/>
      <c r="W608" s="1245"/>
    </row>
    <row r="609" spans="1:23" x14ac:dyDescent="0.3">
      <c r="A609" s="339"/>
      <c r="B609" s="336"/>
      <c r="C609" s="339"/>
      <c r="D609" s="339"/>
      <c r="E609" s="339"/>
      <c r="F609" s="1245"/>
      <c r="O609" s="1245"/>
      <c r="S609" s="1245"/>
      <c r="W609" s="1245"/>
    </row>
    <row r="610" spans="1:23" x14ac:dyDescent="0.3">
      <c r="A610" s="339"/>
      <c r="B610" s="336"/>
      <c r="C610" s="339"/>
      <c r="D610" s="339"/>
      <c r="E610" s="339"/>
      <c r="F610" s="1245"/>
      <c r="O610" s="1245"/>
      <c r="S610" s="1245"/>
      <c r="W610" s="1245"/>
    </row>
    <row r="611" spans="1:23" x14ac:dyDescent="0.3">
      <c r="A611" s="339"/>
      <c r="B611" s="336"/>
      <c r="C611" s="339"/>
      <c r="D611" s="339"/>
      <c r="E611" s="339"/>
      <c r="F611" s="1245"/>
      <c r="O611" s="1245"/>
      <c r="S611" s="1245"/>
      <c r="W611" s="1245"/>
    </row>
    <row r="612" spans="1:23" x14ac:dyDescent="0.3">
      <c r="A612" s="339"/>
      <c r="B612" s="336"/>
      <c r="C612" s="339"/>
      <c r="D612" s="339"/>
      <c r="E612" s="339"/>
      <c r="F612" s="1245"/>
      <c r="O612" s="1245"/>
      <c r="S612" s="1245"/>
      <c r="W612" s="1245"/>
    </row>
    <row r="613" spans="1:23" x14ac:dyDescent="0.3">
      <c r="A613" s="339"/>
      <c r="B613" s="336"/>
      <c r="C613" s="339"/>
      <c r="D613" s="339"/>
      <c r="E613" s="339"/>
      <c r="F613" s="1245"/>
      <c r="O613" s="1245"/>
      <c r="S613" s="1245"/>
      <c r="W613" s="1245"/>
    </row>
    <row r="614" spans="1:23" x14ac:dyDescent="0.3">
      <c r="A614" s="339"/>
      <c r="B614" s="336"/>
      <c r="C614" s="339"/>
      <c r="D614" s="339"/>
      <c r="E614" s="339"/>
      <c r="F614" s="1245"/>
      <c r="O614" s="1245"/>
      <c r="S614" s="1245"/>
      <c r="W614" s="1245"/>
    </row>
    <row r="615" spans="1:23" x14ac:dyDescent="0.3">
      <c r="A615" s="339"/>
      <c r="B615" s="336"/>
      <c r="C615" s="339"/>
      <c r="D615" s="339"/>
      <c r="E615" s="339"/>
      <c r="F615" s="1245"/>
      <c r="O615" s="1245"/>
      <c r="S615" s="1245"/>
      <c r="W615" s="1245"/>
    </row>
    <row r="616" spans="1:23" x14ac:dyDescent="0.3">
      <c r="A616" s="339"/>
      <c r="B616" s="336"/>
      <c r="C616" s="339"/>
      <c r="D616" s="339"/>
      <c r="E616" s="339"/>
      <c r="F616" s="1245"/>
      <c r="O616" s="1245"/>
      <c r="S616" s="1245"/>
      <c r="W616" s="1245"/>
    </row>
    <row r="617" spans="1:23" x14ac:dyDescent="0.3">
      <c r="A617" s="339"/>
      <c r="B617" s="336"/>
      <c r="C617" s="339"/>
      <c r="D617" s="339"/>
      <c r="E617" s="339"/>
      <c r="F617" s="1245"/>
      <c r="O617" s="1245"/>
      <c r="S617" s="1245"/>
      <c r="W617" s="1245"/>
    </row>
    <row r="618" spans="1:23" x14ac:dyDescent="0.3">
      <c r="A618" s="339"/>
      <c r="B618" s="336"/>
      <c r="C618" s="339"/>
      <c r="D618" s="339"/>
      <c r="E618" s="339"/>
      <c r="F618" s="1245"/>
      <c r="O618" s="1245"/>
      <c r="S618" s="1245"/>
      <c r="W618" s="1245"/>
    </row>
    <row r="619" spans="1:23" x14ac:dyDescent="0.3">
      <c r="A619" s="339"/>
      <c r="B619" s="336"/>
      <c r="C619" s="339"/>
      <c r="D619" s="339"/>
      <c r="E619" s="339"/>
      <c r="F619" s="1245"/>
      <c r="O619" s="1245"/>
      <c r="S619" s="1245"/>
      <c r="W619" s="1245"/>
    </row>
    <row r="620" spans="1:23" x14ac:dyDescent="0.3">
      <c r="A620" s="339"/>
      <c r="B620" s="336"/>
      <c r="C620" s="339"/>
      <c r="D620" s="339"/>
      <c r="E620" s="339"/>
      <c r="F620" s="1245"/>
      <c r="O620" s="1245"/>
      <c r="S620" s="1245"/>
      <c r="W620" s="1245"/>
    </row>
    <row r="621" spans="1:23" x14ac:dyDescent="0.3">
      <c r="A621" s="339"/>
      <c r="B621" s="336"/>
      <c r="C621" s="339"/>
      <c r="D621" s="339"/>
      <c r="E621" s="339"/>
      <c r="F621" s="1245"/>
      <c r="O621" s="1245"/>
      <c r="S621" s="1245"/>
      <c r="W621" s="1245"/>
    </row>
    <row r="622" spans="1:23" x14ac:dyDescent="0.3">
      <c r="A622" s="339"/>
      <c r="B622" s="336"/>
      <c r="C622" s="339"/>
      <c r="D622" s="339"/>
      <c r="E622" s="339"/>
      <c r="F622" s="1245"/>
      <c r="O622" s="1245"/>
      <c r="S622" s="1245"/>
      <c r="W622" s="1245"/>
    </row>
    <row r="623" spans="1:23" x14ac:dyDescent="0.3">
      <c r="A623" s="339"/>
      <c r="B623" s="336"/>
      <c r="C623" s="339"/>
      <c r="D623" s="339"/>
      <c r="E623" s="339"/>
      <c r="F623" s="1245"/>
      <c r="O623" s="1245"/>
      <c r="S623" s="1245"/>
      <c r="W623" s="1245"/>
    </row>
    <row r="624" spans="1:23" x14ac:dyDescent="0.3">
      <c r="A624" s="339"/>
      <c r="B624" s="336"/>
      <c r="C624" s="339"/>
      <c r="D624" s="339"/>
      <c r="E624" s="339"/>
      <c r="F624" s="1245"/>
      <c r="O624" s="1245"/>
      <c r="S624" s="1245"/>
      <c r="W624" s="1245"/>
    </row>
    <row r="625" spans="1:23" x14ac:dyDescent="0.3">
      <c r="A625" s="339"/>
      <c r="B625" s="336"/>
      <c r="C625" s="339"/>
      <c r="D625" s="339"/>
      <c r="E625" s="339"/>
      <c r="F625" s="1245"/>
      <c r="O625" s="1245"/>
      <c r="S625" s="1245"/>
      <c r="W625" s="1245"/>
    </row>
    <row r="626" spans="1:23" x14ac:dyDescent="0.3">
      <c r="A626" s="339"/>
      <c r="B626" s="336"/>
      <c r="C626" s="339"/>
      <c r="D626" s="339"/>
      <c r="E626" s="339"/>
      <c r="F626" s="1245"/>
      <c r="O626" s="1245"/>
      <c r="S626" s="1245"/>
      <c r="W626" s="1245"/>
    </row>
    <row r="627" spans="1:23" x14ac:dyDescent="0.3">
      <c r="A627" s="339"/>
      <c r="B627" s="336"/>
      <c r="C627" s="339"/>
      <c r="D627" s="339"/>
      <c r="E627" s="339"/>
      <c r="F627" s="1245"/>
      <c r="O627" s="1245"/>
      <c r="S627" s="1245"/>
      <c r="W627" s="1245"/>
    </row>
    <row r="628" spans="1:23" x14ac:dyDescent="0.3">
      <c r="A628" s="339"/>
      <c r="B628" s="336"/>
      <c r="C628" s="339"/>
      <c r="D628" s="339"/>
      <c r="E628" s="339"/>
      <c r="F628" s="1245"/>
      <c r="O628" s="1245"/>
      <c r="S628" s="1245"/>
      <c r="W628" s="1245"/>
    </row>
    <row r="629" spans="1:23" x14ac:dyDescent="0.3">
      <c r="A629" s="339"/>
      <c r="B629" s="336"/>
      <c r="C629" s="339"/>
      <c r="D629" s="339"/>
      <c r="E629" s="339"/>
      <c r="F629" s="1245"/>
      <c r="O629" s="1245"/>
      <c r="S629" s="1245"/>
      <c r="W629" s="1245"/>
    </row>
    <row r="630" spans="1:23" x14ac:dyDescent="0.3">
      <c r="A630" s="339"/>
      <c r="B630" s="336"/>
      <c r="C630" s="339"/>
      <c r="D630" s="339"/>
      <c r="E630" s="339"/>
      <c r="F630" s="1245"/>
      <c r="O630" s="1245"/>
      <c r="S630" s="1245"/>
      <c r="W630" s="1245"/>
    </row>
    <row r="631" spans="1:23" x14ac:dyDescent="0.3">
      <c r="A631" s="339"/>
      <c r="B631" s="336"/>
      <c r="C631" s="339"/>
      <c r="D631" s="339"/>
      <c r="E631" s="339"/>
      <c r="F631" s="1245"/>
      <c r="O631" s="1245"/>
      <c r="S631" s="1245"/>
      <c r="W631" s="1245"/>
    </row>
    <row r="632" spans="1:23" x14ac:dyDescent="0.3">
      <c r="A632" s="339"/>
      <c r="B632" s="336"/>
      <c r="C632" s="339"/>
      <c r="D632" s="339"/>
      <c r="E632" s="339"/>
      <c r="F632" s="1245"/>
      <c r="O632" s="1245"/>
      <c r="S632" s="1245"/>
      <c r="W632" s="1245"/>
    </row>
    <row r="633" spans="1:23" x14ac:dyDescent="0.3">
      <c r="A633" s="339"/>
      <c r="B633" s="336"/>
      <c r="C633" s="339"/>
      <c r="D633" s="339"/>
      <c r="E633" s="339"/>
      <c r="F633" s="1245"/>
      <c r="O633" s="1245"/>
      <c r="S633" s="1245"/>
      <c r="W633" s="1245"/>
    </row>
    <row r="634" spans="1:23" x14ac:dyDescent="0.3">
      <c r="A634" s="339"/>
      <c r="B634" s="336"/>
      <c r="C634" s="339"/>
      <c r="D634" s="339"/>
      <c r="E634" s="339"/>
      <c r="F634" s="1245"/>
      <c r="O634" s="1245"/>
      <c r="S634" s="1245"/>
      <c r="W634" s="1245"/>
    </row>
    <row r="635" spans="1:23" x14ac:dyDescent="0.3">
      <c r="A635" s="339"/>
      <c r="B635" s="336"/>
      <c r="C635" s="339"/>
      <c r="D635" s="339"/>
      <c r="E635" s="339"/>
      <c r="F635" s="1245"/>
      <c r="O635" s="1245"/>
      <c r="S635" s="1245"/>
      <c r="W635" s="1245"/>
    </row>
    <row r="636" spans="1:23" x14ac:dyDescent="0.3">
      <c r="A636" s="339"/>
      <c r="B636" s="336"/>
      <c r="C636" s="339"/>
      <c r="D636" s="339"/>
      <c r="E636" s="339"/>
      <c r="F636" s="1245"/>
      <c r="O636" s="1245"/>
      <c r="S636" s="1245"/>
      <c r="W636" s="1245"/>
    </row>
    <row r="637" spans="1:23" x14ac:dyDescent="0.3">
      <c r="A637" s="339"/>
      <c r="B637" s="336"/>
      <c r="C637" s="339"/>
      <c r="D637" s="339"/>
      <c r="E637" s="339"/>
      <c r="F637" s="1245"/>
      <c r="O637" s="1245"/>
      <c r="S637" s="1245"/>
      <c r="W637" s="1245"/>
    </row>
    <row r="638" spans="1:23" x14ac:dyDescent="0.3">
      <c r="A638" s="339"/>
      <c r="B638" s="336"/>
      <c r="C638" s="339"/>
      <c r="D638" s="339"/>
      <c r="E638" s="339"/>
      <c r="F638" s="1245"/>
      <c r="O638" s="1245"/>
      <c r="S638" s="1245"/>
      <c r="W638" s="1245"/>
    </row>
    <row r="639" spans="1:23" x14ac:dyDescent="0.3">
      <c r="A639" s="339"/>
      <c r="B639" s="336"/>
      <c r="C639" s="339"/>
      <c r="D639" s="339"/>
      <c r="E639" s="339"/>
      <c r="F639" s="1245"/>
      <c r="O639" s="1245"/>
      <c r="S639" s="1245"/>
      <c r="W639" s="1245"/>
    </row>
    <row r="640" spans="1:23" x14ac:dyDescent="0.3">
      <c r="A640" s="339"/>
      <c r="B640" s="336"/>
      <c r="C640" s="339"/>
      <c r="D640" s="339"/>
      <c r="E640" s="339"/>
      <c r="F640" s="1245"/>
      <c r="O640" s="1245"/>
      <c r="S640" s="1245"/>
      <c r="W640" s="1245"/>
    </row>
    <row r="641" spans="1:23" x14ac:dyDescent="0.3">
      <c r="A641" s="339"/>
      <c r="B641" s="336"/>
      <c r="C641" s="339"/>
      <c r="D641" s="339"/>
      <c r="E641" s="339"/>
      <c r="F641" s="1245"/>
      <c r="O641" s="1245"/>
      <c r="S641" s="1245"/>
      <c r="W641" s="1245"/>
    </row>
    <row r="642" spans="1:23" x14ac:dyDescent="0.3">
      <c r="A642" s="339"/>
      <c r="B642" s="336"/>
      <c r="C642" s="339"/>
      <c r="D642" s="339"/>
      <c r="E642" s="339"/>
      <c r="F642" s="1245"/>
      <c r="O642" s="1245"/>
      <c r="S642" s="1245"/>
      <c r="W642" s="1245"/>
    </row>
    <row r="643" spans="1:23" x14ac:dyDescent="0.3">
      <c r="A643" s="339"/>
      <c r="B643" s="336"/>
      <c r="C643" s="339"/>
      <c r="D643" s="339"/>
      <c r="E643" s="339"/>
      <c r="F643" s="1245"/>
      <c r="O643" s="1245"/>
      <c r="S643" s="1245"/>
      <c r="W643" s="1245"/>
    </row>
    <row r="644" spans="1:23" x14ac:dyDescent="0.3">
      <c r="A644" s="339"/>
      <c r="B644" s="336"/>
      <c r="C644" s="339"/>
      <c r="D644" s="339"/>
      <c r="E644" s="339"/>
      <c r="F644" s="1245"/>
      <c r="O644" s="1245"/>
      <c r="S644" s="1245"/>
      <c r="W644" s="1245"/>
    </row>
    <row r="645" spans="1:23" x14ac:dyDescent="0.3">
      <c r="A645" s="339"/>
      <c r="B645" s="336"/>
      <c r="C645" s="339"/>
      <c r="D645" s="339"/>
      <c r="E645" s="339"/>
      <c r="F645" s="1245"/>
      <c r="O645" s="1245"/>
      <c r="S645" s="1245"/>
      <c r="W645" s="1245"/>
    </row>
    <row r="646" spans="1:23" x14ac:dyDescent="0.3">
      <c r="A646" s="339"/>
      <c r="B646" s="336"/>
      <c r="C646" s="339"/>
      <c r="D646" s="339"/>
      <c r="E646" s="339"/>
      <c r="F646" s="1245"/>
      <c r="O646" s="1245"/>
      <c r="S646" s="1245"/>
      <c r="W646" s="1245"/>
    </row>
    <row r="647" spans="1:23" x14ac:dyDescent="0.3">
      <c r="A647" s="339"/>
      <c r="B647" s="336"/>
      <c r="C647" s="339"/>
      <c r="D647" s="339"/>
      <c r="E647" s="339"/>
      <c r="F647" s="1245"/>
      <c r="O647" s="1245"/>
      <c r="S647" s="1245"/>
      <c r="W647" s="1245"/>
    </row>
    <row r="648" spans="1:23" x14ac:dyDescent="0.3">
      <c r="A648" s="339"/>
      <c r="B648" s="336"/>
      <c r="C648" s="339"/>
      <c r="D648" s="339"/>
      <c r="E648" s="339"/>
      <c r="F648" s="1245"/>
      <c r="O648" s="1245"/>
      <c r="S648" s="1245"/>
      <c r="W648" s="1245"/>
    </row>
    <row r="649" spans="1:23" x14ac:dyDescent="0.3">
      <c r="A649" s="339"/>
      <c r="B649" s="336"/>
      <c r="C649" s="339"/>
      <c r="D649" s="339"/>
      <c r="E649" s="339"/>
      <c r="F649" s="1245"/>
      <c r="O649" s="1245"/>
      <c r="S649" s="1245"/>
      <c r="W649" s="1245"/>
    </row>
    <row r="650" spans="1:23" x14ac:dyDescent="0.3">
      <c r="A650" s="339"/>
      <c r="B650" s="336"/>
      <c r="C650" s="339"/>
      <c r="D650" s="339"/>
      <c r="E650" s="339"/>
      <c r="F650" s="1245"/>
      <c r="O650" s="1245"/>
      <c r="S650" s="1245"/>
      <c r="W650" s="1245"/>
    </row>
    <row r="651" spans="1:23" x14ac:dyDescent="0.3">
      <c r="A651" s="339"/>
      <c r="B651" s="336"/>
      <c r="C651" s="339"/>
      <c r="D651" s="339"/>
      <c r="E651" s="339"/>
      <c r="F651" s="1245"/>
      <c r="O651" s="1245"/>
      <c r="S651" s="1245"/>
      <c r="W651" s="1245"/>
    </row>
    <row r="652" spans="1:23" x14ac:dyDescent="0.3">
      <c r="A652" s="339"/>
      <c r="B652" s="336"/>
      <c r="C652" s="339"/>
      <c r="D652" s="339"/>
      <c r="E652" s="339"/>
      <c r="F652" s="1245"/>
      <c r="O652" s="1245"/>
      <c r="S652" s="1245"/>
      <c r="W652" s="1245"/>
    </row>
    <row r="653" spans="1:23" x14ac:dyDescent="0.3">
      <c r="A653" s="339"/>
      <c r="B653" s="336"/>
      <c r="C653" s="339"/>
      <c r="D653" s="339"/>
      <c r="E653" s="339"/>
      <c r="F653" s="1245"/>
      <c r="O653" s="1245"/>
      <c r="S653" s="1245"/>
      <c r="W653" s="1245"/>
    </row>
    <row r="654" spans="1:23" x14ac:dyDescent="0.3">
      <c r="A654" s="339"/>
      <c r="B654" s="336"/>
      <c r="C654" s="339"/>
      <c r="D654" s="339"/>
      <c r="E654" s="339"/>
      <c r="F654" s="1245"/>
      <c r="O654" s="1245"/>
      <c r="S654" s="1245"/>
      <c r="W654" s="1245"/>
    </row>
    <row r="655" spans="1:23" x14ac:dyDescent="0.3">
      <c r="A655" s="339"/>
      <c r="B655" s="336"/>
      <c r="C655" s="339"/>
      <c r="D655" s="339"/>
      <c r="E655" s="339"/>
      <c r="F655" s="1245"/>
      <c r="O655" s="1245"/>
      <c r="S655" s="1245"/>
      <c r="W655" s="1245"/>
    </row>
    <row r="656" spans="1:23" x14ac:dyDescent="0.3">
      <c r="A656" s="339"/>
      <c r="B656" s="336"/>
      <c r="C656" s="339"/>
      <c r="D656" s="339"/>
      <c r="E656" s="339"/>
      <c r="F656" s="1245"/>
      <c r="O656" s="1245"/>
      <c r="S656" s="1245"/>
      <c r="W656" s="1245"/>
    </row>
    <row r="657" spans="1:23" x14ac:dyDescent="0.3">
      <c r="A657" s="339"/>
      <c r="B657" s="336"/>
      <c r="C657" s="339"/>
      <c r="D657" s="339"/>
      <c r="E657" s="339"/>
      <c r="F657" s="1245"/>
      <c r="O657" s="1245"/>
      <c r="S657" s="1245"/>
      <c r="W657" s="1245"/>
    </row>
    <row r="658" spans="1:23" x14ac:dyDescent="0.3">
      <c r="A658" s="339"/>
      <c r="B658" s="336"/>
      <c r="C658" s="339"/>
      <c r="D658" s="339"/>
      <c r="E658" s="339"/>
      <c r="F658" s="1245"/>
      <c r="O658" s="1245"/>
      <c r="S658" s="1245"/>
      <c r="W658" s="1245"/>
    </row>
    <row r="659" spans="1:23" x14ac:dyDescent="0.3">
      <c r="A659" s="339"/>
      <c r="B659" s="336"/>
      <c r="C659" s="339"/>
      <c r="D659" s="339"/>
      <c r="E659" s="339"/>
      <c r="F659" s="1245"/>
      <c r="O659" s="1245"/>
      <c r="S659" s="1245"/>
      <c r="W659" s="1245"/>
    </row>
    <row r="660" spans="1:23" x14ac:dyDescent="0.3">
      <c r="A660" s="339"/>
      <c r="B660" s="336"/>
      <c r="C660" s="339"/>
      <c r="D660" s="339"/>
      <c r="E660" s="339"/>
      <c r="F660" s="1245"/>
      <c r="O660" s="1245"/>
      <c r="S660" s="1245"/>
      <c r="W660" s="1245"/>
    </row>
    <row r="661" spans="1:23" x14ac:dyDescent="0.3">
      <c r="A661" s="339"/>
      <c r="B661" s="336"/>
      <c r="C661" s="339"/>
      <c r="D661" s="339"/>
      <c r="E661" s="339"/>
      <c r="F661" s="1245"/>
      <c r="O661" s="1245"/>
      <c r="S661" s="1245"/>
      <c r="W661" s="1245"/>
    </row>
    <row r="662" spans="1:23" x14ac:dyDescent="0.3">
      <c r="A662" s="339"/>
      <c r="B662" s="336"/>
      <c r="C662" s="339"/>
      <c r="D662" s="339"/>
      <c r="E662" s="339"/>
      <c r="F662" s="1245"/>
      <c r="O662" s="1245"/>
      <c r="S662" s="1245"/>
      <c r="W662" s="1245"/>
    </row>
    <row r="663" spans="1:23" x14ac:dyDescent="0.3">
      <c r="A663" s="339"/>
      <c r="B663" s="336"/>
      <c r="C663" s="339"/>
      <c r="D663" s="339"/>
      <c r="E663" s="339"/>
      <c r="F663" s="1245"/>
      <c r="O663" s="1245"/>
      <c r="S663" s="1245"/>
      <c r="W663" s="1245"/>
    </row>
    <row r="664" spans="1:23" x14ac:dyDescent="0.3">
      <c r="A664" s="339"/>
      <c r="B664" s="336"/>
      <c r="C664" s="339"/>
      <c r="D664" s="339"/>
      <c r="E664" s="339"/>
      <c r="F664" s="1245"/>
      <c r="O664" s="1245"/>
      <c r="S664" s="1245"/>
      <c r="W664" s="1245"/>
    </row>
    <row r="665" spans="1:23" x14ac:dyDescent="0.3">
      <c r="A665" s="339"/>
      <c r="B665" s="336"/>
      <c r="C665" s="339"/>
      <c r="D665" s="339"/>
      <c r="E665" s="339"/>
      <c r="F665" s="1245"/>
      <c r="O665" s="1245"/>
      <c r="S665" s="1245"/>
      <c r="W665" s="1245"/>
    </row>
    <row r="666" spans="1:23" x14ac:dyDescent="0.3">
      <c r="A666" s="339"/>
      <c r="B666" s="336"/>
      <c r="C666" s="339"/>
      <c r="D666" s="339"/>
      <c r="E666" s="339"/>
      <c r="F666" s="1245"/>
      <c r="O666" s="1245"/>
      <c r="S666" s="1245"/>
      <c r="W666" s="1245"/>
    </row>
    <row r="667" spans="1:23" x14ac:dyDescent="0.3">
      <c r="A667" s="339"/>
      <c r="B667" s="336"/>
      <c r="C667" s="339"/>
      <c r="D667" s="339"/>
      <c r="E667" s="339"/>
      <c r="F667" s="1245"/>
      <c r="O667" s="1245"/>
      <c r="S667" s="1245"/>
      <c r="W667" s="1245"/>
    </row>
    <row r="668" spans="1:23" x14ac:dyDescent="0.3">
      <c r="A668" s="339"/>
      <c r="B668" s="336"/>
      <c r="C668" s="339"/>
      <c r="D668" s="339"/>
      <c r="E668" s="339"/>
      <c r="F668" s="1245"/>
      <c r="O668" s="1245"/>
      <c r="S668" s="1245"/>
      <c r="W668" s="1245"/>
    </row>
    <row r="669" spans="1:23" x14ac:dyDescent="0.3">
      <c r="A669" s="339"/>
      <c r="B669" s="336"/>
      <c r="C669" s="339"/>
      <c r="D669" s="339"/>
      <c r="E669" s="339"/>
      <c r="F669" s="1245"/>
      <c r="O669" s="1245"/>
      <c r="S669" s="1245"/>
      <c r="W669" s="1245"/>
    </row>
    <row r="670" spans="1:23" x14ac:dyDescent="0.3">
      <c r="A670" s="339"/>
      <c r="B670" s="336"/>
      <c r="C670" s="339"/>
      <c r="D670" s="339"/>
      <c r="E670" s="339"/>
      <c r="F670" s="1245"/>
      <c r="O670" s="1245"/>
      <c r="S670" s="1245"/>
      <c r="W670" s="1245"/>
    </row>
    <row r="671" spans="1:23" x14ac:dyDescent="0.3">
      <c r="A671" s="339"/>
      <c r="B671" s="336"/>
      <c r="C671" s="339"/>
      <c r="D671" s="339"/>
      <c r="E671" s="339"/>
      <c r="F671" s="1245"/>
      <c r="O671" s="1245"/>
      <c r="S671" s="1245"/>
      <c r="W671" s="1245"/>
    </row>
    <row r="672" spans="1:23" x14ac:dyDescent="0.3">
      <c r="A672" s="339"/>
      <c r="B672" s="336"/>
      <c r="C672" s="339"/>
      <c r="D672" s="339"/>
      <c r="E672" s="339"/>
      <c r="F672" s="1245"/>
      <c r="O672" s="1245"/>
      <c r="S672" s="1245"/>
      <c r="W672" s="1245"/>
    </row>
    <row r="673" spans="1:23" x14ac:dyDescent="0.3">
      <c r="A673" s="339"/>
      <c r="B673" s="336"/>
      <c r="C673" s="339"/>
      <c r="D673" s="339"/>
      <c r="E673" s="339"/>
      <c r="F673" s="1245"/>
      <c r="O673" s="1245"/>
      <c r="S673" s="1245"/>
      <c r="W673" s="1245"/>
    </row>
    <row r="674" spans="1:23" x14ac:dyDescent="0.3">
      <c r="A674" s="339"/>
      <c r="B674" s="336"/>
      <c r="C674" s="339"/>
      <c r="D674" s="339"/>
      <c r="E674" s="339"/>
      <c r="F674" s="1245"/>
      <c r="O674" s="1245"/>
      <c r="S674" s="1245"/>
      <c r="W674" s="1245"/>
    </row>
    <row r="675" spans="1:23" x14ac:dyDescent="0.3">
      <c r="A675" s="339"/>
      <c r="B675" s="336"/>
      <c r="C675" s="339"/>
      <c r="D675" s="339"/>
      <c r="E675" s="339"/>
      <c r="F675" s="1245"/>
      <c r="O675" s="1245"/>
      <c r="S675" s="1245"/>
      <c r="W675" s="1245"/>
    </row>
    <row r="676" spans="1:23" x14ac:dyDescent="0.3">
      <c r="A676" s="339"/>
      <c r="B676" s="336"/>
      <c r="C676" s="339"/>
      <c r="D676" s="339"/>
      <c r="E676" s="339"/>
      <c r="F676" s="1245"/>
      <c r="O676" s="1245"/>
      <c r="S676" s="1245"/>
      <c r="W676" s="1245"/>
    </row>
    <row r="677" spans="1:23" x14ac:dyDescent="0.3">
      <c r="A677" s="339"/>
      <c r="B677" s="336"/>
      <c r="C677" s="339"/>
      <c r="D677" s="339"/>
      <c r="E677" s="339"/>
      <c r="F677" s="1245"/>
      <c r="O677" s="1245"/>
      <c r="S677" s="1245"/>
      <c r="W677" s="1245"/>
    </row>
    <row r="678" spans="1:23" x14ac:dyDescent="0.3">
      <c r="A678" s="339"/>
      <c r="B678" s="336"/>
      <c r="C678" s="339"/>
      <c r="D678" s="339"/>
      <c r="E678" s="339"/>
      <c r="F678" s="1245"/>
      <c r="O678" s="1245"/>
      <c r="S678" s="1245"/>
      <c r="W678" s="1245"/>
    </row>
    <row r="679" spans="1:23" x14ac:dyDescent="0.3">
      <c r="A679" s="339"/>
      <c r="B679" s="336"/>
      <c r="C679" s="339"/>
      <c r="D679" s="339"/>
      <c r="E679" s="339"/>
      <c r="F679" s="1245"/>
      <c r="O679" s="1245"/>
      <c r="S679" s="1245"/>
      <c r="W679" s="1245"/>
    </row>
    <row r="680" spans="1:23" x14ac:dyDescent="0.3">
      <c r="A680" s="339"/>
      <c r="B680" s="336"/>
      <c r="C680" s="339"/>
      <c r="D680" s="339"/>
      <c r="E680" s="339"/>
      <c r="F680" s="1245"/>
      <c r="O680" s="1245"/>
      <c r="S680" s="1245"/>
      <c r="W680" s="1245"/>
    </row>
    <row r="681" spans="1:23" x14ac:dyDescent="0.3">
      <c r="A681" s="339"/>
      <c r="B681" s="336"/>
      <c r="C681" s="339"/>
      <c r="D681" s="339"/>
      <c r="E681" s="339"/>
      <c r="F681" s="1245"/>
      <c r="O681" s="1245"/>
      <c r="S681" s="1245"/>
      <c r="W681" s="1245"/>
    </row>
    <row r="682" spans="1:23" x14ac:dyDescent="0.3">
      <c r="A682" s="339"/>
      <c r="B682" s="336"/>
      <c r="C682" s="339"/>
      <c r="D682" s="339"/>
      <c r="E682" s="339"/>
      <c r="F682" s="1245"/>
      <c r="O682" s="1245"/>
      <c r="S682" s="1245"/>
      <c r="W682" s="1245"/>
    </row>
    <row r="683" spans="1:23" x14ac:dyDescent="0.3">
      <c r="A683" s="339"/>
      <c r="B683" s="336"/>
      <c r="C683" s="339"/>
      <c r="D683" s="339"/>
      <c r="E683" s="339"/>
      <c r="F683" s="1245"/>
      <c r="O683" s="1245"/>
      <c r="S683" s="1245"/>
      <c r="W683" s="1245"/>
    </row>
    <row r="684" spans="1:23" x14ac:dyDescent="0.3">
      <c r="A684" s="339"/>
      <c r="B684" s="336"/>
      <c r="C684" s="339"/>
      <c r="D684" s="339"/>
      <c r="E684" s="339"/>
      <c r="F684" s="1245"/>
      <c r="O684" s="1245"/>
      <c r="S684" s="1245"/>
      <c r="W684" s="1245"/>
    </row>
    <row r="685" spans="1:23" x14ac:dyDescent="0.3">
      <c r="A685" s="339"/>
      <c r="B685" s="336"/>
      <c r="C685" s="339"/>
      <c r="D685" s="339"/>
      <c r="E685" s="339"/>
      <c r="F685" s="1245"/>
      <c r="O685" s="1245"/>
      <c r="S685" s="1245"/>
      <c r="W685" s="1245"/>
    </row>
    <row r="686" spans="1:23" x14ac:dyDescent="0.3">
      <c r="A686" s="339"/>
      <c r="B686" s="336"/>
      <c r="C686" s="339"/>
      <c r="D686" s="339"/>
      <c r="E686" s="339"/>
      <c r="F686" s="1245"/>
      <c r="O686" s="1245"/>
      <c r="S686" s="1245"/>
      <c r="W686" s="1245"/>
    </row>
    <row r="687" spans="1:23" x14ac:dyDescent="0.3">
      <c r="A687" s="339"/>
      <c r="B687" s="336"/>
      <c r="C687" s="339"/>
      <c r="D687" s="339"/>
      <c r="E687" s="339"/>
      <c r="F687" s="1245"/>
      <c r="O687" s="1245"/>
      <c r="S687" s="1245"/>
      <c r="W687" s="1245"/>
    </row>
    <row r="688" spans="1:23" x14ac:dyDescent="0.3">
      <c r="A688" s="339"/>
      <c r="B688" s="336"/>
      <c r="C688" s="339"/>
      <c r="D688" s="339"/>
      <c r="E688" s="339"/>
      <c r="F688" s="1245"/>
      <c r="O688" s="1245"/>
      <c r="S688" s="1245"/>
      <c r="W688" s="1245"/>
    </row>
    <row r="689" spans="1:23" x14ac:dyDescent="0.3">
      <c r="A689" s="339"/>
      <c r="B689" s="336"/>
      <c r="C689" s="339"/>
      <c r="D689" s="339"/>
      <c r="E689" s="339"/>
      <c r="F689" s="1245"/>
      <c r="O689" s="1245"/>
      <c r="S689" s="1245"/>
      <c r="W689" s="1245"/>
    </row>
    <row r="690" spans="1:23" x14ac:dyDescent="0.3">
      <c r="A690" s="339"/>
      <c r="B690" s="336"/>
      <c r="C690" s="339"/>
      <c r="D690" s="339"/>
      <c r="E690" s="339"/>
      <c r="F690" s="1245"/>
      <c r="O690" s="1245"/>
      <c r="S690" s="1245"/>
      <c r="W690" s="1245"/>
    </row>
    <row r="691" spans="1:23" x14ac:dyDescent="0.3">
      <c r="A691" s="339"/>
      <c r="B691" s="336"/>
      <c r="C691" s="339"/>
      <c r="D691" s="339"/>
      <c r="E691" s="339"/>
      <c r="F691" s="1245"/>
      <c r="O691" s="1245"/>
      <c r="S691" s="1245"/>
      <c r="W691" s="1245"/>
    </row>
    <row r="692" spans="1:23" x14ac:dyDescent="0.3">
      <c r="A692" s="339"/>
      <c r="B692" s="336"/>
      <c r="C692" s="339"/>
      <c r="D692" s="339"/>
      <c r="E692" s="339"/>
      <c r="F692" s="1245"/>
      <c r="O692" s="1245"/>
      <c r="S692" s="1245"/>
      <c r="W692" s="1245"/>
    </row>
    <row r="693" spans="1:23" x14ac:dyDescent="0.3">
      <c r="A693" s="339"/>
      <c r="B693" s="336"/>
      <c r="C693" s="339"/>
      <c r="D693" s="339"/>
      <c r="E693" s="339"/>
      <c r="F693" s="1245"/>
      <c r="O693" s="1245"/>
      <c r="S693" s="1245"/>
      <c r="W693" s="1245"/>
    </row>
    <row r="694" spans="1:23" x14ac:dyDescent="0.3">
      <c r="A694" s="339"/>
      <c r="B694" s="336"/>
      <c r="C694" s="339"/>
      <c r="D694" s="339"/>
      <c r="E694" s="339"/>
      <c r="F694" s="1245"/>
      <c r="O694" s="1245"/>
      <c r="S694" s="1245"/>
      <c r="W694" s="1245"/>
    </row>
    <row r="695" spans="1:23" x14ac:dyDescent="0.3">
      <c r="A695" s="339"/>
      <c r="B695" s="336"/>
      <c r="C695" s="339"/>
      <c r="D695" s="339"/>
      <c r="E695" s="339"/>
      <c r="F695" s="1245"/>
      <c r="O695" s="1245"/>
      <c r="S695" s="1245"/>
      <c r="W695" s="1245"/>
    </row>
    <row r="696" spans="1:23" x14ac:dyDescent="0.3">
      <c r="A696" s="339"/>
      <c r="B696" s="336"/>
      <c r="C696" s="339"/>
      <c r="D696" s="339"/>
      <c r="E696" s="339"/>
      <c r="F696" s="1245"/>
      <c r="O696" s="1245"/>
      <c r="S696" s="1245"/>
      <c r="W696" s="1245"/>
    </row>
    <row r="697" spans="1:23" x14ac:dyDescent="0.3">
      <c r="A697" s="339"/>
      <c r="B697" s="336"/>
      <c r="C697" s="339"/>
      <c r="D697" s="339"/>
      <c r="E697" s="339"/>
      <c r="F697" s="1245"/>
      <c r="O697" s="1245"/>
      <c r="S697" s="1245"/>
      <c r="W697" s="1245"/>
    </row>
    <row r="698" spans="1:23" x14ac:dyDescent="0.3">
      <c r="A698" s="339"/>
      <c r="B698" s="336"/>
      <c r="C698" s="339"/>
      <c r="D698" s="339"/>
      <c r="E698" s="339"/>
      <c r="F698" s="1245"/>
      <c r="O698" s="1245"/>
      <c r="S698" s="1245"/>
      <c r="W698" s="1245"/>
    </row>
    <row r="699" spans="1:23" x14ac:dyDescent="0.3">
      <c r="A699" s="339"/>
      <c r="B699" s="336"/>
      <c r="C699" s="339"/>
      <c r="D699" s="339"/>
      <c r="E699" s="339"/>
      <c r="F699" s="1245"/>
      <c r="O699" s="1245"/>
      <c r="S699" s="1245"/>
      <c r="W699" s="1245"/>
    </row>
    <row r="700" spans="1:23" x14ac:dyDescent="0.3">
      <c r="A700" s="339"/>
      <c r="B700" s="336"/>
      <c r="C700" s="339"/>
      <c r="D700" s="339"/>
      <c r="E700" s="339"/>
      <c r="F700" s="1245"/>
      <c r="O700" s="1245"/>
      <c r="S700" s="1245"/>
      <c r="W700" s="1245"/>
    </row>
    <row r="701" spans="1:23" x14ac:dyDescent="0.3">
      <c r="A701" s="339"/>
      <c r="B701" s="336"/>
      <c r="C701" s="339"/>
      <c r="D701" s="339"/>
      <c r="E701" s="339"/>
      <c r="F701" s="1245"/>
      <c r="O701" s="1245"/>
      <c r="S701" s="1245"/>
      <c r="W701" s="1245"/>
    </row>
    <row r="702" spans="1:23" x14ac:dyDescent="0.3">
      <c r="A702" s="339"/>
      <c r="B702" s="336"/>
      <c r="C702" s="339"/>
      <c r="D702" s="339"/>
      <c r="E702" s="339"/>
      <c r="F702" s="1245"/>
      <c r="O702" s="1245"/>
      <c r="S702" s="1245"/>
      <c r="W702" s="1245"/>
    </row>
    <row r="703" spans="1:23" x14ac:dyDescent="0.3">
      <c r="A703" s="339"/>
      <c r="B703" s="336"/>
      <c r="C703" s="339"/>
      <c r="D703" s="339"/>
      <c r="E703" s="339"/>
      <c r="F703" s="1245"/>
      <c r="O703" s="1245"/>
      <c r="S703" s="1245"/>
      <c r="W703" s="1245"/>
    </row>
    <row r="704" spans="1:23" x14ac:dyDescent="0.3">
      <c r="A704" s="339"/>
      <c r="B704" s="336"/>
      <c r="C704" s="339"/>
      <c r="D704" s="339"/>
      <c r="E704" s="339"/>
      <c r="F704" s="1245"/>
      <c r="O704" s="1245"/>
      <c r="S704" s="1245"/>
      <c r="W704" s="1245"/>
    </row>
    <row r="705" spans="1:23" x14ac:dyDescent="0.3">
      <c r="A705" s="339"/>
      <c r="B705" s="336"/>
      <c r="C705" s="339"/>
      <c r="D705" s="339"/>
      <c r="E705" s="339"/>
      <c r="F705" s="1245"/>
      <c r="O705" s="1245"/>
      <c r="S705" s="1245"/>
      <c r="W705" s="1245"/>
    </row>
    <row r="706" spans="1:23" x14ac:dyDescent="0.3">
      <c r="A706" s="339"/>
      <c r="B706" s="336"/>
      <c r="C706" s="339"/>
      <c r="D706" s="339"/>
      <c r="E706" s="339"/>
      <c r="F706" s="1245"/>
      <c r="O706" s="1245"/>
      <c r="S706" s="1245"/>
      <c r="W706" s="1245"/>
    </row>
    <row r="707" spans="1:23" x14ac:dyDescent="0.3">
      <c r="A707" s="339"/>
      <c r="B707" s="336"/>
      <c r="C707" s="339"/>
      <c r="D707" s="339"/>
      <c r="E707" s="339"/>
      <c r="F707" s="1245"/>
      <c r="O707" s="1245"/>
      <c r="S707" s="1245"/>
      <c r="W707" s="1245"/>
    </row>
    <row r="708" spans="1:23" x14ac:dyDescent="0.3">
      <c r="A708" s="339"/>
      <c r="B708" s="336"/>
      <c r="C708" s="339"/>
      <c r="D708" s="339"/>
      <c r="E708" s="339"/>
      <c r="F708" s="1245"/>
      <c r="O708" s="1245"/>
      <c r="S708" s="1245"/>
      <c r="W708" s="1245"/>
    </row>
    <row r="709" spans="1:23" x14ac:dyDescent="0.3">
      <c r="A709" s="339"/>
      <c r="B709" s="336"/>
      <c r="C709" s="339"/>
      <c r="D709" s="339"/>
      <c r="E709" s="339"/>
      <c r="F709" s="1245"/>
      <c r="O709" s="1245"/>
      <c r="S709" s="1245"/>
      <c r="W709" s="1245"/>
    </row>
    <row r="710" spans="1:23" x14ac:dyDescent="0.3">
      <c r="A710" s="339"/>
      <c r="B710" s="336"/>
      <c r="C710" s="339"/>
      <c r="D710" s="339"/>
      <c r="E710" s="339"/>
      <c r="F710" s="1245"/>
      <c r="O710" s="1245"/>
      <c r="S710" s="1245"/>
      <c r="W710" s="1245"/>
    </row>
    <row r="711" spans="1:23" x14ac:dyDescent="0.3">
      <c r="A711" s="339"/>
      <c r="B711" s="336"/>
      <c r="C711" s="339"/>
      <c r="D711" s="339"/>
      <c r="E711" s="339"/>
      <c r="F711" s="1245"/>
      <c r="O711" s="1245"/>
      <c r="S711" s="1245"/>
      <c r="W711" s="1245"/>
    </row>
    <row r="712" spans="1:23" x14ac:dyDescent="0.3">
      <c r="A712" s="339"/>
      <c r="B712" s="336"/>
      <c r="C712" s="339"/>
      <c r="D712" s="339"/>
      <c r="E712" s="339"/>
      <c r="F712" s="1245"/>
      <c r="O712" s="1245"/>
      <c r="S712" s="1245"/>
      <c r="W712" s="1245"/>
    </row>
    <row r="713" spans="1:23" x14ac:dyDescent="0.3">
      <c r="A713" s="339"/>
      <c r="B713" s="336"/>
      <c r="C713" s="339"/>
      <c r="D713" s="339"/>
      <c r="E713" s="339"/>
      <c r="F713" s="1245"/>
      <c r="O713" s="1245"/>
      <c r="S713" s="1245"/>
      <c r="W713" s="1245"/>
    </row>
    <row r="714" spans="1:23" x14ac:dyDescent="0.3">
      <c r="A714" s="339"/>
      <c r="B714" s="336"/>
      <c r="C714" s="339"/>
      <c r="D714" s="339"/>
      <c r="E714" s="339"/>
      <c r="F714" s="1245"/>
      <c r="O714" s="1245"/>
      <c r="S714" s="1245"/>
      <c r="W714" s="1245"/>
    </row>
    <row r="715" spans="1:23" x14ac:dyDescent="0.3">
      <c r="A715" s="339"/>
      <c r="B715" s="336"/>
      <c r="C715" s="339"/>
      <c r="D715" s="339"/>
      <c r="E715" s="339"/>
      <c r="F715" s="1245"/>
      <c r="O715" s="1245"/>
      <c r="S715" s="1245"/>
      <c r="W715" s="1245"/>
    </row>
    <row r="716" spans="1:23" x14ac:dyDescent="0.3">
      <c r="A716" s="339"/>
      <c r="B716" s="336"/>
      <c r="C716" s="339"/>
      <c r="D716" s="339"/>
      <c r="E716" s="339"/>
      <c r="F716" s="1245"/>
      <c r="O716" s="1245"/>
      <c r="S716" s="1245"/>
      <c r="W716" s="1245"/>
    </row>
    <row r="717" spans="1:23" x14ac:dyDescent="0.3">
      <c r="A717" s="339"/>
      <c r="B717" s="336"/>
      <c r="C717" s="339"/>
      <c r="D717" s="339"/>
      <c r="E717" s="339"/>
      <c r="F717" s="1245"/>
      <c r="O717" s="1245"/>
      <c r="S717" s="1245"/>
      <c r="W717" s="1245"/>
    </row>
    <row r="718" spans="1:23" x14ac:dyDescent="0.3">
      <c r="A718" s="339"/>
      <c r="B718" s="336"/>
      <c r="C718" s="339"/>
      <c r="D718" s="339"/>
      <c r="E718" s="339"/>
      <c r="F718" s="1245"/>
      <c r="O718" s="1245"/>
      <c r="S718" s="1245"/>
      <c r="W718" s="1245"/>
    </row>
    <row r="719" spans="1:23" x14ac:dyDescent="0.3">
      <c r="A719" s="339"/>
      <c r="B719" s="336"/>
      <c r="C719" s="339"/>
      <c r="D719" s="339"/>
      <c r="E719" s="339"/>
      <c r="F719" s="1245"/>
      <c r="O719" s="1245"/>
      <c r="S719" s="1245"/>
      <c r="W719" s="1245"/>
    </row>
    <row r="720" spans="1:23" x14ac:dyDescent="0.3">
      <c r="A720" s="339"/>
      <c r="B720" s="336"/>
      <c r="C720" s="339"/>
      <c r="D720" s="339"/>
      <c r="E720" s="339"/>
      <c r="F720" s="1245"/>
      <c r="O720" s="1245"/>
      <c r="S720" s="1245"/>
      <c r="W720" s="1245"/>
    </row>
    <row r="721" spans="1:23" x14ac:dyDescent="0.3">
      <c r="A721" s="339"/>
      <c r="B721" s="336"/>
      <c r="C721" s="339"/>
      <c r="D721" s="339"/>
      <c r="E721" s="339"/>
      <c r="F721" s="1245"/>
      <c r="O721" s="1245"/>
      <c r="S721" s="1245"/>
      <c r="W721" s="1245"/>
    </row>
    <row r="722" spans="1:23" x14ac:dyDescent="0.3">
      <c r="A722" s="339"/>
      <c r="B722" s="336"/>
      <c r="C722" s="339"/>
      <c r="D722" s="339"/>
      <c r="E722" s="339"/>
      <c r="F722" s="1245"/>
      <c r="O722" s="1245"/>
      <c r="S722" s="1245"/>
      <c r="W722" s="1245"/>
    </row>
    <row r="723" spans="1:23" x14ac:dyDescent="0.3">
      <c r="A723" s="339"/>
      <c r="B723" s="336"/>
      <c r="C723" s="339"/>
      <c r="D723" s="339"/>
      <c r="E723" s="339"/>
      <c r="F723" s="1245"/>
      <c r="O723" s="1245"/>
      <c r="S723" s="1245"/>
      <c r="W723" s="1245"/>
    </row>
    <row r="724" spans="1:23" x14ac:dyDescent="0.3">
      <c r="A724" s="339"/>
      <c r="B724" s="336"/>
      <c r="C724" s="339"/>
      <c r="D724" s="339"/>
      <c r="E724" s="339"/>
      <c r="F724" s="1245"/>
      <c r="O724" s="1245"/>
      <c r="S724" s="1245"/>
      <c r="W724" s="1245"/>
    </row>
    <row r="725" spans="1:23" x14ac:dyDescent="0.3">
      <c r="A725" s="339"/>
      <c r="B725" s="336"/>
      <c r="C725" s="339"/>
      <c r="D725" s="339"/>
      <c r="E725" s="339"/>
      <c r="F725" s="1245"/>
      <c r="O725" s="1245"/>
      <c r="S725" s="1245"/>
      <c r="W725" s="1245"/>
    </row>
    <row r="726" spans="1:23" x14ac:dyDescent="0.3">
      <c r="A726" s="339"/>
      <c r="B726" s="336"/>
      <c r="C726" s="339"/>
      <c r="D726" s="339"/>
      <c r="E726" s="339"/>
      <c r="F726" s="1245"/>
      <c r="O726" s="1245"/>
      <c r="S726" s="1245"/>
      <c r="W726" s="1245"/>
    </row>
    <row r="727" spans="1:23" x14ac:dyDescent="0.3">
      <c r="A727" s="339"/>
      <c r="B727" s="336"/>
      <c r="C727" s="339"/>
      <c r="D727" s="339"/>
      <c r="E727" s="339"/>
      <c r="F727" s="1245"/>
      <c r="O727" s="1245"/>
      <c r="S727" s="1245"/>
      <c r="W727" s="1245"/>
    </row>
    <row r="728" spans="1:23" x14ac:dyDescent="0.3">
      <c r="A728" s="339"/>
      <c r="B728" s="336"/>
      <c r="C728" s="339"/>
      <c r="D728" s="339"/>
      <c r="E728" s="339"/>
      <c r="F728" s="1245"/>
      <c r="O728" s="1245"/>
      <c r="S728" s="1245"/>
      <c r="W728" s="1245"/>
    </row>
    <row r="729" spans="1:23" x14ac:dyDescent="0.3">
      <c r="A729" s="339"/>
      <c r="B729" s="336"/>
      <c r="C729" s="339"/>
      <c r="D729" s="339"/>
      <c r="E729" s="339"/>
      <c r="F729" s="1245"/>
      <c r="O729" s="1245"/>
      <c r="S729" s="1245"/>
      <c r="W729" s="1245"/>
    </row>
    <row r="730" spans="1:23" x14ac:dyDescent="0.3">
      <c r="A730" s="339"/>
      <c r="B730" s="336"/>
      <c r="C730" s="339"/>
      <c r="D730" s="339"/>
      <c r="E730" s="339"/>
      <c r="F730" s="1245"/>
      <c r="O730" s="1245"/>
      <c r="S730" s="1245"/>
      <c r="W730" s="1245"/>
    </row>
    <row r="731" spans="1:23" x14ac:dyDescent="0.3">
      <c r="A731" s="339"/>
      <c r="B731" s="336"/>
      <c r="C731" s="339"/>
      <c r="D731" s="339"/>
      <c r="E731" s="339"/>
      <c r="F731" s="1245"/>
      <c r="O731" s="1245"/>
      <c r="S731" s="1245"/>
      <c r="W731" s="1245"/>
    </row>
    <row r="732" spans="1:23" x14ac:dyDescent="0.3">
      <c r="A732" s="339"/>
      <c r="B732" s="336"/>
      <c r="C732" s="339"/>
      <c r="D732" s="339"/>
      <c r="E732" s="339"/>
      <c r="F732" s="1245"/>
      <c r="O732" s="1245"/>
      <c r="S732" s="1245"/>
      <c r="W732" s="1245"/>
    </row>
    <row r="733" spans="1:23" x14ac:dyDescent="0.3">
      <c r="A733" s="339"/>
      <c r="B733" s="336"/>
      <c r="C733" s="339"/>
      <c r="D733" s="339"/>
      <c r="E733" s="339"/>
      <c r="F733" s="1245"/>
      <c r="O733" s="1245"/>
      <c r="S733" s="1245"/>
      <c r="W733" s="1245"/>
    </row>
    <row r="734" spans="1:23" x14ac:dyDescent="0.3">
      <c r="A734" s="339"/>
      <c r="B734" s="336"/>
      <c r="C734" s="339"/>
      <c r="D734" s="339"/>
      <c r="E734" s="339"/>
      <c r="F734" s="1245"/>
      <c r="O734" s="1245"/>
      <c r="S734" s="1245"/>
      <c r="W734" s="1245"/>
    </row>
    <row r="735" spans="1:23" x14ac:dyDescent="0.3">
      <c r="A735" s="339"/>
      <c r="B735" s="336"/>
      <c r="C735" s="339"/>
      <c r="D735" s="339"/>
      <c r="E735" s="339"/>
      <c r="F735" s="1245"/>
      <c r="O735" s="1245"/>
      <c r="S735" s="1245"/>
      <c r="W735" s="1245"/>
    </row>
    <row r="736" spans="1:23" x14ac:dyDescent="0.3">
      <c r="A736" s="339"/>
      <c r="B736" s="336"/>
      <c r="C736" s="339"/>
      <c r="D736" s="339"/>
      <c r="E736" s="339"/>
      <c r="F736" s="1245"/>
      <c r="O736" s="1245"/>
      <c r="S736" s="1245"/>
      <c r="W736" s="1245"/>
    </row>
    <row r="737" spans="1:23" x14ac:dyDescent="0.3">
      <c r="A737" s="339"/>
      <c r="B737" s="336"/>
      <c r="C737" s="339"/>
      <c r="D737" s="339"/>
      <c r="E737" s="339"/>
      <c r="F737" s="1245"/>
      <c r="O737" s="1245"/>
      <c r="S737" s="1245"/>
      <c r="W737" s="1245"/>
    </row>
    <row r="738" spans="1:23" x14ac:dyDescent="0.3">
      <c r="A738" s="339"/>
      <c r="B738" s="336"/>
      <c r="C738" s="339"/>
      <c r="D738" s="339"/>
      <c r="E738" s="339"/>
      <c r="F738" s="1245"/>
      <c r="O738" s="1245"/>
      <c r="S738" s="1245"/>
      <c r="W738" s="1245"/>
    </row>
    <row r="739" spans="1:23" x14ac:dyDescent="0.3">
      <c r="A739" s="339"/>
      <c r="B739" s="336"/>
      <c r="C739" s="339"/>
      <c r="D739" s="339"/>
      <c r="E739" s="339"/>
      <c r="F739" s="1245"/>
      <c r="O739" s="1245"/>
      <c r="S739" s="1245"/>
      <c r="W739" s="1245"/>
    </row>
    <row r="740" spans="1:23" x14ac:dyDescent="0.3">
      <c r="A740" s="339"/>
      <c r="B740" s="336"/>
      <c r="C740" s="339"/>
      <c r="D740" s="339"/>
      <c r="E740" s="339"/>
      <c r="F740" s="1245"/>
      <c r="O740" s="1245"/>
      <c r="S740" s="1245"/>
      <c r="W740" s="1245"/>
    </row>
    <row r="741" spans="1:23" x14ac:dyDescent="0.3">
      <c r="A741" s="339"/>
      <c r="B741" s="336"/>
      <c r="C741" s="339"/>
      <c r="D741" s="339"/>
      <c r="E741" s="339"/>
      <c r="F741" s="1245"/>
      <c r="O741" s="1245"/>
      <c r="S741" s="1245"/>
      <c r="W741" s="1245"/>
    </row>
    <row r="742" spans="1:23" x14ac:dyDescent="0.3">
      <c r="A742" s="339"/>
      <c r="B742" s="336"/>
      <c r="C742" s="339"/>
      <c r="D742" s="339"/>
      <c r="E742" s="339"/>
      <c r="F742" s="1245"/>
      <c r="O742" s="1245"/>
      <c r="S742" s="1245"/>
      <c r="W742" s="1245"/>
    </row>
    <row r="743" spans="1:23" x14ac:dyDescent="0.3">
      <c r="A743" s="339"/>
      <c r="B743" s="336"/>
      <c r="C743" s="339"/>
      <c r="D743" s="339"/>
      <c r="E743" s="339"/>
      <c r="F743" s="1245"/>
      <c r="O743" s="1245"/>
      <c r="S743" s="1245"/>
      <c r="W743" s="1245"/>
    </row>
    <row r="744" spans="1:23" x14ac:dyDescent="0.3">
      <c r="A744" s="339"/>
      <c r="B744" s="336"/>
      <c r="C744" s="339"/>
      <c r="D744" s="339"/>
      <c r="E744" s="339"/>
      <c r="F744" s="1245"/>
      <c r="O744" s="1245"/>
      <c r="S744" s="1245"/>
      <c r="W744" s="1245"/>
    </row>
    <row r="745" spans="1:23" x14ac:dyDescent="0.3">
      <c r="A745" s="339"/>
      <c r="B745" s="336"/>
      <c r="C745" s="339"/>
      <c r="D745" s="339"/>
      <c r="E745" s="339"/>
      <c r="F745" s="1245"/>
      <c r="O745" s="1245"/>
      <c r="S745" s="1245"/>
      <c r="W745" s="1245"/>
    </row>
    <row r="746" spans="1:23" x14ac:dyDescent="0.3">
      <c r="A746" s="339"/>
      <c r="B746" s="336"/>
      <c r="C746" s="339"/>
      <c r="D746" s="339"/>
      <c r="E746" s="339"/>
      <c r="F746" s="1245"/>
      <c r="O746" s="1245"/>
      <c r="S746" s="1245"/>
      <c r="W746" s="1245"/>
    </row>
    <row r="747" spans="1:23" x14ac:dyDescent="0.3">
      <c r="A747" s="339"/>
      <c r="B747" s="336"/>
      <c r="C747" s="339"/>
      <c r="D747" s="339"/>
      <c r="E747" s="339"/>
      <c r="F747" s="1245"/>
      <c r="O747" s="1245"/>
      <c r="S747" s="1245"/>
      <c r="W747" s="1245"/>
    </row>
    <row r="748" spans="1:23" x14ac:dyDescent="0.3">
      <c r="A748" s="339"/>
      <c r="B748" s="336"/>
      <c r="C748" s="339"/>
      <c r="D748" s="339"/>
      <c r="E748" s="339"/>
      <c r="F748" s="1245"/>
      <c r="O748" s="1245"/>
      <c r="S748" s="1245"/>
      <c r="W748" s="1245"/>
    </row>
    <row r="749" spans="1:23" x14ac:dyDescent="0.3">
      <c r="A749" s="339"/>
      <c r="B749" s="336"/>
      <c r="C749" s="339"/>
      <c r="D749" s="339"/>
      <c r="E749" s="339"/>
      <c r="F749" s="1245"/>
      <c r="O749" s="1245"/>
      <c r="S749" s="1245"/>
      <c r="W749" s="1245"/>
    </row>
    <row r="750" spans="1:23" x14ac:dyDescent="0.3">
      <c r="A750" s="339"/>
      <c r="B750" s="336"/>
      <c r="C750" s="339"/>
      <c r="D750" s="339"/>
      <c r="E750" s="339"/>
      <c r="F750" s="1245"/>
      <c r="O750" s="1245"/>
      <c r="S750" s="1245"/>
      <c r="W750" s="1245"/>
    </row>
    <row r="751" spans="1:23" x14ac:dyDescent="0.3">
      <c r="A751" s="339"/>
      <c r="B751" s="336"/>
      <c r="C751" s="339"/>
      <c r="D751" s="339"/>
      <c r="E751" s="339"/>
      <c r="F751" s="1245"/>
      <c r="O751" s="1245"/>
      <c r="S751" s="1245"/>
      <c r="W751" s="1245"/>
    </row>
    <row r="752" spans="1:23" x14ac:dyDescent="0.3">
      <c r="A752" s="339"/>
      <c r="B752" s="336"/>
      <c r="C752" s="339"/>
      <c r="D752" s="339"/>
      <c r="E752" s="339"/>
      <c r="F752" s="1245"/>
      <c r="O752" s="1245"/>
      <c r="S752" s="1245"/>
      <c r="W752" s="1245"/>
    </row>
    <row r="753" spans="1:23" x14ac:dyDescent="0.3">
      <c r="A753" s="339"/>
      <c r="B753" s="336"/>
      <c r="C753" s="339"/>
      <c r="D753" s="339"/>
      <c r="E753" s="339"/>
      <c r="F753" s="1245"/>
      <c r="O753" s="1245"/>
      <c r="S753" s="1245"/>
      <c r="W753" s="1245"/>
    </row>
    <row r="754" spans="1:23" x14ac:dyDescent="0.3">
      <c r="A754" s="339"/>
      <c r="B754" s="336"/>
      <c r="C754" s="339"/>
      <c r="D754" s="339"/>
      <c r="E754" s="339"/>
      <c r="F754" s="1245"/>
      <c r="O754" s="1245"/>
      <c r="S754" s="1245"/>
      <c r="W754" s="1245"/>
    </row>
    <row r="755" spans="1:23" x14ac:dyDescent="0.3">
      <c r="A755" s="339"/>
      <c r="B755" s="336"/>
      <c r="C755" s="339"/>
      <c r="D755" s="339"/>
      <c r="E755" s="339"/>
      <c r="F755" s="1245"/>
      <c r="O755" s="1245"/>
      <c r="S755" s="1245"/>
      <c r="W755" s="1245"/>
    </row>
    <row r="756" spans="1:23" x14ac:dyDescent="0.3">
      <c r="A756" s="339"/>
      <c r="B756" s="336"/>
      <c r="C756" s="339"/>
      <c r="D756" s="339"/>
      <c r="E756" s="339"/>
      <c r="F756" s="1245"/>
      <c r="O756" s="1245"/>
      <c r="S756" s="1245"/>
      <c r="W756" s="1245"/>
    </row>
    <row r="757" spans="1:23" x14ac:dyDescent="0.3">
      <c r="A757" s="339"/>
      <c r="B757" s="336"/>
      <c r="C757" s="339"/>
      <c r="D757" s="339"/>
      <c r="E757" s="339"/>
      <c r="F757" s="1245"/>
      <c r="O757" s="1245"/>
      <c r="S757" s="1245"/>
      <c r="W757" s="1245"/>
    </row>
    <row r="758" spans="1:23" x14ac:dyDescent="0.3">
      <c r="A758" s="339"/>
      <c r="B758" s="336"/>
      <c r="C758" s="339"/>
      <c r="D758" s="339"/>
      <c r="E758" s="339"/>
      <c r="F758" s="1245"/>
      <c r="O758" s="1245"/>
      <c r="S758" s="1245"/>
      <c r="W758" s="1245"/>
    </row>
    <row r="759" spans="1:23" x14ac:dyDescent="0.3">
      <c r="A759" s="339"/>
      <c r="B759" s="336"/>
      <c r="C759" s="339"/>
      <c r="D759" s="339"/>
      <c r="E759" s="339"/>
      <c r="F759" s="1245"/>
      <c r="O759" s="1245"/>
      <c r="S759" s="1245"/>
      <c r="W759" s="1245"/>
    </row>
    <row r="760" spans="1:23" x14ac:dyDescent="0.3">
      <c r="A760" s="339"/>
      <c r="B760" s="336"/>
      <c r="C760" s="339"/>
      <c r="D760" s="339"/>
      <c r="E760" s="339"/>
      <c r="F760" s="1245"/>
      <c r="O760" s="1245"/>
      <c r="S760" s="1245"/>
      <c r="W760" s="1245"/>
    </row>
    <row r="761" spans="1:23" x14ac:dyDescent="0.3">
      <c r="A761" s="339"/>
      <c r="B761" s="336"/>
      <c r="C761" s="339"/>
      <c r="D761" s="339"/>
      <c r="E761" s="339"/>
      <c r="F761" s="1245"/>
      <c r="O761" s="1245"/>
      <c r="S761" s="1245"/>
      <c r="W761" s="1245"/>
    </row>
    <row r="762" spans="1:23" x14ac:dyDescent="0.3">
      <c r="A762" s="339"/>
      <c r="B762" s="336"/>
      <c r="C762" s="339"/>
      <c r="D762" s="339"/>
      <c r="E762" s="339"/>
      <c r="F762" s="1245"/>
      <c r="O762" s="1245"/>
      <c r="S762" s="1245"/>
      <c r="W762" s="1245"/>
    </row>
    <row r="763" spans="1:23" x14ac:dyDescent="0.3">
      <c r="A763" s="339"/>
      <c r="B763" s="336"/>
      <c r="C763" s="339"/>
      <c r="D763" s="339"/>
      <c r="E763" s="339"/>
      <c r="F763" s="1245"/>
      <c r="O763" s="1245"/>
      <c r="S763" s="1245"/>
      <c r="W763" s="1245"/>
    </row>
    <row r="764" spans="1:23" x14ac:dyDescent="0.3">
      <c r="A764" s="339"/>
      <c r="B764" s="336"/>
      <c r="C764" s="339"/>
      <c r="D764" s="339"/>
      <c r="E764" s="339"/>
      <c r="F764" s="1245"/>
      <c r="O764" s="1245"/>
      <c r="S764" s="1245"/>
      <c r="W764" s="1245"/>
    </row>
    <row r="765" spans="1:23" x14ac:dyDescent="0.3">
      <c r="A765" s="339"/>
      <c r="B765" s="336"/>
      <c r="C765" s="339"/>
      <c r="D765" s="339"/>
      <c r="E765" s="339"/>
      <c r="F765" s="1245"/>
      <c r="O765" s="1245"/>
      <c r="S765" s="1245"/>
      <c r="W765" s="1245"/>
    </row>
    <row r="766" spans="1:23" x14ac:dyDescent="0.3">
      <c r="A766" s="339"/>
      <c r="B766" s="336"/>
      <c r="C766" s="339"/>
      <c r="D766" s="339"/>
      <c r="E766" s="339"/>
      <c r="F766" s="1245"/>
      <c r="O766" s="1245"/>
      <c r="S766" s="1245"/>
      <c r="W766" s="1245"/>
    </row>
    <row r="767" spans="1:23" x14ac:dyDescent="0.3">
      <c r="A767" s="339"/>
      <c r="B767" s="336"/>
      <c r="C767" s="339"/>
      <c r="D767" s="339"/>
      <c r="E767" s="339"/>
      <c r="F767" s="1245"/>
      <c r="O767" s="1245"/>
      <c r="S767" s="1245"/>
      <c r="W767" s="1245"/>
    </row>
    <row r="768" spans="1:23" x14ac:dyDescent="0.3">
      <c r="A768" s="339"/>
      <c r="B768" s="336"/>
      <c r="C768" s="339"/>
      <c r="D768" s="339"/>
      <c r="E768" s="339"/>
      <c r="F768" s="1245"/>
      <c r="O768" s="1245"/>
      <c r="S768" s="1245"/>
      <c r="W768" s="1245"/>
    </row>
    <row r="769" spans="1:23" x14ac:dyDescent="0.3">
      <c r="A769" s="339"/>
      <c r="B769" s="336"/>
      <c r="C769" s="339"/>
      <c r="D769" s="339"/>
      <c r="E769" s="339"/>
      <c r="F769" s="1245"/>
      <c r="O769" s="1245"/>
      <c r="S769" s="1245"/>
      <c r="W769" s="1245"/>
    </row>
    <row r="770" spans="1:23" x14ac:dyDescent="0.3">
      <c r="A770" s="339"/>
      <c r="B770" s="336"/>
      <c r="C770" s="339"/>
      <c r="D770" s="339"/>
      <c r="E770" s="339"/>
      <c r="F770" s="1245"/>
      <c r="O770" s="1245"/>
      <c r="S770" s="1245"/>
      <c r="W770" s="1245"/>
    </row>
    <row r="771" spans="1:23" x14ac:dyDescent="0.3">
      <c r="A771" s="339"/>
      <c r="B771" s="336"/>
      <c r="C771" s="339"/>
      <c r="D771" s="339"/>
      <c r="E771" s="339"/>
      <c r="F771" s="1245"/>
      <c r="O771" s="1245"/>
      <c r="S771" s="1245"/>
      <c r="W771" s="1245"/>
    </row>
    <row r="772" spans="1:23" x14ac:dyDescent="0.3">
      <c r="A772" s="339"/>
      <c r="B772" s="336"/>
      <c r="C772" s="339"/>
      <c r="D772" s="339"/>
      <c r="E772" s="339"/>
      <c r="F772" s="1245"/>
      <c r="O772" s="1245"/>
      <c r="S772" s="1245"/>
      <c r="W772" s="1245"/>
    </row>
    <row r="773" spans="1:23" x14ac:dyDescent="0.3">
      <c r="A773" s="339"/>
      <c r="B773" s="336"/>
      <c r="C773" s="339"/>
      <c r="D773" s="339"/>
      <c r="E773" s="339"/>
      <c r="F773" s="1245"/>
      <c r="O773" s="1245"/>
      <c r="S773" s="1245"/>
      <c r="W773" s="1245"/>
    </row>
    <row r="774" spans="1:23" x14ac:dyDescent="0.3">
      <c r="A774" s="339"/>
      <c r="B774" s="336"/>
      <c r="C774" s="339"/>
      <c r="D774" s="339"/>
      <c r="E774" s="339"/>
      <c r="F774" s="1245"/>
      <c r="O774" s="1245"/>
      <c r="S774" s="1245"/>
      <c r="W774" s="1245"/>
    </row>
    <row r="775" spans="1:23" x14ac:dyDescent="0.3">
      <c r="A775" s="339"/>
      <c r="B775" s="336"/>
      <c r="C775" s="339"/>
      <c r="D775" s="339"/>
      <c r="E775" s="339"/>
      <c r="F775" s="1245"/>
      <c r="O775" s="1245"/>
      <c r="S775" s="1245"/>
      <c r="W775" s="1245"/>
    </row>
    <row r="776" spans="1:23" x14ac:dyDescent="0.3">
      <c r="A776" s="339"/>
      <c r="B776" s="336"/>
      <c r="C776" s="339"/>
      <c r="D776" s="339"/>
      <c r="E776" s="339"/>
      <c r="F776" s="1245"/>
      <c r="O776" s="1245"/>
      <c r="S776" s="1245"/>
      <c r="W776" s="1245"/>
    </row>
    <row r="777" spans="1:23" x14ac:dyDescent="0.3">
      <c r="A777" s="339"/>
      <c r="B777" s="336"/>
      <c r="C777" s="339"/>
      <c r="D777" s="339"/>
      <c r="E777" s="339"/>
      <c r="F777" s="1245"/>
      <c r="O777" s="1245"/>
      <c r="S777" s="1245"/>
      <c r="W777" s="1245"/>
    </row>
    <row r="778" spans="1:23" x14ac:dyDescent="0.3">
      <c r="A778" s="339"/>
      <c r="B778" s="336"/>
      <c r="C778" s="339"/>
      <c r="D778" s="339"/>
      <c r="E778" s="339"/>
      <c r="F778" s="1245"/>
      <c r="O778" s="1245"/>
      <c r="S778" s="1245"/>
      <c r="W778" s="1245"/>
    </row>
    <row r="779" spans="1:23" x14ac:dyDescent="0.3">
      <c r="A779" s="339"/>
      <c r="B779" s="336"/>
      <c r="C779" s="339"/>
      <c r="D779" s="339"/>
      <c r="E779" s="339"/>
      <c r="F779" s="1245"/>
      <c r="O779" s="1245"/>
      <c r="S779" s="1245"/>
      <c r="W779" s="1245"/>
    </row>
    <row r="780" spans="1:23" x14ac:dyDescent="0.3">
      <c r="A780" s="339"/>
      <c r="B780" s="336"/>
      <c r="C780" s="339"/>
      <c r="D780" s="339"/>
      <c r="E780" s="339"/>
      <c r="F780" s="1245"/>
      <c r="O780" s="1245"/>
      <c r="S780" s="1245"/>
      <c r="W780" s="1245"/>
    </row>
    <row r="781" spans="1:23" x14ac:dyDescent="0.3">
      <c r="A781" s="339"/>
      <c r="B781" s="336"/>
      <c r="C781" s="339"/>
      <c r="D781" s="339"/>
      <c r="E781" s="339"/>
      <c r="F781" s="1245"/>
      <c r="O781" s="1245"/>
      <c r="S781" s="1245"/>
      <c r="W781" s="1245"/>
    </row>
    <row r="782" spans="1:23" x14ac:dyDescent="0.3">
      <c r="A782" s="339"/>
      <c r="B782" s="336"/>
      <c r="C782" s="339"/>
      <c r="D782" s="339"/>
      <c r="E782" s="339"/>
      <c r="F782" s="1245"/>
      <c r="O782" s="1245"/>
      <c r="S782" s="1245"/>
      <c r="W782" s="1245"/>
    </row>
    <row r="783" spans="1:23" x14ac:dyDescent="0.3">
      <c r="A783" s="339"/>
      <c r="B783" s="336"/>
      <c r="C783" s="339"/>
      <c r="D783" s="339"/>
      <c r="E783" s="339"/>
      <c r="F783" s="1245"/>
      <c r="O783" s="1245"/>
      <c r="S783" s="1245"/>
      <c r="W783" s="1245"/>
    </row>
    <row r="784" spans="1:23" x14ac:dyDescent="0.3">
      <c r="A784" s="339"/>
      <c r="B784" s="336"/>
      <c r="C784" s="339"/>
      <c r="D784" s="339"/>
      <c r="E784" s="339"/>
      <c r="F784" s="1245"/>
      <c r="O784" s="1245"/>
      <c r="S784" s="1245"/>
      <c r="W784" s="1245"/>
    </row>
    <row r="785" spans="1:23" x14ac:dyDescent="0.3">
      <c r="A785" s="339"/>
      <c r="B785" s="336"/>
      <c r="C785" s="339"/>
      <c r="D785" s="339"/>
      <c r="E785" s="339"/>
      <c r="F785" s="1245"/>
      <c r="O785" s="1245"/>
      <c r="S785" s="1245"/>
      <c r="W785" s="1245"/>
    </row>
    <row r="786" spans="1:23" x14ac:dyDescent="0.3">
      <c r="A786" s="339"/>
      <c r="B786" s="336"/>
      <c r="C786" s="339"/>
      <c r="D786" s="339"/>
      <c r="E786" s="339"/>
      <c r="F786" s="1245"/>
      <c r="O786" s="1245"/>
      <c r="S786" s="1245"/>
      <c r="W786" s="1245"/>
    </row>
    <row r="787" spans="1:23" x14ac:dyDescent="0.3">
      <c r="A787" s="339"/>
      <c r="B787" s="336"/>
      <c r="C787" s="339"/>
      <c r="D787" s="339"/>
      <c r="E787" s="339"/>
      <c r="F787" s="1245"/>
      <c r="O787" s="1245"/>
      <c r="S787" s="1245"/>
      <c r="W787" s="1245"/>
    </row>
    <row r="788" spans="1:23" x14ac:dyDescent="0.3">
      <c r="A788" s="339"/>
      <c r="B788" s="336"/>
      <c r="C788" s="339"/>
      <c r="D788" s="339"/>
      <c r="E788" s="339"/>
      <c r="F788" s="1245"/>
      <c r="O788" s="1245"/>
      <c r="S788" s="1245"/>
      <c r="W788" s="1245"/>
    </row>
    <row r="789" spans="1:23" x14ac:dyDescent="0.3">
      <c r="A789" s="339"/>
      <c r="B789" s="336"/>
      <c r="C789" s="339"/>
      <c r="D789" s="339"/>
      <c r="E789" s="339"/>
      <c r="F789" s="1245"/>
      <c r="O789" s="1245"/>
      <c r="S789" s="1245"/>
      <c r="W789" s="1245"/>
    </row>
    <row r="790" spans="1:23" x14ac:dyDescent="0.3">
      <c r="A790" s="339"/>
      <c r="B790" s="336"/>
      <c r="C790" s="339"/>
      <c r="D790" s="339"/>
      <c r="E790" s="339"/>
      <c r="F790" s="1245"/>
      <c r="O790" s="1245"/>
      <c r="S790" s="1245"/>
      <c r="W790" s="1245"/>
    </row>
    <row r="791" spans="1:23" x14ac:dyDescent="0.3">
      <c r="A791" s="339"/>
      <c r="B791" s="336"/>
      <c r="C791" s="339"/>
      <c r="D791" s="339"/>
      <c r="E791" s="339"/>
      <c r="F791" s="1245"/>
      <c r="O791" s="1245"/>
      <c r="S791" s="1245"/>
      <c r="W791" s="1245"/>
    </row>
    <row r="792" spans="1:23" x14ac:dyDescent="0.3">
      <c r="A792" s="339"/>
      <c r="B792" s="336"/>
      <c r="C792" s="339"/>
      <c r="D792" s="339"/>
      <c r="E792" s="339"/>
      <c r="F792" s="1245"/>
      <c r="O792" s="1245"/>
      <c r="S792" s="1245"/>
      <c r="W792" s="1245"/>
    </row>
    <row r="793" spans="1:23" x14ac:dyDescent="0.3">
      <c r="A793" s="339"/>
      <c r="B793" s="336"/>
      <c r="C793" s="339"/>
      <c r="D793" s="339"/>
      <c r="E793" s="339"/>
      <c r="F793" s="1245"/>
      <c r="O793" s="1245"/>
      <c r="S793" s="1245"/>
      <c r="W793" s="1245"/>
    </row>
    <row r="794" spans="1:23" x14ac:dyDescent="0.3">
      <c r="A794" s="339"/>
      <c r="B794" s="336"/>
      <c r="C794" s="339"/>
      <c r="D794" s="339"/>
      <c r="E794" s="339"/>
      <c r="F794" s="1245"/>
      <c r="O794" s="1245"/>
      <c r="S794" s="1245"/>
      <c r="W794" s="1245"/>
    </row>
    <row r="795" spans="1:23" x14ac:dyDescent="0.3">
      <c r="A795" s="339"/>
      <c r="B795" s="336"/>
      <c r="C795" s="339"/>
      <c r="D795" s="339"/>
      <c r="E795" s="339"/>
      <c r="F795" s="1245"/>
      <c r="O795" s="1245"/>
      <c r="S795" s="1245"/>
      <c r="W795" s="1245"/>
    </row>
    <row r="796" spans="1:23" x14ac:dyDescent="0.3">
      <c r="A796" s="339"/>
      <c r="B796" s="336"/>
      <c r="C796" s="339"/>
      <c r="D796" s="339"/>
      <c r="E796" s="339"/>
      <c r="F796" s="1245"/>
      <c r="O796" s="1245"/>
      <c r="S796" s="1245"/>
      <c r="W796" s="1245"/>
    </row>
    <row r="797" spans="1:23" x14ac:dyDescent="0.3">
      <c r="A797" s="339"/>
      <c r="B797" s="336"/>
      <c r="C797" s="339"/>
      <c r="D797" s="339"/>
      <c r="E797" s="339"/>
      <c r="F797" s="1245"/>
      <c r="O797" s="1245"/>
      <c r="S797" s="1245"/>
      <c r="W797" s="1245"/>
    </row>
    <row r="798" spans="1:23" x14ac:dyDescent="0.3">
      <c r="A798" s="339"/>
      <c r="B798" s="336"/>
      <c r="C798" s="339"/>
      <c r="D798" s="339"/>
      <c r="E798" s="339"/>
      <c r="F798" s="1245"/>
      <c r="O798" s="1245"/>
      <c r="S798" s="1245"/>
      <c r="W798" s="1245"/>
    </row>
    <row r="799" spans="1:23" x14ac:dyDescent="0.3">
      <c r="A799" s="339"/>
      <c r="B799" s="336"/>
      <c r="C799" s="339"/>
      <c r="D799" s="339"/>
      <c r="E799" s="339"/>
      <c r="F799" s="1245"/>
      <c r="O799" s="1245"/>
      <c r="S799" s="1245"/>
      <c r="W799" s="1245"/>
    </row>
    <row r="800" spans="1:23" x14ac:dyDescent="0.3">
      <c r="A800" s="339"/>
      <c r="B800" s="336"/>
      <c r="C800" s="339"/>
      <c r="D800" s="339"/>
      <c r="E800" s="339"/>
      <c r="F800" s="1245"/>
      <c r="O800" s="1245"/>
      <c r="S800" s="1245"/>
      <c r="W800" s="1245"/>
    </row>
    <row r="801" spans="1:23" x14ac:dyDescent="0.3">
      <c r="A801" s="339"/>
      <c r="B801" s="336"/>
      <c r="C801" s="339"/>
      <c r="D801" s="339"/>
      <c r="E801" s="339"/>
      <c r="F801" s="1245"/>
      <c r="O801" s="1245"/>
      <c r="S801" s="1245"/>
      <c r="W801" s="1245"/>
    </row>
    <row r="802" spans="1:23" x14ac:dyDescent="0.3">
      <c r="A802" s="339"/>
      <c r="B802" s="336"/>
      <c r="C802" s="339"/>
      <c r="D802" s="339"/>
      <c r="E802" s="339"/>
      <c r="F802" s="1245"/>
      <c r="O802" s="1245"/>
      <c r="S802" s="1245"/>
      <c r="W802" s="1245"/>
    </row>
    <row r="803" spans="1:23" x14ac:dyDescent="0.3">
      <c r="A803" s="339"/>
      <c r="B803" s="336"/>
      <c r="C803" s="339"/>
      <c r="D803" s="339"/>
      <c r="E803" s="339"/>
      <c r="F803" s="1245"/>
      <c r="O803" s="1245"/>
      <c r="S803" s="1245"/>
      <c r="W803" s="1245"/>
    </row>
    <row r="804" spans="1:23" x14ac:dyDescent="0.3">
      <c r="A804" s="339"/>
      <c r="B804" s="336"/>
      <c r="C804" s="339"/>
      <c r="D804" s="339"/>
      <c r="E804" s="339"/>
      <c r="F804" s="1245"/>
      <c r="O804" s="1245"/>
      <c r="S804" s="1245"/>
      <c r="W804" s="1245"/>
    </row>
    <row r="805" spans="1:23" x14ac:dyDescent="0.3">
      <c r="A805" s="339"/>
      <c r="B805" s="336"/>
      <c r="C805" s="339"/>
      <c r="D805" s="339"/>
      <c r="E805" s="339"/>
      <c r="F805" s="1245"/>
      <c r="O805" s="1245"/>
      <c r="S805" s="1245"/>
      <c r="W805" s="1245"/>
    </row>
    <row r="806" spans="1:23" x14ac:dyDescent="0.3">
      <c r="A806" s="339"/>
      <c r="B806" s="336"/>
      <c r="C806" s="339"/>
      <c r="D806" s="339"/>
      <c r="E806" s="339"/>
      <c r="F806" s="1245"/>
      <c r="O806" s="1245"/>
      <c r="S806" s="1245"/>
      <c r="W806" s="1245"/>
    </row>
    <row r="807" spans="1:23" x14ac:dyDescent="0.3">
      <c r="A807" s="339"/>
      <c r="B807" s="336"/>
      <c r="C807" s="339"/>
      <c r="D807" s="339"/>
      <c r="E807" s="339"/>
      <c r="F807" s="1245"/>
      <c r="O807" s="1245"/>
      <c r="S807" s="1245"/>
      <c r="W807" s="1245"/>
    </row>
    <row r="808" spans="1:23" x14ac:dyDescent="0.3">
      <c r="A808" s="339"/>
      <c r="B808" s="336"/>
      <c r="C808" s="339"/>
      <c r="D808" s="339"/>
      <c r="E808" s="339"/>
      <c r="F808" s="1245"/>
      <c r="O808" s="1245"/>
      <c r="S808" s="1245"/>
      <c r="W808" s="1245"/>
    </row>
    <row r="809" spans="1:23" x14ac:dyDescent="0.3">
      <c r="A809" s="339"/>
      <c r="B809" s="336"/>
      <c r="C809" s="339"/>
      <c r="D809" s="339"/>
      <c r="E809" s="339"/>
      <c r="F809" s="1245"/>
      <c r="O809" s="1245"/>
      <c r="S809" s="1245"/>
      <c r="W809" s="1245"/>
    </row>
    <row r="810" spans="1:23" x14ac:dyDescent="0.3">
      <c r="A810" s="339"/>
      <c r="B810" s="336"/>
      <c r="C810" s="339"/>
      <c r="D810" s="339"/>
      <c r="E810" s="339"/>
      <c r="F810" s="1245"/>
      <c r="O810" s="1245"/>
      <c r="S810" s="1245"/>
      <c r="W810" s="1245"/>
    </row>
    <row r="811" spans="1:23" x14ac:dyDescent="0.3">
      <c r="A811" s="339"/>
      <c r="B811" s="336"/>
      <c r="C811" s="339"/>
      <c r="D811" s="339"/>
      <c r="E811" s="339"/>
      <c r="F811" s="1245"/>
      <c r="O811" s="1245"/>
      <c r="S811" s="1245"/>
      <c r="W811" s="1245"/>
    </row>
    <row r="812" spans="1:23" x14ac:dyDescent="0.3">
      <c r="A812" s="339"/>
      <c r="B812" s="336"/>
      <c r="C812" s="339"/>
      <c r="D812" s="339"/>
      <c r="E812" s="339"/>
      <c r="F812" s="1245"/>
      <c r="O812" s="1245"/>
      <c r="S812" s="1245"/>
      <c r="W812" s="1245"/>
    </row>
    <row r="813" spans="1:23" x14ac:dyDescent="0.3">
      <c r="A813" s="339"/>
      <c r="B813" s="336"/>
      <c r="C813" s="339"/>
      <c r="D813" s="339"/>
      <c r="E813" s="339"/>
      <c r="F813" s="1245"/>
      <c r="O813" s="1245"/>
      <c r="S813" s="1245"/>
      <c r="W813" s="1245"/>
    </row>
    <row r="814" spans="1:23" x14ac:dyDescent="0.3">
      <c r="A814" s="339"/>
      <c r="B814" s="336"/>
      <c r="C814" s="339"/>
      <c r="D814" s="339"/>
      <c r="E814" s="339"/>
      <c r="F814" s="1245"/>
      <c r="O814" s="1245"/>
      <c r="S814" s="1245"/>
      <c r="W814" s="1245"/>
    </row>
    <row r="815" spans="1:23" x14ac:dyDescent="0.3">
      <c r="A815" s="339"/>
      <c r="B815" s="336"/>
      <c r="C815" s="339"/>
      <c r="D815" s="339"/>
      <c r="E815" s="339"/>
      <c r="F815" s="1245"/>
      <c r="O815" s="1245"/>
      <c r="S815" s="1245"/>
      <c r="W815" s="1245"/>
    </row>
    <row r="816" spans="1:23" x14ac:dyDescent="0.3">
      <c r="A816" s="339"/>
      <c r="B816" s="336"/>
      <c r="C816" s="339"/>
      <c r="D816" s="339"/>
      <c r="E816" s="339"/>
      <c r="F816" s="1245"/>
      <c r="O816" s="1245"/>
      <c r="S816" s="1245"/>
      <c r="W816" s="1245"/>
    </row>
    <row r="817" spans="1:23" x14ac:dyDescent="0.3">
      <c r="A817" s="339"/>
      <c r="B817" s="336"/>
      <c r="C817" s="339"/>
      <c r="D817" s="339"/>
      <c r="E817" s="339"/>
      <c r="F817" s="1245"/>
      <c r="O817" s="1245"/>
      <c r="S817" s="1245"/>
      <c r="W817" s="1245"/>
    </row>
    <row r="818" spans="1:23" x14ac:dyDescent="0.3">
      <c r="A818" s="339"/>
      <c r="B818" s="336"/>
      <c r="C818" s="339"/>
      <c r="D818" s="339"/>
      <c r="E818" s="339"/>
      <c r="F818" s="1245"/>
      <c r="O818" s="1245"/>
      <c r="S818" s="1245"/>
      <c r="W818" s="1245"/>
    </row>
    <row r="819" spans="1:23" x14ac:dyDescent="0.3">
      <c r="A819" s="339"/>
      <c r="B819" s="336"/>
      <c r="C819" s="339"/>
      <c r="D819" s="339"/>
      <c r="E819" s="339"/>
      <c r="F819" s="1245"/>
      <c r="O819" s="1245"/>
      <c r="S819" s="1245"/>
      <c r="W819" s="1245"/>
    </row>
    <row r="820" spans="1:23" x14ac:dyDescent="0.3">
      <c r="A820" s="339"/>
      <c r="B820" s="336"/>
      <c r="C820" s="339"/>
      <c r="D820" s="339"/>
      <c r="E820" s="339"/>
      <c r="F820" s="1245"/>
      <c r="O820" s="1245"/>
      <c r="S820" s="1245"/>
      <c r="W820" s="1245"/>
    </row>
    <row r="821" spans="1:23" x14ac:dyDescent="0.3">
      <c r="A821" s="339"/>
      <c r="B821" s="336"/>
      <c r="C821" s="339"/>
      <c r="D821" s="339"/>
      <c r="E821" s="339"/>
      <c r="F821" s="1245"/>
      <c r="O821" s="1245"/>
      <c r="S821" s="1245"/>
      <c r="W821" s="1245"/>
    </row>
    <row r="822" spans="1:23" x14ac:dyDescent="0.3">
      <c r="A822" s="339"/>
      <c r="B822" s="336"/>
      <c r="C822" s="339"/>
      <c r="D822" s="339"/>
      <c r="E822" s="339"/>
      <c r="F822" s="1245"/>
      <c r="O822" s="1245"/>
      <c r="S822" s="1245"/>
      <c r="W822" s="1245"/>
    </row>
    <row r="823" spans="1:23" x14ac:dyDescent="0.3">
      <c r="A823" s="339"/>
      <c r="B823" s="336"/>
      <c r="C823" s="339"/>
      <c r="D823" s="339"/>
      <c r="E823" s="339"/>
      <c r="F823" s="1245"/>
      <c r="O823" s="1245"/>
      <c r="S823" s="1245"/>
      <c r="W823" s="1245"/>
    </row>
    <row r="824" spans="1:23" x14ac:dyDescent="0.3">
      <c r="A824" s="339"/>
      <c r="B824" s="336"/>
      <c r="C824" s="339"/>
      <c r="D824" s="339"/>
      <c r="E824" s="339"/>
      <c r="F824" s="1245"/>
      <c r="O824" s="1245"/>
      <c r="S824" s="1245"/>
      <c r="W824" s="1245"/>
    </row>
    <row r="825" spans="1:23" x14ac:dyDescent="0.3">
      <c r="A825" s="339"/>
      <c r="B825" s="336"/>
      <c r="C825" s="339"/>
      <c r="D825" s="339"/>
      <c r="E825" s="339"/>
      <c r="F825" s="1245"/>
      <c r="O825" s="1245"/>
      <c r="S825" s="1245"/>
      <c r="W825" s="1245"/>
    </row>
    <row r="826" spans="1:23" x14ac:dyDescent="0.3">
      <c r="A826" s="339"/>
      <c r="B826" s="336"/>
      <c r="C826" s="339"/>
      <c r="D826" s="339"/>
      <c r="E826" s="339"/>
      <c r="F826" s="1245"/>
      <c r="O826" s="1245"/>
      <c r="S826" s="1245"/>
      <c r="W826" s="1245"/>
    </row>
    <row r="827" spans="1:23" x14ac:dyDescent="0.3">
      <c r="A827" s="339"/>
      <c r="B827" s="336"/>
      <c r="C827" s="339"/>
      <c r="D827" s="339"/>
      <c r="E827" s="339"/>
      <c r="F827" s="1245"/>
      <c r="O827" s="1245"/>
      <c r="S827" s="1245"/>
      <c r="W827" s="1245"/>
    </row>
    <row r="828" spans="1:23" x14ac:dyDescent="0.3">
      <c r="A828" s="339"/>
      <c r="B828" s="336"/>
      <c r="C828" s="339"/>
      <c r="D828" s="339"/>
      <c r="E828" s="339"/>
      <c r="F828" s="1245"/>
      <c r="O828" s="1245"/>
      <c r="S828" s="1245"/>
      <c r="W828" s="1245"/>
    </row>
    <row r="829" spans="1:23" x14ac:dyDescent="0.3">
      <c r="A829" s="339"/>
      <c r="B829" s="336"/>
      <c r="C829" s="339"/>
      <c r="D829" s="339"/>
      <c r="E829" s="339"/>
      <c r="F829" s="1245"/>
      <c r="O829" s="1245"/>
      <c r="S829" s="1245"/>
      <c r="W829" s="1245"/>
    </row>
    <row r="830" spans="1:23" x14ac:dyDescent="0.3">
      <c r="A830" s="339"/>
      <c r="B830" s="336"/>
      <c r="C830" s="339"/>
      <c r="D830" s="339"/>
      <c r="E830" s="339"/>
      <c r="F830" s="1245"/>
      <c r="O830" s="1245"/>
      <c r="S830" s="1245"/>
      <c r="W830" s="1245"/>
    </row>
    <row r="831" spans="1:23" x14ac:dyDescent="0.3">
      <c r="A831" s="339"/>
      <c r="B831" s="336"/>
      <c r="C831" s="339"/>
      <c r="D831" s="339"/>
      <c r="E831" s="339"/>
      <c r="F831" s="1245"/>
      <c r="O831" s="1245"/>
      <c r="S831" s="1245"/>
      <c r="W831" s="1245"/>
    </row>
    <row r="832" spans="1:23" x14ac:dyDescent="0.3">
      <c r="A832" s="339"/>
      <c r="B832" s="336"/>
      <c r="C832" s="339"/>
      <c r="D832" s="339"/>
      <c r="E832" s="339"/>
      <c r="F832" s="1245"/>
      <c r="O832" s="1245"/>
      <c r="S832" s="1245"/>
      <c r="W832" s="1245"/>
    </row>
    <row r="833" spans="1:23" x14ac:dyDescent="0.3">
      <c r="A833" s="339"/>
      <c r="B833" s="336"/>
      <c r="C833" s="339"/>
      <c r="D833" s="339"/>
      <c r="E833" s="339"/>
      <c r="F833" s="1245"/>
      <c r="O833" s="1245"/>
      <c r="S833" s="1245"/>
      <c r="W833" s="1245"/>
    </row>
    <row r="834" spans="1:23" x14ac:dyDescent="0.3">
      <c r="A834" s="339"/>
      <c r="B834" s="336"/>
      <c r="C834" s="339"/>
      <c r="D834" s="339"/>
      <c r="E834" s="339"/>
      <c r="F834" s="1245"/>
      <c r="O834" s="1245"/>
      <c r="S834" s="1245"/>
      <c r="W834" s="1245"/>
    </row>
    <row r="835" spans="1:23" x14ac:dyDescent="0.3">
      <c r="A835" s="339"/>
      <c r="B835" s="336"/>
      <c r="C835" s="339"/>
      <c r="D835" s="339"/>
      <c r="E835" s="339"/>
      <c r="F835" s="1245"/>
      <c r="O835" s="1245"/>
      <c r="S835" s="1245"/>
      <c r="W835" s="1245"/>
    </row>
    <row r="836" spans="1:23" x14ac:dyDescent="0.3">
      <c r="A836" s="339"/>
      <c r="B836" s="336"/>
      <c r="C836" s="339"/>
      <c r="D836" s="339"/>
      <c r="E836" s="339"/>
      <c r="F836" s="1245"/>
      <c r="O836" s="1245"/>
      <c r="S836" s="1245"/>
      <c r="W836" s="1245"/>
    </row>
    <row r="837" spans="1:23" x14ac:dyDescent="0.3">
      <c r="A837" s="339"/>
      <c r="B837" s="336"/>
      <c r="C837" s="339"/>
      <c r="D837" s="339"/>
      <c r="E837" s="339"/>
      <c r="F837" s="1245"/>
      <c r="O837" s="1245"/>
      <c r="S837" s="1245"/>
      <c r="W837" s="1245"/>
    </row>
    <row r="838" spans="1:23" x14ac:dyDescent="0.3">
      <c r="A838" s="339"/>
      <c r="B838" s="336"/>
      <c r="C838" s="339"/>
      <c r="D838" s="339"/>
      <c r="E838" s="339"/>
      <c r="F838" s="1245"/>
      <c r="O838" s="1245"/>
      <c r="S838" s="1245"/>
      <c r="W838" s="1245"/>
    </row>
    <row r="839" spans="1:23" x14ac:dyDescent="0.3">
      <c r="A839" s="339"/>
      <c r="B839" s="336"/>
      <c r="C839" s="339"/>
      <c r="D839" s="339"/>
      <c r="E839" s="339"/>
      <c r="F839" s="1245"/>
      <c r="O839" s="1245"/>
      <c r="S839" s="1245"/>
      <c r="W839" s="1245"/>
    </row>
    <row r="840" spans="1:23" x14ac:dyDescent="0.3">
      <c r="A840" s="339"/>
      <c r="B840" s="336"/>
      <c r="C840" s="339"/>
      <c r="D840" s="339"/>
      <c r="E840" s="339"/>
      <c r="F840" s="1245"/>
      <c r="O840" s="1245"/>
      <c r="S840" s="1245"/>
      <c r="W840" s="1245"/>
    </row>
    <row r="841" spans="1:23" x14ac:dyDescent="0.3">
      <c r="A841" s="339"/>
      <c r="B841" s="336"/>
      <c r="C841" s="339"/>
      <c r="D841" s="339"/>
      <c r="E841" s="339"/>
      <c r="F841" s="1245"/>
      <c r="O841" s="1245"/>
      <c r="S841" s="1245"/>
      <c r="W841" s="1245"/>
    </row>
    <row r="842" spans="1:23" x14ac:dyDescent="0.3">
      <c r="A842" s="339"/>
      <c r="B842" s="336"/>
      <c r="C842" s="339"/>
      <c r="D842" s="339"/>
      <c r="E842" s="339"/>
      <c r="F842" s="1245"/>
      <c r="O842" s="1245"/>
      <c r="S842" s="1245"/>
      <c r="W842" s="1245"/>
    </row>
    <row r="843" spans="1:23" x14ac:dyDescent="0.3">
      <c r="A843" s="339"/>
      <c r="B843" s="336"/>
      <c r="C843" s="339"/>
      <c r="D843" s="339"/>
      <c r="E843" s="339"/>
      <c r="F843" s="1245"/>
      <c r="O843" s="1245"/>
      <c r="S843" s="1245"/>
      <c r="W843" s="1245"/>
    </row>
    <row r="844" spans="1:23" x14ac:dyDescent="0.3">
      <c r="A844" s="339"/>
      <c r="B844" s="336"/>
      <c r="C844" s="339"/>
      <c r="D844" s="339"/>
      <c r="E844" s="339"/>
      <c r="F844" s="1245"/>
      <c r="O844" s="1245"/>
      <c r="S844" s="1245"/>
      <c r="W844" s="1245"/>
    </row>
    <row r="845" spans="1:23" x14ac:dyDescent="0.3">
      <c r="A845" s="339"/>
      <c r="B845" s="336"/>
      <c r="C845" s="339"/>
      <c r="D845" s="339"/>
      <c r="E845" s="339"/>
      <c r="F845" s="1245"/>
      <c r="O845" s="1245"/>
      <c r="S845" s="1245"/>
      <c r="W845" s="1245"/>
    </row>
    <row r="846" spans="1:23" x14ac:dyDescent="0.3">
      <c r="A846" s="339"/>
      <c r="B846" s="336"/>
      <c r="C846" s="339"/>
      <c r="D846" s="339"/>
      <c r="E846" s="339"/>
      <c r="F846" s="1245"/>
      <c r="O846" s="1245"/>
      <c r="S846" s="1245"/>
      <c r="W846" s="1245"/>
    </row>
    <row r="847" spans="1:23" x14ac:dyDescent="0.3">
      <c r="A847" s="339"/>
      <c r="B847" s="336"/>
      <c r="C847" s="339"/>
      <c r="D847" s="339"/>
      <c r="E847" s="339"/>
      <c r="F847" s="1245"/>
      <c r="O847" s="1245"/>
      <c r="S847" s="1245"/>
      <c r="W847" s="1245"/>
    </row>
    <row r="848" spans="1:23" x14ac:dyDescent="0.3">
      <c r="A848" s="339"/>
      <c r="B848" s="336"/>
      <c r="C848" s="339"/>
      <c r="D848" s="339"/>
      <c r="E848" s="339"/>
      <c r="F848" s="1245"/>
      <c r="O848" s="1245"/>
      <c r="S848" s="1245"/>
      <c r="W848" s="1245"/>
    </row>
    <row r="849" spans="1:23" x14ac:dyDescent="0.3">
      <c r="A849" s="339"/>
      <c r="B849" s="336"/>
      <c r="C849" s="339"/>
      <c r="D849" s="339"/>
      <c r="E849" s="339"/>
      <c r="F849" s="1245"/>
      <c r="O849" s="1245"/>
      <c r="S849" s="1245"/>
      <c r="W849" s="1245"/>
    </row>
    <row r="850" spans="1:23" x14ac:dyDescent="0.3">
      <c r="A850" s="339"/>
      <c r="B850" s="336"/>
      <c r="C850" s="339"/>
      <c r="D850" s="339"/>
      <c r="E850" s="339"/>
      <c r="F850" s="1245"/>
      <c r="O850" s="1245"/>
      <c r="S850" s="1245"/>
      <c r="W850" s="1245"/>
    </row>
    <row r="851" spans="1:23" x14ac:dyDescent="0.3">
      <c r="A851" s="339"/>
      <c r="B851" s="336"/>
      <c r="C851" s="339"/>
      <c r="D851" s="339"/>
      <c r="E851" s="339"/>
      <c r="F851" s="1245"/>
      <c r="O851" s="1245"/>
      <c r="S851" s="1245"/>
      <c r="W851" s="1245"/>
    </row>
    <row r="852" spans="1:23" x14ac:dyDescent="0.3">
      <c r="A852" s="339"/>
      <c r="B852" s="336"/>
      <c r="C852" s="339"/>
      <c r="D852" s="339"/>
      <c r="E852" s="339"/>
      <c r="F852" s="1245"/>
      <c r="O852" s="1245"/>
      <c r="S852" s="1245"/>
      <c r="W852" s="1245"/>
    </row>
    <row r="853" spans="1:23" x14ac:dyDescent="0.3">
      <c r="A853" s="339"/>
      <c r="B853" s="336"/>
      <c r="C853" s="339"/>
      <c r="D853" s="339"/>
      <c r="E853" s="339"/>
      <c r="F853" s="1245"/>
      <c r="O853" s="1245"/>
      <c r="S853" s="1245"/>
      <c r="W853" s="1245"/>
    </row>
    <row r="854" spans="1:23" x14ac:dyDescent="0.3">
      <c r="A854" s="339"/>
      <c r="B854" s="336"/>
      <c r="C854" s="339"/>
      <c r="D854" s="339"/>
      <c r="E854" s="339"/>
      <c r="F854" s="1245"/>
      <c r="O854" s="1245"/>
      <c r="S854" s="1245"/>
      <c r="W854" s="1245"/>
    </row>
    <row r="855" spans="1:23" x14ac:dyDescent="0.3">
      <c r="A855" s="339"/>
      <c r="B855" s="336"/>
      <c r="C855" s="339"/>
      <c r="D855" s="339"/>
      <c r="E855" s="339"/>
      <c r="F855" s="1245"/>
      <c r="O855" s="1245"/>
      <c r="S855" s="1245"/>
      <c r="W855" s="1245"/>
    </row>
    <row r="856" spans="1:23" x14ac:dyDescent="0.3">
      <c r="A856" s="339"/>
      <c r="B856" s="336"/>
      <c r="C856" s="339"/>
      <c r="D856" s="339"/>
      <c r="E856" s="339"/>
      <c r="F856" s="1245"/>
      <c r="O856" s="1245"/>
      <c r="S856" s="1245"/>
      <c r="W856" s="1245"/>
    </row>
    <row r="857" spans="1:23" x14ac:dyDescent="0.3">
      <c r="A857" s="339"/>
      <c r="B857" s="336"/>
      <c r="C857" s="339"/>
      <c r="D857" s="339"/>
      <c r="E857" s="339"/>
      <c r="F857" s="1245"/>
      <c r="O857" s="1245"/>
      <c r="S857" s="1245"/>
      <c r="W857" s="1245"/>
    </row>
    <row r="858" spans="1:23" x14ac:dyDescent="0.3">
      <c r="A858" s="339"/>
      <c r="B858" s="336"/>
      <c r="C858" s="339"/>
      <c r="D858" s="339"/>
      <c r="E858" s="339"/>
      <c r="F858" s="1245"/>
      <c r="O858" s="1245"/>
      <c r="S858" s="1245"/>
      <c r="W858" s="1245"/>
    </row>
    <row r="859" spans="1:23" x14ac:dyDescent="0.3">
      <c r="A859" s="339"/>
      <c r="B859" s="336"/>
      <c r="C859" s="339"/>
      <c r="D859" s="339"/>
      <c r="E859" s="339"/>
      <c r="F859" s="1245"/>
      <c r="O859" s="1245"/>
      <c r="S859" s="1245"/>
      <c r="W859" s="1245"/>
    </row>
    <row r="860" spans="1:23" x14ac:dyDescent="0.3">
      <c r="A860" s="339"/>
      <c r="B860" s="336"/>
      <c r="C860" s="339"/>
      <c r="D860" s="339"/>
      <c r="E860" s="339"/>
      <c r="F860" s="1245"/>
      <c r="O860" s="1245"/>
      <c r="S860" s="1245"/>
      <c r="W860" s="1245"/>
    </row>
    <row r="861" spans="1:23" x14ac:dyDescent="0.3">
      <c r="A861" s="339"/>
      <c r="B861" s="336"/>
      <c r="C861" s="339"/>
      <c r="D861" s="339"/>
      <c r="E861" s="339"/>
      <c r="F861" s="1245"/>
      <c r="O861" s="1245"/>
      <c r="S861" s="1245"/>
      <c r="W861" s="1245"/>
    </row>
    <row r="862" spans="1:23" x14ac:dyDescent="0.3">
      <c r="A862" s="339"/>
      <c r="B862" s="336"/>
      <c r="C862" s="339"/>
      <c r="D862" s="339"/>
      <c r="E862" s="339"/>
      <c r="F862" s="1245"/>
      <c r="O862" s="1245"/>
      <c r="S862" s="1245"/>
      <c r="W862" s="1245"/>
    </row>
    <row r="863" spans="1:23" x14ac:dyDescent="0.3">
      <c r="A863" s="339"/>
      <c r="B863" s="336"/>
      <c r="C863" s="339"/>
      <c r="D863" s="339"/>
      <c r="E863" s="339"/>
      <c r="F863" s="1245"/>
      <c r="O863" s="1245"/>
      <c r="S863" s="1245"/>
      <c r="W863" s="1245"/>
    </row>
    <row r="864" spans="1:23" x14ac:dyDescent="0.3">
      <c r="A864" s="339"/>
      <c r="B864" s="336"/>
      <c r="C864" s="339"/>
      <c r="D864" s="339"/>
      <c r="E864" s="339"/>
      <c r="F864" s="1245"/>
      <c r="O864" s="1245"/>
      <c r="S864" s="1245"/>
      <c r="W864" s="1245"/>
    </row>
    <row r="865" spans="1:23" x14ac:dyDescent="0.3">
      <c r="A865" s="339"/>
      <c r="B865" s="336"/>
      <c r="C865" s="339"/>
      <c r="D865" s="339"/>
      <c r="E865" s="339"/>
      <c r="F865" s="1245"/>
      <c r="O865" s="1245"/>
      <c r="S865" s="1245"/>
      <c r="W865" s="1245"/>
    </row>
    <row r="866" spans="1:23" x14ac:dyDescent="0.3">
      <c r="A866" s="339"/>
      <c r="B866" s="336"/>
      <c r="C866" s="339"/>
      <c r="D866" s="339"/>
      <c r="E866" s="339"/>
      <c r="F866" s="1245"/>
      <c r="O866" s="1245"/>
      <c r="S866" s="1245"/>
      <c r="W866" s="1245"/>
    </row>
    <row r="867" spans="1:23" x14ac:dyDescent="0.3">
      <c r="A867" s="339"/>
      <c r="B867" s="336"/>
      <c r="C867" s="339"/>
      <c r="D867" s="339"/>
      <c r="E867" s="339"/>
      <c r="F867" s="1245"/>
      <c r="O867" s="1245"/>
      <c r="S867" s="1245"/>
      <c r="W867" s="1245"/>
    </row>
    <row r="868" spans="1:23" x14ac:dyDescent="0.3">
      <c r="A868" s="339"/>
      <c r="B868" s="336"/>
      <c r="C868" s="339"/>
      <c r="D868" s="339"/>
      <c r="E868" s="339"/>
      <c r="F868" s="1245"/>
      <c r="O868" s="1245"/>
      <c r="S868" s="1245"/>
      <c r="W868" s="1245"/>
    </row>
    <row r="869" spans="1:23" x14ac:dyDescent="0.3">
      <c r="A869" s="339"/>
      <c r="B869" s="336"/>
      <c r="C869" s="339"/>
      <c r="D869" s="339"/>
      <c r="E869" s="339"/>
      <c r="F869" s="1245"/>
      <c r="O869" s="1245"/>
      <c r="S869" s="1245"/>
      <c r="W869" s="1245"/>
    </row>
    <row r="870" spans="1:23" x14ac:dyDescent="0.3">
      <c r="A870" s="339"/>
      <c r="B870" s="336"/>
      <c r="C870" s="339"/>
      <c r="D870" s="339"/>
      <c r="E870" s="339"/>
      <c r="F870" s="1245"/>
      <c r="O870" s="1245"/>
      <c r="S870" s="1245"/>
      <c r="W870" s="1245"/>
    </row>
    <row r="871" spans="1:23" x14ac:dyDescent="0.3">
      <c r="A871" s="339"/>
      <c r="B871" s="336"/>
      <c r="C871" s="339"/>
      <c r="D871" s="339"/>
      <c r="E871" s="339"/>
      <c r="F871" s="1245"/>
      <c r="O871" s="1245"/>
      <c r="S871" s="1245"/>
      <c r="W871" s="1245"/>
    </row>
    <row r="872" spans="1:23" x14ac:dyDescent="0.3">
      <c r="A872" s="339"/>
      <c r="B872" s="336"/>
      <c r="C872" s="339"/>
      <c r="D872" s="339"/>
      <c r="E872" s="339"/>
      <c r="F872" s="1245"/>
      <c r="O872" s="1245"/>
      <c r="S872" s="1245"/>
      <c r="W872" s="1245"/>
    </row>
    <row r="873" spans="1:23" x14ac:dyDescent="0.3">
      <c r="A873" s="339"/>
      <c r="B873" s="336"/>
      <c r="C873" s="339"/>
      <c r="D873" s="339"/>
      <c r="E873" s="339"/>
      <c r="F873" s="1245"/>
      <c r="O873" s="1245"/>
      <c r="S873" s="1245"/>
      <c r="W873" s="1245"/>
    </row>
    <row r="874" spans="1:23" x14ac:dyDescent="0.3">
      <c r="A874" s="339"/>
      <c r="B874" s="336"/>
      <c r="C874" s="339"/>
      <c r="D874" s="339"/>
      <c r="E874" s="339"/>
      <c r="F874" s="1245"/>
      <c r="O874" s="1245"/>
      <c r="S874" s="1245"/>
      <c r="W874" s="1245"/>
    </row>
    <row r="875" spans="1:23" x14ac:dyDescent="0.3">
      <c r="A875" s="339"/>
      <c r="B875" s="336"/>
      <c r="C875" s="339"/>
      <c r="D875" s="339"/>
      <c r="E875" s="339"/>
      <c r="F875" s="1245"/>
      <c r="O875" s="1245"/>
      <c r="S875" s="1245"/>
      <c r="W875" s="1245"/>
    </row>
    <row r="876" spans="1:23" x14ac:dyDescent="0.3">
      <c r="A876" s="339"/>
      <c r="B876" s="336"/>
      <c r="C876" s="339"/>
      <c r="D876" s="339"/>
      <c r="E876" s="339"/>
      <c r="F876" s="1245"/>
      <c r="O876" s="1245"/>
      <c r="S876" s="1245"/>
      <c r="W876" s="1245"/>
    </row>
    <row r="877" spans="1:23" x14ac:dyDescent="0.3">
      <c r="A877" s="339"/>
      <c r="B877" s="336"/>
      <c r="C877" s="339"/>
      <c r="D877" s="339"/>
      <c r="E877" s="339"/>
      <c r="F877" s="1245"/>
      <c r="O877" s="1245"/>
      <c r="S877" s="1245"/>
      <c r="W877" s="1245"/>
    </row>
    <row r="878" spans="1:23" x14ac:dyDescent="0.3">
      <c r="A878" s="339"/>
      <c r="B878" s="336"/>
      <c r="C878" s="339"/>
      <c r="D878" s="339"/>
      <c r="E878" s="339"/>
      <c r="F878" s="1245"/>
      <c r="O878" s="1245"/>
      <c r="S878" s="1245"/>
      <c r="W878" s="1245"/>
    </row>
    <row r="879" spans="1:23" x14ac:dyDescent="0.3">
      <c r="A879" s="339"/>
      <c r="B879" s="336"/>
      <c r="C879" s="339"/>
      <c r="D879" s="339"/>
      <c r="E879" s="339"/>
      <c r="F879" s="1245"/>
      <c r="O879" s="1245"/>
      <c r="S879" s="1245"/>
      <c r="W879" s="1245"/>
    </row>
    <row r="880" spans="1:23" x14ac:dyDescent="0.3">
      <c r="A880" s="339"/>
      <c r="B880" s="336"/>
      <c r="C880" s="339"/>
      <c r="D880" s="339"/>
      <c r="E880" s="339"/>
      <c r="F880" s="1245"/>
      <c r="O880" s="1245"/>
      <c r="S880" s="1245"/>
      <c r="W880" s="1245"/>
    </row>
    <row r="881" spans="1:23" x14ac:dyDescent="0.3">
      <c r="A881" s="339"/>
      <c r="B881" s="336"/>
      <c r="C881" s="339"/>
      <c r="D881" s="339"/>
      <c r="E881" s="339"/>
      <c r="F881" s="1245"/>
      <c r="O881" s="1245"/>
      <c r="S881" s="1245"/>
      <c r="W881" s="1245"/>
    </row>
    <row r="882" spans="1:23" x14ac:dyDescent="0.3">
      <c r="A882" s="339"/>
      <c r="B882" s="336"/>
      <c r="C882" s="339"/>
      <c r="D882" s="339"/>
      <c r="E882" s="339"/>
      <c r="F882" s="1245"/>
      <c r="O882" s="1245"/>
      <c r="S882" s="1245"/>
      <c r="W882" s="1245"/>
    </row>
    <row r="883" spans="1:23" x14ac:dyDescent="0.3">
      <c r="A883" s="339"/>
      <c r="B883" s="336"/>
      <c r="C883" s="339"/>
      <c r="D883" s="339"/>
      <c r="E883" s="339"/>
      <c r="F883" s="1245"/>
      <c r="O883" s="1245"/>
      <c r="S883" s="1245"/>
      <c r="W883" s="1245"/>
    </row>
    <row r="884" spans="1:23" x14ac:dyDescent="0.3">
      <c r="A884" s="339"/>
      <c r="B884" s="336"/>
      <c r="C884" s="339"/>
      <c r="D884" s="339"/>
      <c r="E884" s="339"/>
      <c r="F884" s="1245"/>
      <c r="O884" s="1245"/>
      <c r="S884" s="1245"/>
      <c r="W884" s="1245"/>
    </row>
    <row r="885" spans="1:23" x14ac:dyDescent="0.3">
      <c r="A885" s="339"/>
      <c r="B885" s="336"/>
      <c r="C885" s="339"/>
      <c r="D885" s="339"/>
      <c r="E885" s="339"/>
      <c r="F885" s="1245"/>
      <c r="O885" s="1245"/>
      <c r="S885" s="1245"/>
      <c r="W885" s="1245"/>
    </row>
    <row r="886" spans="1:23" x14ac:dyDescent="0.3">
      <c r="A886" s="339"/>
      <c r="B886" s="336"/>
      <c r="C886" s="339"/>
      <c r="D886" s="339"/>
      <c r="E886" s="339"/>
      <c r="F886" s="1245"/>
      <c r="O886" s="1245"/>
      <c r="S886" s="1245"/>
      <c r="W886" s="1245"/>
    </row>
    <row r="887" spans="1:23" x14ac:dyDescent="0.3">
      <c r="A887" s="339"/>
      <c r="B887" s="336"/>
      <c r="C887" s="339"/>
      <c r="D887" s="339"/>
      <c r="E887" s="339"/>
      <c r="F887" s="1245"/>
      <c r="O887" s="1245"/>
      <c r="S887" s="1245"/>
      <c r="W887" s="1245"/>
    </row>
    <row r="888" spans="1:23" x14ac:dyDescent="0.3">
      <c r="A888" s="339"/>
      <c r="B888" s="336"/>
      <c r="C888" s="339"/>
      <c r="D888" s="339"/>
      <c r="E888" s="339"/>
      <c r="F888" s="1245"/>
      <c r="O888" s="1245"/>
      <c r="S888" s="1245"/>
      <c r="W888" s="1245"/>
    </row>
    <row r="889" spans="1:23" x14ac:dyDescent="0.3">
      <c r="A889" s="339"/>
      <c r="B889" s="336"/>
      <c r="C889" s="339"/>
      <c r="D889" s="339"/>
      <c r="E889" s="339"/>
      <c r="F889" s="1245"/>
      <c r="O889" s="1245"/>
      <c r="S889" s="1245"/>
      <c r="W889" s="1245"/>
    </row>
    <row r="890" spans="1:23" x14ac:dyDescent="0.3">
      <c r="A890" s="339"/>
      <c r="B890" s="336"/>
      <c r="C890" s="339"/>
      <c r="D890" s="339"/>
      <c r="E890" s="339"/>
      <c r="F890" s="1245"/>
      <c r="O890" s="1245"/>
      <c r="S890" s="1245"/>
      <c r="W890" s="1245"/>
    </row>
    <row r="891" spans="1:23" x14ac:dyDescent="0.3">
      <c r="A891" s="339"/>
      <c r="B891" s="336"/>
      <c r="C891" s="339"/>
      <c r="D891" s="339"/>
      <c r="E891" s="339"/>
      <c r="F891" s="1245"/>
      <c r="O891" s="1245"/>
      <c r="S891" s="1245"/>
      <c r="W891" s="1245"/>
    </row>
    <row r="892" spans="1:23" x14ac:dyDescent="0.3">
      <c r="A892" s="339"/>
      <c r="B892" s="336"/>
      <c r="C892" s="339"/>
      <c r="D892" s="339"/>
      <c r="E892" s="339"/>
      <c r="F892" s="1245"/>
      <c r="O892" s="1245"/>
      <c r="S892" s="1245"/>
      <c r="W892" s="1245"/>
    </row>
    <row r="893" spans="1:23" x14ac:dyDescent="0.3">
      <c r="A893" s="339"/>
      <c r="B893" s="336"/>
      <c r="C893" s="339"/>
      <c r="D893" s="339"/>
      <c r="E893" s="339"/>
      <c r="F893" s="1245"/>
      <c r="O893" s="1245"/>
      <c r="S893" s="1245"/>
      <c r="W893" s="1245"/>
    </row>
    <row r="894" spans="1:23" x14ac:dyDescent="0.3">
      <c r="A894" s="339"/>
      <c r="B894" s="336"/>
      <c r="C894" s="339"/>
      <c r="D894" s="339"/>
      <c r="E894" s="339"/>
      <c r="F894" s="1245"/>
      <c r="O894" s="1245"/>
      <c r="S894" s="1245"/>
      <c r="W894" s="1245"/>
    </row>
    <row r="895" spans="1:23" x14ac:dyDescent="0.3">
      <c r="A895" s="339"/>
      <c r="B895" s="336"/>
      <c r="C895" s="339"/>
      <c r="D895" s="339"/>
      <c r="E895" s="339"/>
      <c r="F895" s="1245"/>
      <c r="O895" s="1245"/>
      <c r="S895" s="1245"/>
      <c r="W895" s="1245"/>
    </row>
    <row r="896" spans="1:23" x14ac:dyDescent="0.3">
      <c r="A896" s="339"/>
      <c r="B896" s="336"/>
      <c r="C896" s="339"/>
      <c r="D896" s="339"/>
      <c r="E896" s="339"/>
      <c r="F896" s="1245"/>
      <c r="O896" s="1245"/>
      <c r="S896" s="1245"/>
      <c r="W896" s="1245"/>
    </row>
    <row r="897" spans="1:23" x14ac:dyDescent="0.3">
      <c r="A897" s="339"/>
      <c r="B897" s="336"/>
      <c r="C897" s="339"/>
      <c r="D897" s="339"/>
      <c r="E897" s="339"/>
      <c r="F897" s="1245"/>
      <c r="O897" s="1245"/>
      <c r="S897" s="1245"/>
      <c r="W897" s="1245"/>
    </row>
    <row r="898" spans="1:23" x14ac:dyDescent="0.3">
      <c r="A898" s="339"/>
      <c r="B898" s="336"/>
      <c r="C898" s="339"/>
      <c r="D898" s="339"/>
      <c r="E898" s="339"/>
      <c r="F898" s="1245"/>
      <c r="O898" s="1245"/>
      <c r="S898" s="1245"/>
      <c r="W898" s="1245"/>
    </row>
    <row r="899" spans="1:23" x14ac:dyDescent="0.3">
      <c r="A899" s="339"/>
      <c r="B899" s="336"/>
      <c r="C899" s="339"/>
      <c r="D899" s="339"/>
      <c r="E899" s="339"/>
      <c r="F899" s="1245"/>
      <c r="O899" s="1245"/>
      <c r="S899" s="1245"/>
      <c r="W899" s="1245"/>
    </row>
    <row r="900" spans="1:23" x14ac:dyDescent="0.3">
      <c r="A900" s="339"/>
      <c r="B900" s="336"/>
      <c r="C900" s="339"/>
      <c r="D900" s="339"/>
      <c r="E900" s="339"/>
      <c r="F900" s="1245"/>
      <c r="O900" s="1245"/>
      <c r="S900" s="1245"/>
      <c r="W900" s="1245"/>
    </row>
    <row r="901" spans="1:23" x14ac:dyDescent="0.3">
      <c r="A901" s="339"/>
      <c r="B901" s="336"/>
      <c r="C901" s="339"/>
      <c r="D901" s="339"/>
      <c r="E901" s="339"/>
      <c r="F901" s="1245"/>
      <c r="O901" s="1245"/>
      <c r="S901" s="1245"/>
      <c r="W901" s="1245"/>
    </row>
    <row r="902" spans="1:23" x14ac:dyDescent="0.3">
      <c r="A902" s="339"/>
      <c r="B902" s="336"/>
      <c r="C902" s="339"/>
      <c r="D902" s="339"/>
      <c r="E902" s="339"/>
      <c r="F902" s="1245"/>
      <c r="O902" s="1245"/>
      <c r="S902" s="1245"/>
      <c r="W902" s="1245"/>
    </row>
    <row r="903" spans="1:23" x14ac:dyDescent="0.3">
      <c r="A903" s="339"/>
      <c r="B903" s="336"/>
      <c r="C903" s="339"/>
      <c r="D903" s="339"/>
      <c r="E903" s="339"/>
      <c r="F903" s="1245"/>
      <c r="O903" s="1245"/>
      <c r="S903" s="1245"/>
      <c r="W903" s="1245"/>
    </row>
    <row r="904" spans="1:23" x14ac:dyDescent="0.3">
      <c r="A904" s="339"/>
      <c r="B904" s="336"/>
      <c r="C904" s="339"/>
      <c r="D904" s="339"/>
      <c r="E904" s="339"/>
      <c r="F904" s="1245"/>
      <c r="O904" s="1245"/>
      <c r="S904" s="1245"/>
      <c r="W904" s="1245"/>
    </row>
    <row r="905" spans="1:23" x14ac:dyDescent="0.3">
      <c r="A905" s="339"/>
      <c r="B905" s="336"/>
      <c r="C905" s="339"/>
      <c r="D905" s="339"/>
      <c r="E905" s="339"/>
      <c r="F905" s="1245"/>
      <c r="O905" s="1245"/>
      <c r="S905" s="1245"/>
      <c r="W905" s="1245"/>
    </row>
    <row r="906" spans="1:23" x14ac:dyDescent="0.3">
      <c r="A906" s="339"/>
      <c r="B906" s="336"/>
      <c r="C906" s="339"/>
      <c r="D906" s="339"/>
      <c r="E906" s="339"/>
      <c r="F906" s="1245"/>
      <c r="O906" s="1245"/>
      <c r="S906" s="1245"/>
      <c r="W906" s="1245"/>
    </row>
    <row r="907" spans="1:23" x14ac:dyDescent="0.3">
      <c r="A907" s="339"/>
      <c r="B907" s="336"/>
      <c r="C907" s="339"/>
      <c r="D907" s="339"/>
      <c r="E907" s="339"/>
      <c r="F907" s="1245"/>
      <c r="O907" s="1245"/>
      <c r="S907" s="1245"/>
      <c r="W907" s="1245"/>
    </row>
    <row r="908" spans="1:23" x14ac:dyDescent="0.3">
      <c r="A908" s="339"/>
      <c r="B908" s="336"/>
      <c r="C908" s="339"/>
      <c r="D908" s="339"/>
      <c r="E908" s="339"/>
      <c r="F908" s="1245"/>
      <c r="O908" s="1245"/>
      <c r="S908" s="1245"/>
      <c r="W908" s="1245"/>
    </row>
    <row r="909" spans="1:23" x14ac:dyDescent="0.3">
      <c r="A909" s="339"/>
      <c r="B909" s="336"/>
      <c r="C909" s="339"/>
      <c r="D909" s="339"/>
      <c r="E909" s="339"/>
      <c r="F909" s="1245"/>
      <c r="O909" s="1245"/>
      <c r="S909" s="1245"/>
      <c r="W909" s="1245"/>
    </row>
    <row r="910" spans="1:23" x14ac:dyDescent="0.3">
      <c r="A910" s="339"/>
      <c r="B910" s="336"/>
      <c r="C910" s="339"/>
      <c r="D910" s="339"/>
      <c r="E910" s="339"/>
      <c r="F910" s="1245"/>
      <c r="O910" s="1245"/>
      <c r="S910" s="1245"/>
      <c r="W910" s="1245"/>
    </row>
    <row r="911" spans="1:23" x14ac:dyDescent="0.3">
      <c r="A911" s="339"/>
      <c r="B911" s="336"/>
      <c r="C911" s="339"/>
      <c r="D911" s="339"/>
      <c r="E911" s="339"/>
      <c r="F911" s="1245"/>
      <c r="O911" s="1245"/>
      <c r="S911" s="1245"/>
      <c r="W911" s="1245"/>
    </row>
    <row r="912" spans="1:23" x14ac:dyDescent="0.3">
      <c r="A912" s="339"/>
      <c r="B912" s="336"/>
      <c r="C912" s="339"/>
      <c r="D912" s="339"/>
      <c r="E912" s="339"/>
      <c r="F912" s="1245"/>
      <c r="O912" s="1245"/>
      <c r="S912" s="1245"/>
      <c r="W912" s="1245"/>
    </row>
    <row r="913" spans="1:23" x14ac:dyDescent="0.3">
      <c r="A913" s="339"/>
      <c r="B913" s="336"/>
      <c r="C913" s="339"/>
      <c r="D913" s="339"/>
      <c r="E913" s="339"/>
      <c r="F913" s="1245"/>
      <c r="O913" s="1245"/>
      <c r="S913" s="1245"/>
      <c r="W913" s="1245"/>
    </row>
    <row r="914" spans="1:23" x14ac:dyDescent="0.3">
      <c r="A914" s="339"/>
      <c r="B914" s="336"/>
      <c r="C914" s="339"/>
      <c r="D914" s="339"/>
      <c r="E914" s="339"/>
      <c r="F914" s="1245"/>
      <c r="O914" s="1245"/>
      <c r="S914" s="1245"/>
      <c r="W914" s="1245"/>
    </row>
    <row r="915" spans="1:23" x14ac:dyDescent="0.3">
      <c r="A915" s="339"/>
      <c r="B915" s="336"/>
      <c r="C915" s="339"/>
      <c r="D915" s="339"/>
      <c r="E915" s="339"/>
      <c r="F915" s="1245"/>
      <c r="O915" s="1245"/>
      <c r="S915" s="1245"/>
      <c r="W915" s="1245"/>
    </row>
    <row r="916" spans="1:23" x14ac:dyDescent="0.3">
      <c r="A916" s="339"/>
      <c r="B916" s="336"/>
      <c r="C916" s="339"/>
      <c r="D916" s="339"/>
      <c r="E916" s="339"/>
      <c r="F916" s="1245"/>
      <c r="O916" s="1245"/>
      <c r="S916" s="1245"/>
      <c r="W916" s="1245"/>
    </row>
    <row r="917" spans="1:23" x14ac:dyDescent="0.3">
      <c r="A917" s="339"/>
      <c r="B917" s="336"/>
      <c r="C917" s="339"/>
      <c r="D917" s="339"/>
      <c r="E917" s="339"/>
      <c r="F917" s="1245"/>
      <c r="O917" s="1245"/>
      <c r="S917" s="1245"/>
      <c r="W917" s="1245"/>
    </row>
    <row r="918" spans="1:23" x14ac:dyDescent="0.3">
      <c r="A918" s="339"/>
      <c r="B918" s="336"/>
      <c r="C918" s="339"/>
      <c r="D918" s="339"/>
      <c r="E918" s="339"/>
      <c r="F918" s="1245"/>
      <c r="O918" s="1245"/>
      <c r="S918" s="1245"/>
      <c r="W918" s="1245"/>
    </row>
    <row r="919" spans="1:23" x14ac:dyDescent="0.3">
      <c r="A919" s="339"/>
      <c r="B919" s="336"/>
      <c r="C919" s="339"/>
      <c r="D919" s="339"/>
      <c r="E919" s="339"/>
      <c r="F919" s="1245"/>
      <c r="O919" s="1245"/>
      <c r="S919" s="1245"/>
      <c r="W919" s="1245"/>
    </row>
    <row r="920" spans="1:23" x14ac:dyDescent="0.3">
      <c r="A920" s="339"/>
      <c r="B920" s="336"/>
      <c r="C920" s="339"/>
      <c r="D920" s="339"/>
      <c r="E920" s="339"/>
      <c r="F920" s="1245"/>
      <c r="O920" s="1245"/>
      <c r="S920" s="1245"/>
      <c r="W920" s="1245"/>
    </row>
    <row r="921" spans="1:23" x14ac:dyDescent="0.3">
      <c r="A921" s="339"/>
      <c r="B921" s="336"/>
      <c r="C921" s="339"/>
      <c r="D921" s="339"/>
      <c r="E921" s="339"/>
      <c r="F921" s="1245"/>
      <c r="O921" s="1245"/>
      <c r="S921" s="1245"/>
      <c r="W921" s="1245"/>
    </row>
    <row r="922" spans="1:23" x14ac:dyDescent="0.3">
      <c r="A922" s="339"/>
      <c r="B922" s="336"/>
      <c r="C922" s="339"/>
      <c r="D922" s="339"/>
      <c r="E922" s="339"/>
      <c r="F922" s="1245"/>
      <c r="O922" s="1245"/>
      <c r="S922" s="1245"/>
      <c r="W922" s="1245"/>
    </row>
    <row r="923" spans="1:23" x14ac:dyDescent="0.3">
      <c r="A923" s="339"/>
      <c r="B923" s="336"/>
      <c r="C923" s="339"/>
      <c r="D923" s="339"/>
      <c r="E923" s="339"/>
      <c r="F923" s="1245"/>
      <c r="O923" s="1245"/>
      <c r="S923" s="1245"/>
      <c r="W923" s="1245"/>
    </row>
    <row r="924" spans="1:23" x14ac:dyDescent="0.3">
      <c r="A924" s="339"/>
      <c r="B924" s="336"/>
      <c r="C924" s="339"/>
      <c r="D924" s="339"/>
      <c r="E924" s="339"/>
      <c r="F924" s="1245"/>
      <c r="O924" s="1245"/>
      <c r="S924" s="1245"/>
      <c r="W924" s="1245"/>
    </row>
    <row r="925" spans="1:23" x14ac:dyDescent="0.3">
      <c r="A925" s="339"/>
      <c r="B925" s="336"/>
      <c r="C925" s="339"/>
      <c r="D925" s="339"/>
      <c r="E925" s="339"/>
      <c r="F925" s="1245"/>
      <c r="O925" s="1245"/>
      <c r="S925" s="1245"/>
      <c r="W925" s="1245"/>
    </row>
    <row r="926" spans="1:23" x14ac:dyDescent="0.3">
      <c r="A926" s="339"/>
      <c r="B926" s="336"/>
      <c r="C926" s="339"/>
      <c r="D926" s="339"/>
      <c r="E926" s="339"/>
      <c r="F926" s="1245"/>
      <c r="O926" s="1245"/>
      <c r="S926" s="1245"/>
      <c r="W926" s="1245"/>
    </row>
    <row r="927" spans="1:23" x14ac:dyDescent="0.3">
      <c r="A927" s="339"/>
      <c r="B927" s="336"/>
      <c r="C927" s="339"/>
      <c r="D927" s="339"/>
      <c r="E927" s="339"/>
      <c r="F927" s="1245"/>
      <c r="O927" s="1245"/>
      <c r="S927" s="1245"/>
      <c r="W927" s="1245"/>
    </row>
    <row r="928" spans="1:23" x14ac:dyDescent="0.3">
      <c r="A928" s="339"/>
      <c r="B928" s="336"/>
      <c r="C928" s="339"/>
      <c r="D928" s="339"/>
      <c r="E928" s="339"/>
      <c r="F928" s="1245"/>
      <c r="O928" s="1245"/>
      <c r="S928" s="1245"/>
      <c r="W928" s="1245"/>
    </row>
    <row r="929" spans="1:23" x14ac:dyDescent="0.3">
      <c r="A929" s="339"/>
      <c r="B929" s="336"/>
      <c r="C929" s="339"/>
      <c r="D929" s="339"/>
      <c r="E929" s="339"/>
      <c r="F929" s="1245"/>
      <c r="O929" s="1245"/>
      <c r="S929" s="1245"/>
      <c r="W929" s="1245"/>
    </row>
    <row r="930" spans="1:23" x14ac:dyDescent="0.3">
      <c r="A930" s="339"/>
      <c r="B930" s="336"/>
      <c r="C930" s="339"/>
      <c r="D930" s="339"/>
      <c r="E930" s="339"/>
      <c r="F930" s="1245"/>
      <c r="O930" s="1245"/>
      <c r="S930" s="1245"/>
      <c r="W930" s="1245"/>
    </row>
    <row r="931" spans="1:23" x14ac:dyDescent="0.3">
      <c r="A931" s="339"/>
      <c r="B931" s="336"/>
      <c r="C931" s="339"/>
      <c r="D931" s="339"/>
      <c r="E931" s="339"/>
      <c r="F931" s="1245"/>
      <c r="O931" s="1245"/>
      <c r="S931" s="1245"/>
      <c r="W931" s="1245"/>
    </row>
    <row r="932" spans="1:23" x14ac:dyDescent="0.3">
      <c r="A932" s="339"/>
      <c r="B932" s="336"/>
      <c r="C932" s="339"/>
      <c r="D932" s="339"/>
      <c r="E932" s="339"/>
      <c r="F932" s="1245"/>
      <c r="O932" s="1245"/>
      <c r="S932" s="1245"/>
      <c r="W932" s="1245"/>
    </row>
    <row r="933" spans="1:23" x14ac:dyDescent="0.3">
      <c r="A933" s="339"/>
      <c r="B933" s="336"/>
      <c r="C933" s="339"/>
      <c r="D933" s="339"/>
      <c r="E933" s="339"/>
      <c r="F933" s="1245"/>
      <c r="O933" s="1245"/>
      <c r="S933" s="1245"/>
      <c r="W933" s="1245"/>
    </row>
    <row r="934" spans="1:23" x14ac:dyDescent="0.3">
      <c r="A934" s="339"/>
      <c r="B934" s="336"/>
      <c r="C934" s="339"/>
      <c r="D934" s="339"/>
      <c r="E934" s="339"/>
      <c r="F934" s="1245"/>
      <c r="O934" s="1245"/>
      <c r="S934" s="1245"/>
      <c r="W934" s="1245"/>
    </row>
    <row r="935" spans="1:23" x14ac:dyDescent="0.3">
      <c r="A935" s="339"/>
      <c r="B935" s="336"/>
      <c r="C935" s="339"/>
      <c r="D935" s="339"/>
      <c r="E935" s="339"/>
      <c r="F935" s="1245"/>
      <c r="O935" s="1245"/>
      <c r="S935" s="1245"/>
      <c r="W935" s="1245"/>
    </row>
    <row r="936" spans="1:23" x14ac:dyDescent="0.3">
      <c r="A936" s="339"/>
      <c r="B936" s="336"/>
      <c r="C936" s="339"/>
      <c r="D936" s="339"/>
      <c r="E936" s="339"/>
      <c r="F936" s="1245"/>
      <c r="O936" s="1245"/>
      <c r="S936" s="1245"/>
      <c r="W936" s="1245"/>
    </row>
    <row r="937" spans="1:23" x14ac:dyDescent="0.3">
      <c r="A937" s="339"/>
      <c r="B937" s="336"/>
      <c r="C937" s="339"/>
      <c r="D937" s="339"/>
      <c r="E937" s="339"/>
      <c r="F937" s="1245"/>
      <c r="O937" s="1245"/>
      <c r="S937" s="1245"/>
      <c r="W937" s="1245"/>
    </row>
    <row r="938" spans="1:23" x14ac:dyDescent="0.3">
      <c r="A938" s="339"/>
      <c r="B938" s="336"/>
      <c r="C938" s="339"/>
      <c r="D938" s="339"/>
      <c r="E938" s="339"/>
      <c r="F938" s="1245"/>
      <c r="O938" s="1245"/>
      <c r="S938" s="1245"/>
      <c r="W938" s="1245"/>
    </row>
    <row r="939" spans="1:23" x14ac:dyDescent="0.3">
      <c r="A939" s="339"/>
      <c r="B939" s="336"/>
      <c r="C939" s="339"/>
      <c r="D939" s="339"/>
      <c r="E939" s="339"/>
      <c r="F939" s="1245"/>
      <c r="O939" s="1245"/>
      <c r="S939" s="1245"/>
      <c r="W939" s="1245"/>
    </row>
    <row r="940" spans="1:23" x14ac:dyDescent="0.3">
      <c r="A940" s="339"/>
      <c r="B940" s="336"/>
      <c r="C940" s="339"/>
      <c r="D940" s="339"/>
      <c r="E940" s="339"/>
      <c r="F940" s="1245"/>
      <c r="O940" s="1245"/>
      <c r="S940" s="1245"/>
      <c r="W940" s="1245"/>
    </row>
    <row r="941" spans="1:23" x14ac:dyDescent="0.3">
      <c r="A941" s="339"/>
      <c r="B941" s="336"/>
      <c r="C941" s="339"/>
      <c r="D941" s="339"/>
      <c r="E941" s="339"/>
      <c r="F941" s="1245"/>
      <c r="O941" s="1245"/>
      <c r="S941" s="1245"/>
      <c r="W941" s="1245"/>
    </row>
    <row r="942" spans="1:23" x14ac:dyDescent="0.3">
      <c r="A942" s="339"/>
      <c r="B942" s="336"/>
      <c r="C942" s="339"/>
      <c r="D942" s="339"/>
      <c r="E942" s="339"/>
      <c r="F942" s="1245"/>
      <c r="O942" s="1245"/>
      <c r="S942" s="1245"/>
      <c r="W942" s="1245"/>
    </row>
    <row r="943" spans="1:23" x14ac:dyDescent="0.3">
      <c r="A943" s="339"/>
      <c r="B943" s="336"/>
      <c r="C943" s="339"/>
      <c r="D943" s="339"/>
      <c r="E943" s="339"/>
      <c r="F943" s="1245"/>
      <c r="O943" s="1245"/>
      <c r="S943" s="1245"/>
      <c r="W943" s="1245"/>
    </row>
    <row r="944" spans="1:23" x14ac:dyDescent="0.3">
      <c r="A944" s="339"/>
      <c r="B944" s="336"/>
      <c r="C944" s="339"/>
      <c r="D944" s="339"/>
      <c r="E944" s="339"/>
      <c r="F944" s="1245"/>
      <c r="O944" s="1245"/>
      <c r="S944" s="1245"/>
      <c r="W944" s="1245"/>
    </row>
    <row r="945" spans="1:23" x14ac:dyDescent="0.3">
      <c r="A945" s="339"/>
      <c r="B945" s="336"/>
      <c r="C945" s="339"/>
      <c r="D945" s="339"/>
      <c r="E945" s="339"/>
      <c r="F945" s="1245"/>
      <c r="O945" s="1245"/>
      <c r="S945" s="1245"/>
      <c r="W945" s="1245"/>
    </row>
    <row r="946" spans="1:23" x14ac:dyDescent="0.3">
      <c r="A946" s="339"/>
      <c r="B946" s="336"/>
      <c r="C946" s="339"/>
      <c r="D946" s="339"/>
      <c r="E946" s="339"/>
      <c r="F946" s="1245"/>
      <c r="O946" s="1245"/>
      <c r="S946" s="1245"/>
      <c r="W946" s="1245"/>
    </row>
    <row r="947" spans="1:23" x14ac:dyDescent="0.3">
      <c r="A947" s="339"/>
      <c r="B947" s="336"/>
      <c r="C947" s="339"/>
      <c r="D947" s="339"/>
      <c r="E947" s="339"/>
      <c r="F947" s="1245"/>
      <c r="O947" s="1245"/>
      <c r="S947" s="1245"/>
      <c r="W947" s="1245"/>
    </row>
    <row r="948" spans="1:23" x14ac:dyDescent="0.3">
      <c r="A948" s="339"/>
      <c r="B948" s="336"/>
      <c r="C948" s="339"/>
      <c r="D948" s="339"/>
      <c r="E948" s="339"/>
      <c r="F948" s="1245"/>
      <c r="O948" s="1245"/>
      <c r="S948" s="1245"/>
      <c r="W948" s="1245"/>
    </row>
    <row r="949" spans="1:23" x14ac:dyDescent="0.3">
      <c r="A949" s="339"/>
      <c r="B949" s="336"/>
      <c r="C949" s="339"/>
      <c r="D949" s="339"/>
      <c r="E949" s="339"/>
      <c r="F949" s="1245"/>
      <c r="O949" s="1245"/>
      <c r="S949" s="1245"/>
      <c r="W949" s="1245"/>
    </row>
    <row r="950" spans="1:23" x14ac:dyDescent="0.3">
      <c r="A950" s="339"/>
      <c r="B950" s="336"/>
      <c r="C950" s="339"/>
      <c r="D950" s="339"/>
      <c r="E950" s="339"/>
      <c r="F950" s="1245"/>
      <c r="O950" s="1245"/>
      <c r="S950" s="1245"/>
      <c r="W950" s="1245"/>
    </row>
    <row r="951" spans="1:23" x14ac:dyDescent="0.3">
      <c r="A951" s="339"/>
      <c r="B951" s="336"/>
      <c r="C951" s="339"/>
      <c r="D951" s="339"/>
      <c r="E951" s="339"/>
      <c r="F951" s="1245"/>
      <c r="O951" s="1245"/>
      <c r="S951" s="1245"/>
      <c r="W951" s="1245"/>
    </row>
    <row r="952" spans="1:23" x14ac:dyDescent="0.3">
      <c r="A952" s="339"/>
      <c r="B952" s="336"/>
      <c r="C952" s="339"/>
      <c r="D952" s="339"/>
      <c r="E952" s="339"/>
      <c r="F952" s="1245"/>
      <c r="O952" s="1245"/>
      <c r="S952" s="1245"/>
      <c r="W952" s="1245"/>
    </row>
    <row r="953" spans="1:23" x14ac:dyDescent="0.3">
      <c r="A953" s="339"/>
      <c r="B953" s="336"/>
      <c r="C953" s="339"/>
      <c r="D953" s="339"/>
      <c r="E953" s="339"/>
      <c r="F953" s="1245"/>
      <c r="O953" s="1245"/>
      <c r="S953" s="1245"/>
      <c r="W953" s="1245"/>
    </row>
    <row r="954" spans="1:23" x14ac:dyDescent="0.3">
      <c r="A954" s="339"/>
      <c r="B954" s="336"/>
      <c r="C954" s="339"/>
      <c r="D954" s="339"/>
      <c r="E954" s="339"/>
      <c r="F954" s="1245"/>
      <c r="O954" s="1245"/>
      <c r="S954" s="1245"/>
      <c r="W954" s="1245"/>
    </row>
    <row r="955" spans="1:23" x14ac:dyDescent="0.3">
      <c r="A955" s="339"/>
      <c r="B955" s="336"/>
      <c r="C955" s="339"/>
      <c r="D955" s="339"/>
      <c r="E955" s="339"/>
      <c r="F955" s="1245"/>
      <c r="O955" s="1245"/>
      <c r="S955" s="1245"/>
      <c r="W955" s="1245"/>
    </row>
    <row r="956" spans="1:23" x14ac:dyDescent="0.3">
      <c r="A956" s="339"/>
      <c r="B956" s="336"/>
      <c r="C956" s="339"/>
      <c r="D956" s="339"/>
      <c r="E956" s="339"/>
      <c r="F956" s="1245"/>
      <c r="O956" s="1245"/>
      <c r="S956" s="1245"/>
      <c r="W956" s="1245"/>
    </row>
    <row r="957" spans="1:23" x14ac:dyDescent="0.3">
      <c r="A957" s="339"/>
      <c r="B957" s="336"/>
      <c r="C957" s="339"/>
      <c r="D957" s="339"/>
      <c r="E957" s="339"/>
      <c r="F957" s="1245"/>
      <c r="O957" s="1245"/>
      <c r="S957" s="1245"/>
      <c r="W957" s="1245"/>
    </row>
    <row r="958" spans="1:23" x14ac:dyDescent="0.3">
      <c r="A958" s="339"/>
      <c r="B958" s="336"/>
      <c r="C958" s="339"/>
      <c r="D958" s="339"/>
      <c r="E958" s="339"/>
      <c r="F958" s="1245"/>
      <c r="O958" s="1245"/>
      <c r="S958" s="1245"/>
      <c r="W958" s="1245"/>
    </row>
    <row r="959" spans="1:23" x14ac:dyDescent="0.3">
      <c r="A959" s="339"/>
      <c r="B959" s="336"/>
      <c r="C959" s="339"/>
      <c r="D959" s="339"/>
      <c r="E959" s="339"/>
      <c r="F959" s="1245"/>
      <c r="O959" s="1245"/>
      <c r="S959" s="1245"/>
      <c r="W959" s="1245"/>
    </row>
    <row r="960" spans="1:23" x14ac:dyDescent="0.3">
      <c r="A960" s="339"/>
      <c r="B960" s="336"/>
      <c r="C960" s="339"/>
      <c r="D960" s="339"/>
      <c r="E960" s="339"/>
      <c r="F960" s="1245"/>
      <c r="O960" s="1245"/>
      <c r="S960" s="1245"/>
      <c r="W960" s="1245"/>
    </row>
    <row r="961" spans="1:23" x14ac:dyDescent="0.3">
      <c r="A961" s="339"/>
      <c r="B961" s="336"/>
      <c r="C961" s="339"/>
      <c r="D961" s="339"/>
      <c r="E961" s="339"/>
      <c r="F961" s="1245"/>
      <c r="O961" s="1245"/>
      <c r="S961" s="1245"/>
      <c r="W961" s="1245"/>
    </row>
    <row r="962" spans="1:23" x14ac:dyDescent="0.3">
      <c r="A962" s="339"/>
      <c r="B962" s="336"/>
      <c r="C962" s="339"/>
      <c r="D962" s="339"/>
      <c r="E962" s="339"/>
      <c r="F962" s="1245"/>
      <c r="O962" s="1245"/>
      <c r="S962" s="1245"/>
      <c r="W962" s="1245"/>
    </row>
    <row r="963" spans="1:23" x14ac:dyDescent="0.3">
      <c r="A963" s="339"/>
      <c r="B963" s="336"/>
      <c r="C963" s="339"/>
      <c r="D963" s="339"/>
      <c r="E963" s="339"/>
      <c r="F963" s="1245"/>
      <c r="O963" s="1245"/>
      <c r="S963" s="1245"/>
      <c r="W963" s="1245"/>
    </row>
    <row r="964" spans="1:23" x14ac:dyDescent="0.3">
      <c r="A964" s="339"/>
      <c r="B964" s="336"/>
      <c r="C964" s="339"/>
      <c r="D964" s="339"/>
      <c r="E964" s="339"/>
      <c r="F964" s="1245"/>
      <c r="O964" s="1245"/>
      <c r="S964" s="1245"/>
      <c r="W964" s="1245"/>
    </row>
    <row r="965" spans="1:23" x14ac:dyDescent="0.3">
      <c r="A965" s="339"/>
      <c r="B965" s="336"/>
      <c r="C965" s="339"/>
      <c r="D965" s="339"/>
      <c r="E965" s="339"/>
      <c r="F965" s="1245"/>
      <c r="O965" s="1245"/>
      <c r="S965" s="1245"/>
      <c r="W965" s="1245"/>
    </row>
    <row r="966" spans="1:23" x14ac:dyDescent="0.3">
      <c r="A966" s="339"/>
      <c r="B966" s="336"/>
      <c r="C966" s="339"/>
      <c r="D966" s="339"/>
      <c r="E966" s="339"/>
      <c r="F966" s="1245"/>
      <c r="O966" s="1245"/>
      <c r="S966" s="1245"/>
      <c r="W966" s="1245"/>
    </row>
    <row r="967" spans="1:23" x14ac:dyDescent="0.3">
      <c r="A967" s="339"/>
      <c r="B967" s="336"/>
      <c r="C967" s="339"/>
      <c r="D967" s="339"/>
      <c r="E967" s="339"/>
      <c r="F967" s="1245"/>
      <c r="O967" s="1245"/>
      <c r="S967" s="1245"/>
      <c r="W967" s="1245"/>
    </row>
    <row r="968" spans="1:23" x14ac:dyDescent="0.3">
      <c r="A968" s="339"/>
      <c r="B968" s="336"/>
      <c r="C968" s="339"/>
      <c r="D968" s="339"/>
      <c r="E968" s="339"/>
      <c r="F968" s="1245"/>
      <c r="O968" s="1245"/>
      <c r="S968" s="1245"/>
      <c r="W968" s="1245"/>
    </row>
    <row r="969" spans="1:23" x14ac:dyDescent="0.3">
      <c r="A969" s="339"/>
      <c r="B969" s="336"/>
      <c r="C969" s="339"/>
      <c r="D969" s="339"/>
      <c r="E969" s="339"/>
      <c r="F969" s="1245"/>
      <c r="O969" s="1245"/>
      <c r="S969" s="1245"/>
      <c r="W969" s="1245"/>
    </row>
    <row r="970" spans="1:23" x14ac:dyDescent="0.3">
      <c r="A970" s="339"/>
      <c r="B970" s="336"/>
      <c r="C970" s="339"/>
      <c r="D970" s="339"/>
      <c r="E970" s="339"/>
      <c r="F970" s="1245"/>
      <c r="O970" s="1245"/>
      <c r="S970" s="1245"/>
      <c r="W970" s="1245"/>
    </row>
    <row r="971" spans="1:23" x14ac:dyDescent="0.3">
      <c r="A971" s="339"/>
      <c r="B971" s="336"/>
      <c r="C971" s="339"/>
      <c r="D971" s="339"/>
      <c r="E971" s="339"/>
      <c r="F971" s="1245"/>
      <c r="O971" s="1245"/>
      <c r="S971" s="1245"/>
      <c r="W971" s="1245"/>
    </row>
    <row r="972" spans="1:23" x14ac:dyDescent="0.3">
      <c r="A972" s="339"/>
      <c r="B972" s="336"/>
      <c r="C972" s="339"/>
      <c r="D972" s="339"/>
      <c r="E972" s="339"/>
      <c r="F972" s="1245"/>
      <c r="O972" s="1245"/>
      <c r="S972" s="1245"/>
      <c r="W972" s="1245"/>
    </row>
    <row r="973" spans="1:23" x14ac:dyDescent="0.3">
      <c r="A973" s="339"/>
      <c r="B973" s="336"/>
      <c r="C973" s="339"/>
      <c r="D973" s="339"/>
      <c r="E973" s="339"/>
      <c r="F973" s="1245"/>
      <c r="O973" s="1245"/>
      <c r="S973" s="1245"/>
      <c r="W973" s="1245"/>
    </row>
    <row r="974" spans="1:23" x14ac:dyDescent="0.3">
      <c r="A974" s="339"/>
      <c r="B974" s="336"/>
      <c r="C974" s="339"/>
      <c r="D974" s="339"/>
      <c r="E974" s="339"/>
      <c r="F974" s="1245"/>
      <c r="O974" s="1245"/>
      <c r="S974" s="1245"/>
      <c r="W974" s="1245"/>
    </row>
    <row r="975" spans="1:23" x14ac:dyDescent="0.3">
      <c r="A975" s="339"/>
      <c r="B975" s="336"/>
      <c r="C975" s="339"/>
      <c r="D975" s="339"/>
      <c r="E975" s="339"/>
      <c r="F975" s="1245"/>
      <c r="O975" s="1245"/>
      <c r="S975" s="1245"/>
      <c r="W975" s="1245"/>
    </row>
    <row r="976" spans="1:23" x14ac:dyDescent="0.3">
      <c r="A976" s="339"/>
      <c r="B976" s="336"/>
      <c r="C976" s="339"/>
      <c r="D976" s="339"/>
      <c r="E976" s="339"/>
      <c r="F976" s="1245"/>
      <c r="O976" s="1245"/>
      <c r="S976" s="1245"/>
      <c r="W976" s="1245"/>
    </row>
    <row r="977" spans="1:23" x14ac:dyDescent="0.3">
      <c r="A977" s="339"/>
      <c r="B977" s="336"/>
      <c r="C977" s="339"/>
      <c r="D977" s="339"/>
      <c r="E977" s="339"/>
      <c r="F977" s="1245"/>
      <c r="O977" s="1245"/>
      <c r="S977" s="1245"/>
      <c r="W977" s="1245"/>
    </row>
    <row r="978" spans="1:23" x14ac:dyDescent="0.3">
      <c r="A978" s="339"/>
      <c r="B978" s="336"/>
      <c r="C978" s="339"/>
      <c r="D978" s="339"/>
      <c r="E978" s="339"/>
      <c r="F978" s="1245"/>
      <c r="O978" s="1245"/>
      <c r="S978" s="1245"/>
      <c r="W978" s="1245"/>
    </row>
    <row r="979" spans="1:23" x14ac:dyDescent="0.3">
      <c r="A979" s="339"/>
      <c r="B979" s="336"/>
      <c r="C979" s="339"/>
      <c r="D979" s="339"/>
      <c r="E979" s="339"/>
      <c r="F979" s="1245"/>
      <c r="O979" s="1245"/>
      <c r="S979" s="1245"/>
      <c r="W979" s="1245"/>
    </row>
    <row r="980" spans="1:23" x14ac:dyDescent="0.3">
      <c r="A980" s="339"/>
      <c r="B980" s="336"/>
      <c r="C980" s="339"/>
      <c r="D980" s="339"/>
      <c r="E980" s="339"/>
      <c r="F980" s="1245"/>
      <c r="O980" s="1245"/>
      <c r="S980" s="1245"/>
      <c r="W980" s="1245"/>
    </row>
    <row r="981" spans="1:23" x14ac:dyDescent="0.3">
      <c r="A981" s="339"/>
      <c r="B981" s="336"/>
      <c r="C981" s="339"/>
      <c r="D981" s="339"/>
      <c r="E981" s="339"/>
      <c r="F981" s="1245"/>
      <c r="O981" s="1245"/>
      <c r="S981" s="1245"/>
      <c r="W981" s="1245"/>
    </row>
    <row r="982" spans="1:23" x14ac:dyDescent="0.3">
      <c r="A982" s="339"/>
      <c r="B982" s="336"/>
      <c r="C982" s="339"/>
      <c r="D982" s="339"/>
      <c r="E982" s="339"/>
      <c r="F982" s="1245"/>
      <c r="O982" s="1245"/>
      <c r="S982" s="1245"/>
      <c r="W982" s="1245"/>
    </row>
    <row r="983" spans="1:23" x14ac:dyDescent="0.3">
      <c r="A983" s="339"/>
      <c r="B983" s="336"/>
      <c r="C983" s="339"/>
      <c r="D983" s="339"/>
      <c r="E983" s="339"/>
      <c r="F983" s="1245"/>
      <c r="O983" s="1245"/>
      <c r="S983" s="1245"/>
      <c r="W983" s="1245"/>
    </row>
    <row r="984" spans="1:23" x14ac:dyDescent="0.3">
      <c r="A984" s="339"/>
      <c r="B984" s="336"/>
      <c r="C984" s="339"/>
      <c r="D984" s="339"/>
      <c r="E984" s="339"/>
      <c r="F984" s="1245"/>
      <c r="O984" s="1245"/>
      <c r="S984" s="1245"/>
      <c r="W984" s="1245"/>
    </row>
    <row r="985" spans="1:23" x14ac:dyDescent="0.3">
      <c r="A985" s="339"/>
      <c r="B985" s="336"/>
      <c r="C985" s="339"/>
      <c r="D985" s="339"/>
      <c r="E985" s="339"/>
      <c r="F985" s="1245"/>
      <c r="O985" s="1245"/>
      <c r="S985" s="1245"/>
      <c r="W985" s="1245"/>
    </row>
    <row r="986" spans="1:23" x14ac:dyDescent="0.3">
      <c r="A986" s="339"/>
      <c r="B986" s="336"/>
      <c r="C986" s="339"/>
      <c r="D986" s="339"/>
      <c r="E986" s="339"/>
      <c r="F986" s="1245"/>
      <c r="O986" s="1245"/>
      <c r="S986" s="1245"/>
      <c r="W986" s="1245"/>
    </row>
    <row r="987" spans="1:23" x14ac:dyDescent="0.3">
      <c r="A987" s="339"/>
      <c r="B987" s="336"/>
      <c r="C987" s="339"/>
      <c r="D987" s="339"/>
      <c r="E987" s="339"/>
      <c r="F987" s="1245"/>
      <c r="O987" s="1245"/>
      <c r="S987" s="1245"/>
      <c r="W987" s="1245"/>
    </row>
    <row r="988" spans="1:23" x14ac:dyDescent="0.3">
      <c r="A988" s="339"/>
      <c r="B988" s="336"/>
      <c r="C988" s="339"/>
      <c r="D988" s="339"/>
      <c r="E988" s="339"/>
      <c r="F988" s="1245"/>
      <c r="O988" s="1245"/>
      <c r="S988" s="1245"/>
      <c r="W988" s="1245"/>
    </row>
    <row r="989" spans="1:23" x14ac:dyDescent="0.3">
      <c r="A989" s="339"/>
      <c r="B989" s="336"/>
      <c r="C989" s="339"/>
      <c r="D989" s="339"/>
      <c r="E989" s="339"/>
      <c r="F989" s="1245"/>
      <c r="O989" s="1245"/>
      <c r="S989" s="1245"/>
      <c r="W989" s="1245"/>
    </row>
    <row r="990" spans="1:23" x14ac:dyDescent="0.3">
      <c r="A990" s="339"/>
      <c r="B990" s="336"/>
      <c r="C990" s="339"/>
      <c r="D990" s="339"/>
      <c r="E990" s="339"/>
      <c r="F990" s="1245"/>
      <c r="O990" s="1245"/>
      <c r="S990" s="1245"/>
      <c r="W990" s="1245"/>
    </row>
    <row r="991" spans="1:23" x14ac:dyDescent="0.3">
      <c r="A991" s="339"/>
      <c r="B991" s="336"/>
      <c r="C991" s="339"/>
      <c r="D991" s="339"/>
      <c r="E991" s="339"/>
      <c r="F991" s="1245"/>
      <c r="O991" s="1245"/>
      <c r="S991" s="1245"/>
      <c r="W991" s="1245"/>
    </row>
    <row r="992" spans="1:23" x14ac:dyDescent="0.3">
      <c r="A992" s="339"/>
      <c r="B992" s="336"/>
      <c r="C992" s="339"/>
      <c r="D992" s="339"/>
      <c r="E992" s="339"/>
      <c r="F992" s="1245"/>
      <c r="O992" s="1245"/>
      <c r="S992" s="1245"/>
      <c r="W992" s="1245"/>
    </row>
    <row r="993" spans="1:23" x14ac:dyDescent="0.3">
      <c r="A993" s="339"/>
      <c r="B993" s="336"/>
      <c r="C993" s="339"/>
      <c r="D993" s="339"/>
      <c r="E993" s="339"/>
      <c r="F993" s="1245"/>
      <c r="O993" s="1245"/>
      <c r="S993" s="1245"/>
      <c r="W993" s="1245"/>
    </row>
    <row r="994" spans="1:23" x14ac:dyDescent="0.3">
      <c r="A994" s="339"/>
      <c r="B994" s="336"/>
      <c r="C994" s="339"/>
      <c r="D994" s="339"/>
      <c r="E994" s="339"/>
      <c r="F994" s="1245"/>
      <c r="O994" s="1245"/>
      <c r="S994" s="1245"/>
      <c r="W994" s="1245"/>
    </row>
    <row r="995" spans="1:23" x14ac:dyDescent="0.3">
      <c r="A995" s="339"/>
      <c r="B995" s="336"/>
      <c r="C995" s="339"/>
      <c r="D995" s="339"/>
      <c r="E995" s="339"/>
      <c r="F995" s="1245"/>
      <c r="O995" s="1245"/>
      <c r="S995" s="1245"/>
      <c r="W995" s="1245"/>
    </row>
    <row r="996" spans="1:23" x14ac:dyDescent="0.3">
      <c r="A996" s="339"/>
      <c r="B996" s="336"/>
      <c r="C996" s="339"/>
      <c r="D996" s="339"/>
      <c r="E996" s="339"/>
      <c r="F996" s="1245"/>
      <c r="O996" s="1245"/>
      <c r="S996" s="1245"/>
      <c r="W996" s="1245"/>
    </row>
    <row r="997" spans="1:23" x14ac:dyDescent="0.3">
      <c r="A997" s="339"/>
      <c r="B997" s="336"/>
      <c r="C997" s="339"/>
      <c r="D997" s="339"/>
      <c r="E997" s="339"/>
      <c r="F997" s="1245"/>
      <c r="O997" s="1245"/>
      <c r="S997" s="1245"/>
      <c r="W997" s="1245"/>
    </row>
    <row r="998" spans="1:23" x14ac:dyDescent="0.3">
      <c r="A998" s="339"/>
      <c r="B998" s="336"/>
      <c r="C998" s="339"/>
      <c r="D998" s="339"/>
      <c r="E998" s="339"/>
      <c r="F998" s="1245"/>
      <c r="O998" s="1245"/>
      <c r="S998" s="1245"/>
      <c r="W998" s="1245"/>
    </row>
    <row r="999" spans="1:23" x14ac:dyDescent="0.3">
      <c r="A999" s="339"/>
      <c r="B999" s="336"/>
      <c r="C999" s="339"/>
      <c r="D999" s="339"/>
      <c r="E999" s="339"/>
      <c r="F999" s="1245"/>
      <c r="O999" s="1245"/>
      <c r="S999" s="1245"/>
      <c r="W999" s="1245"/>
    </row>
    <row r="1000" spans="1:23" x14ac:dyDescent="0.3">
      <c r="A1000" s="339"/>
      <c r="B1000" s="336"/>
      <c r="C1000" s="339"/>
      <c r="D1000" s="339"/>
      <c r="E1000" s="339"/>
      <c r="F1000" s="1245"/>
      <c r="O1000" s="1245"/>
      <c r="S1000" s="1245"/>
      <c r="W1000" s="1245"/>
    </row>
    <row r="1001" spans="1:23" x14ac:dyDescent="0.3">
      <c r="A1001" s="339"/>
      <c r="B1001" s="336"/>
      <c r="C1001" s="339"/>
      <c r="D1001" s="339"/>
      <c r="E1001" s="339"/>
      <c r="F1001" s="1245"/>
      <c r="O1001" s="1245"/>
      <c r="S1001" s="1245"/>
      <c r="W1001" s="1245"/>
    </row>
    <row r="1002" spans="1:23" x14ac:dyDescent="0.3">
      <c r="A1002" s="339"/>
      <c r="B1002" s="336"/>
      <c r="C1002" s="339"/>
      <c r="D1002" s="339"/>
      <c r="E1002" s="339"/>
      <c r="F1002" s="1245"/>
      <c r="O1002" s="1245"/>
      <c r="S1002" s="1245"/>
      <c r="W1002" s="1245"/>
    </row>
    <row r="1003" spans="1:23" x14ac:dyDescent="0.3">
      <c r="A1003" s="339"/>
      <c r="B1003" s="336"/>
      <c r="C1003" s="339"/>
      <c r="D1003" s="339"/>
      <c r="E1003" s="339"/>
      <c r="F1003" s="1245"/>
      <c r="O1003" s="1245"/>
      <c r="S1003" s="1245"/>
      <c r="W1003" s="1245"/>
    </row>
    <row r="1004" spans="1:23" x14ac:dyDescent="0.3">
      <c r="A1004" s="339"/>
      <c r="B1004" s="336"/>
      <c r="C1004" s="339"/>
      <c r="D1004" s="339"/>
      <c r="E1004" s="339"/>
      <c r="F1004" s="1245"/>
      <c r="O1004" s="1245"/>
      <c r="S1004" s="1245"/>
      <c r="W1004" s="1245"/>
    </row>
    <row r="1005" spans="1:23" x14ac:dyDescent="0.3">
      <c r="A1005" s="339"/>
      <c r="B1005" s="336"/>
      <c r="C1005" s="339"/>
      <c r="D1005" s="339"/>
      <c r="E1005" s="339"/>
      <c r="F1005" s="1245"/>
      <c r="O1005" s="1245"/>
      <c r="S1005" s="1245"/>
      <c r="W1005" s="1245"/>
    </row>
    <row r="1006" spans="1:23" x14ac:dyDescent="0.3">
      <c r="A1006" s="339"/>
      <c r="B1006" s="336"/>
      <c r="C1006" s="339"/>
      <c r="D1006" s="339"/>
      <c r="E1006" s="339"/>
      <c r="F1006" s="1245"/>
      <c r="O1006" s="1245"/>
      <c r="S1006" s="1245"/>
      <c r="W1006" s="1245"/>
    </row>
    <row r="1007" spans="1:23" x14ac:dyDescent="0.3">
      <c r="A1007" s="339"/>
      <c r="B1007" s="336"/>
      <c r="C1007" s="339"/>
      <c r="D1007" s="339"/>
      <c r="E1007" s="339"/>
      <c r="F1007" s="1245"/>
      <c r="O1007" s="1245"/>
      <c r="S1007" s="1245"/>
      <c r="W1007" s="1245"/>
    </row>
    <row r="1008" spans="1:23" x14ac:dyDescent="0.3">
      <c r="A1008" s="339"/>
      <c r="B1008" s="336"/>
      <c r="C1008" s="339"/>
      <c r="D1008" s="339"/>
      <c r="E1008" s="339"/>
      <c r="F1008" s="1245"/>
      <c r="O1008" s="1245"/>
      <c r="S1008" s="1245"/>
      <c r="W1008" s="1245"/>
    </row>
    <row r="1009" spans="1:23" x14ac:dyDescent="0.3">
      <c r="A1009" s="339"/>
      <c r="B1009" s="336"/>
      <c r="C1009" s="339"/>
      <c r="D1009" s="339"/>
      <c r="E1009" s="339"/>
      <c r="F1009" s="1245"/>
      <c r="O1009" s="1245"/>
      <c r="S1009" s="1245"/>
      <c r="W1009" s="1245"/>
    </row>
    <row r="1010" spans="1:23" x14ac:dyDescent="0.3">
      <c r="A1010" s="339"/>
      <c r="B1010" s="336"/>
      <c r="C1010" s="339"/>
      <c r="D1010" s="339"/>
      <c r="E1010" s="339"/>
      <c r="F1010" s="1245"/>
      <c r="O1010" s="1245"/>
      <c r="S1010" s="1245"/>
      <c r="W1010" s="1245"/>
    </row>
    <row r="1011" spans="1:23" x14ac:dyDescent="0.3">
      <c r="A1011" s="339"/>
      <c r="B1011" s="336"/>
      <c r="C1011" s="339"/>
      <c r="D1011" s="339"/>
      <c r="E1011" s="339"/>
      <c r="F1011" s="1245"/>
      <c r="O1011" s="1245"/>
      <c r="S1011" s="1245"/>
      <c r="W1011" s="1245"/>
    </row>
    <row r="1012" spans="1:23" x14ac:dyDescent="0.3">
      <c r="A1012" s="339"/>
      <c r="B1012" s="336"/>
      <c r="C1012" s="339"/>
      <c r="D1012" s="339"/>
      <c r="E1012" s="339"/>
      <c r="F1012" s="1245"/>
      <c r="O1012" s="1245"/>
      <c r="S1012" s="1245"/>
      <c r="W1012" s="1245"/>
    </row>
    <row r="1013" spans="1:23" x14ac:dyDescent="0.3">
      <c r="A1013" s="339"/>
      <c r="B1013" s="336"/>
      <c r="C1013" s="339"/>
      <c r="D1013" s="339"/>
      <c r="E1013" s="339"/>
      <c r="F1013" s="1245"/>
      <c r="O1013" s="1245"/>
      <c r="S1013" s="1245"/>
      <c r="W1013" s="1245"/>
    </row>
    <row r="1014" spans="1:23" x14ac:dyDescent="0.3">
      <c r="A1014" s="339"/>
      <c r="B1014" s="336"/>
      <c r="C1014" s="339"/>
      <c r="D1014" s="339"/>
      <c r="E1014" s="339"/>
      <c r="F1014" s="1245"/>
      <c r="O1014" s="1245"/>
      <c r="S1014" s="1245"/>
      <c r="W1014" s="1245"/>
    </row>
    <row r="1015" spans="1:23" x14ac:dyDescent="0.3">
      <c r="A1015" s="339"/>
      <c r="B1015" s="336"/>
      <c r="C1015" s="339"/>
      <c r="D1015" s="339"/>
      <c r="E1015" s="339"/>
      <c r="F1015" s="1245"/>
      <c r="O1015" s="1245"/>
      <c r="S1015" s="1245"/>
      <c r="W1015" s="1245"/>
    </row>
    <row r="1016" spans="1:23" x14ac:dyDescent="0.3">
      <c r="A1016" s="339"/>
      <c r="B1016" s="336"/>
      <c r="C1016" s="339"/>
      <c r="D1016" s="339"/>
      <c r="E1016" s="339"/>
      <c r="F1016" s="1245"/>
      <c r="O1016" s="1245"/>
      <c r="S1016" s="1245"/>
      <c r="W1016" s="1245"/>
    </row>
    <row r="1017" spans="1:23" x14ac:dyDescent="0.3">
      <c r="A1017" s="339"/>
      <c r="B1017" s="336"/>
      <c r="C1017" s="339"/>
      <c r="D1017" s="339"/>
      <c r="E1017" s="339"/>
      <c r="F1017" s="1245"/>
      <c r="O1017" s="1245"/>
      <c r="S1017" s="1245"/>
      <c r="W1017" s="1245"/>
    </row>
    <row r="1018" spans="1:23" x14ac:dyDescent="0.3">
      <c r="A1018" s="339"/>
      <c r="B1018" s="336"/>
      <c r="C1018" s="339"/>
      <c r="D1018" s="339"/>
      <c r="E1018" s="339"/>
      <c r="F1018" s="1245"/>
      <c r="O1018" s="1245"/>
      <c r="S1018" s="1245"/>
      <c r="W1018" s="1245"/>
    </row>
    <row r="1019" spans="1:23" x14ac:dyDescent="0.3">
      <c r="A1019" s="339"/>
      <c r="B1019" s="336"/>
      <c r="C1019" s="339"/>
      <c r="D1019" s="339"/>
      <c r="E1019" s="339"/>
      <c r="F1019" s="1245"/>
      <c r="O1019" s="1245"/>
      <c r="S1019" s="1245"/>
      <c r="W1019" s="1245"/>
    </row>
    <row r="1020" spans="1:23" x14ac:dyDescent="0.3">
      <c r="A1020" s="339"/>
      <c r="B1020" s="336"/>
      <c r="C1020" s="339"/>
      <c r="D1020" s="339"/>
      <c r="E1020" s="339"/>
      <c r="F1020" s="1245"/>
      <c r="O1020" s="1245"/>
      <c r="S1020" s="1245"/>
      <c r="W1020" s="1245"/>
    </row>
    <row r="1021" spans="1:23" x14ac:dyDescent="0.3">
      <c r="A1021" s="339"/>
      <c r="B1021" s="336"/>
      <c r="C1021" s="339"/>
      <c r="D1021" s="339"/>
      <c r="E1021" s="339"/>
      <c r="F1021" s="1245"/>
      <c r="O1021" s="1245"/>
      <c r="S1021" s="1245"/>
      <c r="W1021" s="1245"/>
    </row>
    <row r="1022" spans="1:23" x14ac:dyDescent="0.3">
      <c r="A1022" s="339"/>
      <c r="B1022" s="336"/>
      <c r="C1022" s="339"/>
      <c r="D1022" s="339"/>
      <c r="E1022" s="339"/>
      <c r="F1022" s="1245"/>
      <c r="O1022" s="1245"/>
      <c r="S1022" s="1245"/>
      <c r="W1022" s="1245"/>
    </row>
    <row r="1023" spans="1:23" x14ac:dyDescent="0.3">
      <c r="A1023" s="339"/>
      <c r="B1023" s="336"/>
      <c r="C1023" s="339"/>
      <c r="D1023" s="339"/>
      <c r="E1023" s="339"/>
      <c r="F1023" s="1245"/>
      <c r="O1023" s="1245"/>
      <c r="S1023" s="1245"/>
      <c r="W1023" s="1245"/>
    </row>
    <row r="1024" spans="1:23" x14ac:dyDescent="0.3">
      <c r="A1024" s="339"/>
      <c r="B1024" s="336"/>
      <c r="C1024" s="339"/>
      <c r="D1024" s="339"/>
      <c r="E1024" s="339"/>
      <c r="F1024" s="1245"/>
      <c r="O1024" s="1245"/>
      <c r="S1024" s="1245"/>
      <c r="W1024" s="1245"/>
    </row>
    <row r="1025" spans="1:23" x14ac:dyDescent="0.3">
      <c r="A1025" s="339"/>
      <c r="B1025" s="336"/>
      <c r="C1025" s="339"/>
      <c r="D1025" s="339"/>
      <c r="E1025" s="339"/>
      <c r="F1025" s="1245"/>
      <c r="O1025" s="1245"/>
      <c r="S1025" s="1245"/>
      <c r="W1025" s="1245"/>
    </row>
    <row r="1026" spans="1:23" x14ac:dyDescent="0.3">
      <c r="A1026" s="339"/>
      <c r="B1026" s="336"/>
      <c r="C1026" s="339"/>
      <c r="D1026" s="339"/>
      <c r="E1026" s="339"/>
      <c r="F1026" s="1245"/>
      <c r="O1026" s="1245"/>
      <c r="S1026" s="1245"/>
      <c r="W1026" s="1245"/>
    </row>
    <row r="1027" spans="1:23" x14ac:dyDescent="0.3">
      <c r="A1027" s="339"/>
      <c r="B1027" s="336"/>
      <c r="C1027" s="339"/>
      <c r="D1027" s="339"/>
      <c r="E1027" s="339"/>
      <c r="F1027" s="1245"/>
      <c r="O1027" s="1245"/>
      <c r="S1027" s="1245"/>
      <c r="W1027" s="1245"/>
    </row>
    <row r="1028" spans="1:23" x14ac:dyDescent="0.3">
      <c r="A1028" s="339"/>
      <c r="B1028" s="336"/>
      <c r="C1028" s="339"/>
      <c r="D1028" s="339"/>
      <c r="E1028" s="339"/>
      <c r="F1028" s="1245"/>
      <c r="O1028" s="1245"/>
      <c r="S1028" s="1245"/>
      <c r="W1028" s="1245"/>
    </row>
    <row r="1029" spans="1:23" x14ac:dyDescent="0.3">
      <c r="A1029" s="339"/>
      <c r="B1029" s="336"/>
      <c r="C1029" s="339"/>
      <c r="D1029" s="339"/>
      <c r="E1029" s="339"/>
      <c r="F1029" s="1245"/>
      <c r="O1029" s="1245"/>
      <c r="S1029" s="1245"/>
      <c r="W1029" s="1245"/>
    </row>
    <row r="1030" spans="1:23" x14ac:dyDescent="0.3">
      <c r="A1030" s="339"/>
      <c r="B1030" s="336"/>
      <c r="C1030" s="339"/>
      <c r="D1030" s="339"/>
      <c r="E1030" s="339"/>
      <c r="F1030" s="1245"/>
      <c r="O1030" s="1245"/>
      <c r="S1030" s="1245"/>
      <c r="W1030" s="1245"/>
    </row>
    <row r="1031" spans="1:23" x14ac:dyDescent="0.3">
      <c r="A1031" s="339"/>
      <c r="B1031" s="336"/>
      <c r="C1031" s="339"/>
      <c r="D1031" s="339"/>
      <c r="E1031" s="339"/>
      <c r="F1031" s="1245"/>
      <c r="O1031" s="1245"/>
      <c r="S1031" s="1245"/>
      <c r="W1031" s="1245"/>
    </row>
    <row r="1032" spans="1:23" x14ac:dyDescent="0.3">
      <c r="A1032" s="339"/>
      <c r="B1032" s="336"/>
      <c r="C1032" s="339"/>
      <c r="D1032" s="339"/>
      <c r="E1032" s="339"/>
      <c r="F1032" s="1245"/>
      <c r="O1032" s="1245"/>
      <c r="S1032" s="1245"/>
      <c r="W1032" s="1245"/>
    </row>
    <row r="1033" spans="1:23" x14ac:dyDescent="0.3">
      <c r="A1033" s="339"/>
      <c r="B1033" s="336"/>
      <c r="C1033" s="339"/>
      <c r="D1033" s="339"/>
      <c r="E1033" s="339"/>
      <c r="F1033" s="1245"/>
      <c r="O1033" s="1245"/>
      <c r="S1033" s="1245"/>
      <c r="W1033" s="1245"/>
    </row>
    <row r="1034" spans="1:23" x14ac:dyDescent="0.3">
      <c r="A1034" s="339"/>
      <c r="B1034" s="336"/>
      <c r="C1034" s="339"/>
      <c r="D1034" s="339"/>
      <c r="E1034" s="339"/>
      <c r="F1034" s="1245"/>
      <c r="O1034" s="1245"/>
      <c r="S1034" s="1245"/>
      <c r="W1034" s="1245"/>
    </row>
    <row r="1035" spans="1:23" x14ac:dyDescent="0.3">
      <c r="A1035" s="339"/>
      <c r="B1035" s="336"/>
      <c r="C1035" s="339"/>
      <c r="D1035" s="339"/>
      <c r="E1035" s="339"/>
      <c r="F1035" s="1245"/>
      <c r="O1035" s="1245"/>
      <c r="S1035" s="1245"/>
      <c r="W1035" s="1245"/>
    </row>
    <row r="1036" spans="1:23" x14ac:dyDescent="0.3">
      <c r="A1036" s="339"/>
      <c r="B1036" s="336"/>
      <c r="C1036" s="339"/>
      <c r="D1036" s="339"/>
      <c r="E1036" s="339"/>
      <c r="F1036" s="1245"/>
      <c r="O1036" s="1245"/>
      <c r="S1036" s="1245"/>
      <c r="W1036" s="1245"/>
    </row>
    <row r="1037" spans="1:23" x14ac:dyDescent="0.3">
      <c r="A1037" s="339"/>
      <c r="B1037" s="336"/>
      <c r="C1037" s="339"/>
      <c r="D1037" s="339"/>
      <c r="E1037" s="339"/>
      <c r="F1037" s="1245"/>
      <c r="O1037" s="1245"/>
      <c r="S1037" s="1245"/>
      <c r="W1037" s="1245"/>
    </row>
    <row r="1038" spans="1:23" x14ac:dyDescent="0.3">
      <c r="A1038" s="339"/>
      <c r="B1038" s="336"/>
      <c r="C1038" s="339"/>
      <c r="D1038" s="339"/>
      <c r="E1038" s="339"/>
      <c r="F1038" s="1245"/>
      <c r="O1038" s="1245"/>
      <c r="S1038" s="1245"/>
      <c r="W1038" s="1245"/>
    </row>
    <row r="1039" spans="1:23" x14ac:dyDescent="0.3">
      <c r="A1039" s="339"/>
      <c r="B1039" s="336"/>
      <c r="C1039" s="339"/>
      <c r="D1039" s="339"/>
      <c r="E1039" s="339"/>
      <c r="F1039" s="1245"/>
      <c r="O1039" s="1245"/>
      <c r="S1039" s="1245"/>
      <c r="W1039" s="1245"/>
    </row>
    <row r="1040" spans="1:23" x14ac:dyDescent="0.3">
      <c r="A1040" s="339"/>
      <c r="B1040" s="336"/>
      <c r="C1040" s="339"/>
      <c r="D1040" s="339"/>
      <c r="E1040" s="339"/>
      <c r="F1040" s="1245"/>
      <c r="O1040" s="1245"/>
      <c r="S1040" s="1245"/>
      <c r="W1040" s="1245"/>
    </row>
    <row r="1041" spans="1:23" x14ac:dyDescent="0.3">
      <c r="A1041" s="339"/>
      <c r="B1041" s="336"/>
      <c r="C1041" s="339"/>
      <c r="D1041" s="339"/>
      <c r="E1041" s="339"/>
      <c r="F1041" s="1245"/>
      <c r="O1041" s="1245"/>
      <c r="S1041" s="1245"/>
      <c r="W1041" s="1245"/>
    </row>
    <row r="1042" spans="1:23" x14ac:dyDescent="0.3">
      <c r="A1042" s="339"/>
      <c r="B1042" s="336"/>
      <c r="C1042" s="339"/>
      <c r="D1042" s="339"/>
      <c r="E1042" s="339"/>
      <c r="F1042" s="1245"/>
      <c r="O1042" s="1245"/>
      <c r="S1042" s="1245"/>
      <c r="W1042" s="1245"/>
    </row>
    <row r="1043" spans="1:23" x14ac:dyDescent="0.3">
      <c r="A1043" s="339"/>
      <c r="B1043" s="336"/>
      <c r="C1043" s="339"/>
      <c r="D1043" s="339"/>
      <c r="E1043" s="339"/>
      <c r="F1043" s="1245"/>
      <c r="O1043" s="1245"/>
      <c r="S1043" s="1245"/>
      <c r="W1043" s="1245"/>
    </row>
    <row r="1044" spans="1:23" x14ac:dyDescent="0.3">
      <c r="A1044" s="339"/>
      <c r="B1044" s="336"/>
      <c r="C1044" s="339"/>
      <c r="D1044" s="339"/>
      <c r="E1044" s="339"/>
      <c r="F1044" s="1245"/>
      <c r="O1044" s="1245"/>
      <c r="S1044" s="1245"/>
      <c r="W1044" s="1245"/>
    </row>
    <row r="1045" spans="1:23" x14ac:dyDescent="0.3">
      <c r="A1045" s="339"/>
      <c r="B1045" s="336"/>
      <c r="C1045" s="339"/>
      <c r="D1045" s="339"/>
      <c r="E1045" s="339"/>
      <c r="F1045" s="1245"/>
      <c r="O1045" s="1245"/>
      <c r="S1045" s="1245"/>
      <c r="W1045" s="1245"/>
    </row>
    <row r="1046" spans="1:23" x14ac:dyDescent="0.3">
      <c r="A1046" s="339"/>
      <c r="B1046" s="336"/>
      <c r="C1046" s="339"/>
      <c r="D1046" s="339"/>
      <c r="E1046" s="339"/>
      <c r="F1046" s="1245"/>
      <c r="O1046" s="1245"/>
      <c r="S1046" s="1245"/>
      <c r="W1046" s="1245"/>
    </row>
    <row r="1047" spans="1:23" x14ac:dyDescent="0.3">
      <c r="A1047" s="339"/>
      <c r="B1047" s="336"/>
      <c r="C1047" s="339"/>
      <c r="D1047" s="339"/>
      <c r="E1047" s="339"/>
      <c r="F1047" s="1245"/>
      <c r="O1047" s="1245"/>
      <c r="S1047" s="1245"/>
      <c r="W1047" s="1245"/>
    </row>
    <row r="1048" spans="1:23" x14ac:dyDescent="0.3">
      <c r="A1048" s="339"/>
      <c r="B1048" s="336"/>
      <c r="C1048" s="339"/>
      <c r="D1048" s="339"/>
      <c r="E1048" s="339"/>
      <c r="F1048" s="1245"/>
      <c r="O1048" s="1245"/>
      <c r="S1048" s="1245"/>
      <c r="W1048" s="1245"/>
    </row>
    <row r="1049" spans="1:23" x14ac:dyDescent="0.3">
      <c r="A1049" s="339"/>
      <c r="B1049" s="336"/>
      <c r="C1049" s="339"/>
      <c r="D1049" s="339"/>
      <c r="E1049" s="339"/>
      <c r="F1049" s="1245"/>
      <c r="O1049" s="1245"/>
      <c r="S1049" s="1245"/>
      <c r="W1049" s="1245"/>
    </row>
    <row r="1050" spans="1:23" x14ac:dyDescent="0.3">
      <c r="A1050" s="339"/>
      <c r="B1050" s="336"/>
      <c r="C1050" s="339"/>
      <c r="D1050" s="339"/>
      <c r="E1050" s="339"/>
      <c r="F1050" s="1245"/>
      <c r="O1050" s="1245"/>
      <c r="S1050" s="1245"/>
      <c r="W1050" s="1245"/>
    </row>
    <row r="1051" spans="1:23" x14ac:dyDescent="0.3">
      <c r="A1051" s="339"/>
      <c r="B1051" s="336"/>
      <c r="C1051" s="339"/>
      <c r="D1051" s="339"/>
      <c r="E1051" s="339"/>
      <c r="F1051" s="1245"/>
      <c r="O1051" s="1245"/>
      <c r="S1051" s="1245"/>
      <c r="W1051" s="1245"/>
    </row>
    <row r="1052" spans="1:23" x14ac:dyDescent="0.3">
      <c r="A1052" s="339"/>
      <c r="B1052" s="336"/>
      <c r="C1052" s="339"/>
      <c r="D1052" s="339"/>
      <c r="E1052" s="339"/>
      <c r="F1052" s="1245"/>
      <c r="O1052" s="1245"/>
      <c r="S1052" s="1245"/>
      <c r="W1052" s="1245"/>
    </row>
    <row r="1053" spans="1:23" x14ac:dyDescent="0.3">
      <c r="A1053" s="339"/>
      <c r="B1053" s="336"/>
      <c r="C1053" s="339"/>
      <c r="D1053" s="339"/>
      <c r="E1053" s="339"/>
      <c r="F1053" s="1245"/>
      <c r="O1053" s="1245"/>
      <c r="S1053" s="1245"/>
      <c r="W1053" s="1245"/>
    </row>
    <row r="1054" spans="1:23" x14ac:dyDescent="0.3">
      <c r="A1054" s="339"/>
      <c r="B1054" s="336"/>
      <c r="C1054" s="339"/>
      <c r="D1054" s="339"/>
      <c r="E1054" s="339"/>
      <c r="F1054" s="1245"/>
      <c r="O1054" s="1245"/>
      <c r="S1054" s="1245"/>
      <c r="W1054" s="1245"/>
    </row>
    <row r="1055" spans="1:23" x14ac:dyDescent="0.3">
      <c r="A1055" s="339"/>
      <c r="B1055" s="336"/>
      <c r="C1055" s="339"/>
      <c r="D1055" s="339"/>
      <c r="E1055" s="339"/>
      <c r="F1055" s="1245"/>
      <c r="O1055" s="1245"/>
      <c r="S1055" s="1245"/>
      <c r="W1055" s="1245"/>
    </row>
    <row r="1056" spans="1:23" x14ac:dyDescent="0.3">
      <c r="A1056" s="339"/>
      <c r="B1056" s="336"/>
      <c r="C1056" s="339"/>
      <c r="D1056" s="339"/>
      <c r="E1056" s="339"/>
      <c r="F1056" s="1245"/>
      <c r="O1056" s="1245"/>
      <c r="S1056" s="1245"/>
      <c r="W1056" s="1245"/>
    </row>
    <row r="1057" spans="1:23" x14ac:dyDescent="0.3">
      <c r="A1057" s="339"/>
      <c r="B1057" s="336"/>
      <c r="C1057" s="339"/>
      <c r="D1057" s="339"/>
      <c r="E1057" s="339"/>
      <c r="F1057" s="1245"/>
      <c r="O1057" s="1245"/>
      <c r="S1057" s="1245"/>
      <c r="W1057" s="1245"/>
    </row>
    <row r="1058" spans="1:23" x14ac:dyDescent="0.3">
      <c r="A1058" s="339"/>
      <c r="B1058" s="336"/>
      <c r="C1058" s="339"/>
      <c r="D1058" s="339"/>
      <c r="E1058" s="339"/>
      <c r="F1058" s="1245"/>
      <c r="O1058" s="1245"/>
      <c r="S1058" s="1245"/>
      <c r="W1058" s="1245"/>
    </row>
    <row r="1059" spans="1:23" x14ac:dyDescent="0.3">
      <c r="A1059" s="339"/>
      <c r="B1059" s="336"/>
      <c r="C1059" s="339"/>
      <c r="D1059" s="339"/>
      <c r="E1059" s="339"/>
      <c r="F1059" s="1245"/>
      <c r="O1059" s="1245"/>
      <c r="S1059" s="1245"/>
      <c r="W1059" s="1245"/>
    </row>
    <row r="1060" spans="1:23" x14ac:dyDescent="0.3">
      <c r="A1060" s="339"/>
      <c r="B1060" s="336"/>
      <c r="C1060" s="339"/>
      <c r="D1060" s="339"/>
      <c r="E1060" s="339"/>
      <c r="F1060" s="1245"/>
      <c r="O1060" s="1245"/>
      <c r="S1060" s="1245"/>
      <c r="W1060" s="1245"/>
    </row>
    <row r="1061" spans="1:23" x14ac:dyDescent="0.3">
      <c r="A1061" s="339"/>
      <c r="B1061" s="336"/>
      <c r="C1061" s="339"/>
      <c r="D1061" s="339"/>
      <c r="E1061" s="339"/>
      <c r="F1061" s="1245"/>
      <c r="O1061" s="1245"/>
      <c r="S1061" s="1245"/>
      <c r="W1061" s="1245"/>
    </row>
    <row r="1062" spans="1:23" x14ac:dyDescent="0.3">
      <c r="A1062" s="339"/>
      <c r="B1062" s="336"/>
      <c r="C1062" s="339"/>
      <c r="D1062" s="339"/>
      <c r="E1062" s="339"/>
      <c r="F1062" s="1245"/>
      <c r="O1062" s="1245"/>
      <c r="S1062" s="1245"/>
      <c r="W1062" s="1245"/>
    </row>
    <row r="1063" spans="1:23" x14ac:dyDescent="0.3">
      <c r="A1063" s="339"/>
      <c r="B1063" s="336"/>
      <c r="C1063" s="339"/>
      <c r="D1063" s="339"/>
      <c r="E1063" s="339"/>
      <c r="F1063" s="1245"/>
      <c r="O1063" s="1245"/>
      <c r="S1063" s="1245"/>
      <c r="W1063" s="1245"/>
    </row>
    <row r="1064" spans="1:23" x14ac:dyDescent="0.3">
      <c r="A1064" s="339"/>
      <c r="B1064" s="336"/>
      <c r="C1064" s="339"/>
      <c r="D1064" s="339"/>
      <c r="E1064" s="339"/>
      <c r="F1064" s="1245"/>
      <c r="O1064" s="1245"/>
      <c r="S1064" s="1245"/>
      <c r="W1064" s="1245"/>
    </row>
    <row r="1065" spans="1:23" x14ac:dyDescent="0.3">
      <c r="A1065" s="339"/>
      <c r="B1065" s="336"/>
      <c r="C1065" s="339"/>
      <c r="D1065" s="339"/>
      <c r="E1065" s="339"/>
      <c r="F1065" s="1245"/>
      <c r="O1065" s="1245"/>
      <c r="S1065" s="1245"/>
      <c r="W1065" s="1245"/>
    </row>
    <row r="1066" spans="1:23" x14ac:dyDescent="0.3">
      <c r="A1066" s="339"/>
      <c r="B1066" s="336"/>
      <c r="C1066" s="339"/>
      <c r="D1066" s="339"/>
      <c r="E1066" s="339"/>
      <c r="F1066" s="1245"/>
      <c r="O1066" s="1245"/>
      <c r="S1066" s="1245"/>
      <c r="W1066" s="1245"/>
    </row>
    <row r="1067" spans="1:23" x14ac:dyDescent="0.3">
      <c r="A1067" s="339"/>
      <c r="B1067" s="336"/>
      <c r="C1067" s="339"/>
      <c r="D1067" s="339"/>
      <c r="E1067" s="339"/>
      <c r="F1067" s="1245"/>
      <c r="O1067" s="1245"/>
      <c r="S1067" s="1245"/>
      <c r="W1067" s="1245"/>
    </row>
    <row r="1068" spans="1:23" x14ac:dyDescent="0.3">
      <c r="A1068" s="339"/>
      <c r="B1068" s="336"/>
      <c r="C1068" s="339"/>
      <c r="D1068" s="339"/>
      <c r="E1068" s="339"/>
      <c r="F1068" s="1245"/>
      <c r="O1068" s="1245"/>
      <c r="S1068" s="1245"/>
      <c r="W1068" s="1245"/>
    </row>
    <row r="1069" spans="1:23" x14ac:dyDescent="0.3">
      <c r="A1069" s="339"/>
      <c r="B1069" s="336"/>
      <c r="C1069" s="339"/>
      <c r="D1069" s="339"/>
      <c r="E1069" s="339"/>
      <c r="F1069" s="1245"/>
      <c r="O1069" s="1245"/>
      <c r="S1069" s="1245"/>
      <c r="W1069" s="1245"/>
    </row>
    <row r="1070" spans="1:23" x14ac:dyDescent="0.3">
      <c r="A1070" s="339"/>
      <c r="B1070" s="336"/>
      <c r="C1070" s="339"/>
      <c r="D1070" s="339"/>
      <c r="E1070" s="339"/>
      <c r="F1070" s="1245"/>
      <c r="O1070" s="1245"/>
      <c r="S1070" s="1245"/>
      <c r="W1070" s="1245"/>
    </row>
    <row r="1071" spans="1:23" x14ac:dyDescent="0.3">
      <c r="A1071" s="339"/>
      <c r="B1071" s="336"/>
      <c r="C1071" s="339"/>
      <c r="D1071" s="339"/>
      <c r="E1071" s="339"/>
      <c r="F1071" s="1245"/>
      <c r="O1071" s="1245"/>
      <c r="S1071" s="1245"/>
      <c r="W1071" s="1245"/>
    </row>
    <row r="1072" spans="1:23" x14ac:dyDescent="0.3">
      <c r="A1072" s="339"/>
      <c r="B1072" s="336"/>
      <c r="C1072" s="339"/>
      <c r="D1072" s="339"/>
      <c r="E1072" s="339"/>
      <c r="F1072" s="1245"/>
      <c r="O1072" s="1245"/>
      <c r="S1072" s="1245"/>
      <c r="W1072" s="1245"/>
    </row>
    <row r="1073" spans="1:23" x14ac:dyDescent="0.3">
      <c r="A1073" s="339"/>
      <c r="B1073" s="336"/>
      <c r="C1073" s="339"/>
      <c r="D1073" s="339"/>
      <c r="E1073" s="339"/>
      <c r="F1073" s="1245"/>
      <c r="O1073" s="1245"/>
      <c r="S1073" s="1245"/>
      <c r="W1073" s="1245"/>
    </row>
    <row r="1074" spans="1:23" x14ac:dyDescent="0.3">
      <c r="A1074" s="339"/>
      <c r="B1074" s="336"/>
      <c r="C1074" s="339"/>
      <c r="D1074" s="339"/>
      <c r="E1074" s="339"/>
      <c r="F1074" s="1245"/>
      <c r="O1074" s="1245"/>
      <c r="S1074" s="1245"/>
      <c r="W1074" s="1245"/>
    </row>
    <row r="1075" spans="1:23" x14ac:dyDescent="0.3">
      <c r="A1075" s="339"/>
      <c r="B1075" s="336"/>
      <c r="C1075" s="339"/>
      <c r="D1075" s="339"/>
      <c r="E1075" s="339"/>
      <c r="F1075" s="1245"/>
      <c r="O1075" s="1245"/>
      <c r="S1075" s="1245"/>
      <c r="W1075" s="1245"/>
    </row>
    <row r="1076" spans="1:23" x14ac:dyDescent="0.3">
      <c r="A1076" s="339"/>
      <c r="B1076" s="336"/>
      <c r="C1076" s="339"/>
      <c r="D1076" s="339"/>
      <c r="E1076" s="339"/>
      <c r="F1076" s="1245"/>
      <c r="O1076" s="1245"/>
      <c r="S1076" s="1245"/>
      <c r="W1076" s="1245"/>
    </row>
    <row r="1077" spans="1:23" x14ac:dyDescent="0.3">
      <c r="A1077" s="339"/>
      <c r="B1077" s="336"/>
      <c r="C1077" s="339"/>
      <c r="D1077" s="339"/>
      <c r="E1077" s="339"/>
      <c r="F1077" s="1245"/>
      <c r="O1077" s="1245"/>
      <c r="S1077" s="1245"/>
      <c r="W1077" s="1245"/>
    </row>
    <row r="1078" spans="1:23" x14ac:dyDescent="0.3">
      <c r="A1078" s="339"/>
      <c r="B1078" s="336"/>
      <c r="C1078" s="339"/>
      <c r="D1078" s="339"/>
      <c r="E1078" s="339"/>
      <c r="F1078" s="1245"/>
      <c r="O1078" s="1245"/>
      <c r="S1078" s="1245"/>
      <c r="W1078" s="1245"/>
    </row>
    <row r="1079" spans="1:23" x14ac:dyDescent="0.3">
      <c r="A1079" s="339"/>
      <c r="B1079" s="336"/>
      <c r="C1079" s="339"/>
      <c r="D1079" s="339"/>
      <c r="E1079" s="339"/>
      <c r="F1079" s="1245"/>
      <c r="O1079" s="1245"/>
      <c r="S1079" s="1245"/>
      <c r="W1079" s="1245"/>
    </row>
    <row r="1080" spans="1:23" x14ac:dyDescent="0.3">
      <c r="A1080" s="339"/>
      <c r="B1080" s="336"/>
      <c r="C1080" s="339"/>
      <c r="D1080" s="339"/>
      <c r="E1080" s="339"/>
      <c r="F1080" s="1245"/>
      <c r="O1080" s="1245"/>
      <c r="S1080" s="1245"/>
      <c r="W1080" s="1245"/>
    </row>
    <row r="1081" spans="1:23" x14ac:dyDescent="0.3">
      <c r="A1081" s="339"/>
      <c r="B1081" s="336"/>
      <c r="C1081" s="339"/>
      <c r="D1081" s="339"/>
      <c r="E1081" s="339"/>
      <c r="F1081" s="1245"/>
      <c r="O1081" s="1245"/>
      <c r="S1081" s="1245"/>
      <c r="W1081" s="1245"/>
    </row>
    <row r="1082" spans="1:23" x14ac:dyDescent="0.3">
      <c r="A1082" s="339"/>
      <c r="B1082" s="336"/>
      <c r="C1082" s="339"/>
      <c r="D1082" s="339"/>
      <c r="E1082" s="339"/>
      <c r="F1082" s="1245"/>
      <c r="O1082" s="1245"/>
      <c r="S1082" s="1245"/>
      <c r="W1082" s="1245"/>
    </row>
    <row r="1083" spans="1:23" x14ac:dyDescent="0.3">
      <c r="A1083" s="339"/>
      <c r="B1083" s="336"/>
      <c r="C1083" s="339"/>
      <c r="D1083" s="339"/>
      <c r="E1083" s="339"/>
      <c r="F1083" s="1245"/>
      <c r="O1083" s="1245"/>
      <c r="S1083" s="1245"/>
      <c r="W1083" s="1245"/>
    </row>
    <row r="1084" spans="1:23" x14ac:dyDescent="0.3">
      <c r="A1084" s="339"/>
      <c r="B1084" s="336"/>
      <c r="C1084" s="339"/>
      <c r="D1084" s="339"/>
      <c r="E1084" s="339"/>
      <c r="F1084" s="1245"/>
      <c r="O1084" s="1245"/>
      <c r="S1084" s="1245"/>
      <c r="W1084" s="1245"/>
    </row>
    <row r="1085" spans="1:23" x14ac:dyDescent="0.3">
      <c r="A1085" s="339"/>
      <c r="B1085" s="336"/>
      <c r="C1085" s="339"/>
      <c r="D1085" s="339"/>
      <c r="E1085" s="339"/>
      <c r="F1085" s="1245"/>
      <c r="O1085" s="1245"/>
      <c r="S1085" s="1245"/>
      <c r="W1085" s="1245"/>
    </row>
    <row r="1086" spans="1:23" x14ac:dyDescent="0.3">
      <c r="A1086" s="339"/>
      <c r="B1086" s="336"/>
      <c r="C1086" s="339"/>
      <c r="D1086" s="339"/>
      <c r="E1086" s="339"/>
      <c r="F1086" s="1245"/>
      <c r="O1086" s="1245"/>
      <c r="S1086" s="1245"/>
      <c r="W1086" s="1245"/>
    </row>
    <row r="1087" spans="1:23" x14ac:dyDescent="0.3">
      <c r="A1087" s="339"/>
      <c r="B1087" s="336"/>
      <c r="C1087" s="339"/>
      <c r="D1087" s="339"/>
      <c r="E1087" s="339"/>
      <c r="F1087" s="1245"/>
      <c r="O1087" s="1245"/>
      <c r="S1087" s="1245"/>
      <c r="W1087" s="1245"/>
    </row>
    <row r="1088" spans="1:23" x14ac:dyDescent="0.3">
      <c r="A1088" s="339"/>
      <c r="B1088" s="336"/>
      <c r="C1088" s="339"/>
      <c r="D1088" s="339"/>
      <c r="E1088" s="339"/>
      <c r="F1088" s="1245"/>
      <c r="O1088" s="1245"/>
      <c r="S1088" s="1245"/>
      <c r="W1088" s="1245"/>
    </row>
    <row r="1089" spans="1:23" x14ac:dyDescent="0.3">
      <c r="A1089" s="339"/>
      <c r="B1089" s="336"/>
      <c r="C1089" s="339"/>
      <c r="D1089" s="339"/>
      <c r="E1089" s="339"/>
      <c r="F1089" s="1245"/>
      <c r="O1089" s="1245"/>
      <c r="S1089" s="1245"/>
      <c r="W1089" s="1245"/>
    </row>
    <row r="1090" spans="1:23" x14ac:dyDescent="0.3">
      <c r="A1090" s="339"/>
      <c r="B1090" s="336"/>
      <c r="C1090" s="339"/>
      <c r="D1090" s="339"/>
      <c r="E1090" s="339"/>
      <c r="F1090" s="1245"/>
      <c r="O1090" s="1245"/>
      <c r="S1090" s="1245"/>
      <c r="W1090" s="1245"/>
    </row>
    <row r="1091" spans="1:23" x14ac:dyDescent="0.3">
      <c r="A1091" s="339"/>
      <c r="B1091" s="336"/>
      <c r="C1091" s="339"/>
      <c r="D1091" s="339"/>
      <c r="E1091" s="339"/>
      <c r="F1091" s="1245"/>
      <c r="O1091" s="1245"/>
      <c r="S1091" s="1245"/>
      <c r="W1091" s="1245"/>
    </row>
    <row r="1092" spans="1:23" x14ac:dyDescent="0.3">
      <c r="A1092" s="339"/>
      <c r="B1092" s="336"/>
      <c r="C1092" s="339"/>
      <c r="D1092" s="339"/>
      <c r="E1092" s="339"/>
      <c r="F1092" s="1245"/>
      <c r="O1092" s="1245"/>
      <c r="S1092" s="1245"/>
      <c r="W1092" s="1245"/>
    </row>
    <row r="1093" spans="1:23" x14ac:dyDescent="0.3">
      <c r="A1093" s="339"/>
      <c r="B1093" s="336"/>
      <c r="C1093" s="339"/>
      <c r="D1093" s="339"/>
      <c r="E1093" s="339"/>
      <c r="F1093" s="1245"/>
      <c r="O1093" s="1245"/>
      <c r="S1093" s="1245"/>
      <c r="W1093" s="1245"/>
    </row>
    <row r="1094" spans="1:23" x14ac:dyDescent="0.3">
      <c r="A1094" s="339"/>
      <c r="B1094" s="336"/>
      <c r="C1094" s="339"/>
      <c r="D1094" s="339"/>
      <c r="E1094" s="339"/>
      <c r="F1094" s="1245"/>
      <c r="O1094" s="1245"/>
      <c r="S1094" s="1245"/>
      <c r="W1094" s="1245"/>
    </row>
    <row r="1095" spans="1:23" x14ac:dyDescent="0.3">
      <c r="A1095" s="339"/>
      <c r="B1095" s="336"/>
      <c r="C1095" s="339"/>
      <c r="D1095" s="339"/>
      <c r="E1095" s="339"/>
      <c r="F1095" s="1245"/>
      <c r="O1095" s="1245"/>
      <c r="S1095" s="1245"/>
      <c r="W1095" s="1245"/>
    </row>
    <row r="1096" spans="1:23" x14ac:dyDescent="0.3">
      <c r="A1096" s="339"/>
      <c r="B1096" s="336"/>
      <c r="C1096" s="339"/>
      <c r="D1096" s="339"/>
      <c r="E1096" s="339"/>
      <c r="F1096" s="1245"/>
      <c r="O1096" s="1245"/>
      <c r="S1096" s="1245"/>
      <c r="W1096" s="1245"/>
    </row>
    <row r="1097" spans="1:23" x14ac:dyDescent="0.3">
      <c r="A1097" s="339"/>
      <c r="B1097" s="336"/>
      <c r="C1097" s="339"/>
      <c r="D1097" s="339"/>
      <c r="E1097" s="339"/>
      <c r="F1097" s="1245"/>
      <c r="O1097" s="1245"/>
      <c r="S1097" s="1245"/>
      <c r="W1097" s="1245"/>
    </row>
    <row r="1098" spans="1:23" x14ac:dyDescent="0.3">
      <c r="A1098" s="339"/>
      <c r="B1098" s="336"/>
      <c r="C1098" s="339"/>
      <c r="D1098" s="339"/>
      <c r="E1098" s="339"/>
      <c r="F1098" s="1245"/>
      <c r="O1098" s="1245"/>
      <c r="S1098" s="1245"/>
      <c r="W1098" s="1245"/>
    </row>
    <row r="1099" spans="1:23" x14ac:dyDescent="0.3">
      <c r="A1099" s="339"/>
      <c r="B1099" s="336"/>
      <c r="C1099" s="339"/>
      <c r="D1099" s="339"/>
      <c r="E1099" s="339"/>
      <c r="F1099" s="1245"/>
      <c r="O1099" s="1245"/>
      <c r="S1099" s="1245"/>
      <c r="W1099" s="1245"/>
    </row>
    <row r="1100" spans="1:23" x14ac:dyDescent="0.3">
      <c r="A1100" s="339"/>
      <c r="B1100" s="336"/>
      <c r="C1100" s="339"/>
      <c r="D1100" s="339"/>
      <c r="E1100" s="339"/>
      <c r="F1100" s="1245"/>
      <c r="O1100" s="1245"/>
      <c r="S1100" s="1245"/>
      <c r="W1100" s="1245"/>
    </row>
    <row r="1101" spans="1:23" x14ac:dyDescent="0.3">
      <c r="A1101" s="339"/>
      <c r="B1101" s="336"/>
      <c r="C1101" s="339"/>
      <c r="D1101" s="339"/>
      <c r="E1101" s="339"/>
      <c r="F1101" s="1245"/>
      <c r="O1101" s="1245"/>
      <c r="S1101" s="1245"/>
      <c r="W1101" s="1245"/>
    </row>
    <row r="1102" spans="1:23" x14ac:dyDescent="0.3">
      <c r="A1102" s="339"/>
      <c r="B1102" s="336"/>
      <c r="C1102" s="339"/>
      <c r="D1102" s="339"/>
      <c r="E1102" s="339"/>
      <c r="F1102" s="1245"/>
      <c r="O1102" s="1245"/>
      <c r="S1102" s="1245"/>
      <c r="W1102" s="1245"/>
    </row>
    <row r="1103" spans="1:23" x14ac:dyDescent="0.3">
      <c r="A1103" s="339"/>
      <c r="B1103" s="336"/>
      <c r="C1103" s="339"/>
      <c r="D1103" s="339"/>
      <c r="E1103" s="339"/>
      <c r="F1103" s="1245"/>
      <c r="O1103" s="1245"/>
      <c r="S1103" s="1245"/>
      <c r="W1103" s="1245"/>
    </row>
    <row r="1104" spans="1:23" x14ac:dyDescent="0.3">
      <c r="A1104" s="339"/>
      <c r="B1104" s="336"/>
      <c r="C1104" s="339"/>
      <c r="D1104" s="339"/>
      <c r="E1104" s="339"/>
      <c r="F1104" s="1245"/>
      <c r="O1104" s="1245"/>
      <c r="S1104" s="1245"/>
      <c r="W1104" s="1245"/>
    </row>
    <row r="1105" spans="1:23" x14ac:dyDescent="0.3">
      <c r="A1105" s="339"/>
      <c r="B1105" s="336"/>
      <c r="C1105" s="339"/>
      <c r="D1105" s="339"/>
      <c r="E1105" s="339"/>
      <c r="F1105" s="1245"/>
      <c r="O1105" s="1245"/>
      <c r="S1105" s="1245"/>
      <c r="W1105" s="1245"/>
    </row>
    <row r="1106" spans="1:23" x14ac:dyDescent="0.3">
      <c r="A1106" s="339"/>
      <c r="B1106" s="336"/>
      <c r="C1106" s="339"/>
      <c r="D1106" s="339"/>
      <c r="E1106" s="339"/>
      <c r="F1106" s="1245"/>
      <c r="O1106" s="1245"/>
      <c r="S1106" s="1245"/>
      <c r="W1106" s="1245"/>
    </row>
    <row r="1107" spans="1:23" x14ac:dyDescent="0.3">
      <c r="A1107" s="339"/>
      <c r="B1107" s="336"/>
      <c r="C1107" s="339"/>
      <c r="D1107" s="339"/>
      <c r="E1107" s="339"/>
      <c r="F1107" s="1245"/>
      <c r="O1107" s="1245"/>
      <c r="S1107" s="1245"/>
      <c r="W1107" s="1245"/>
    </row>
    <row r="1108" spans="1:23" x14ac:dyDescent="0.3">
      <c r="A1108" s="339"/>
      <c r="B1108" s="336"/>
      <c r="C1108" s="339"/>
      <c r="D1108" s="339"/>
      <c r="E1108" s="339"/>
      <c r="F1108" s="1245"/>
      <c r="O1108" s="1245"/>
      <c r="S1108" s="1245"/>
      <c r="W1108" s="1245"/>
    </row>
    <row r="1109" spans="1:23" x14ac:dyDescent="0.3">
      <c r="A1109" s="339"/>
      <c r="B1109" s="336"/>
      <c r="C1109" s="339"/>
      <c r="D1109" s="339"/>
      <c r="E1109" s="339"/>
      <c r="F1109" s="1245"/>
      <c r="O1109" s="1245"/>
      <c r="S1109" s="1245"/>
      <c r="W1109" s="1245"/>
    </row>
    <row r="1110" spans="1:23" x14ac:dyDescent="0.3">
      <c r="A1110" s="339"/>
      <c r="B1110" s="336"/>
      <c r="C1110" s="339"/>
      <c r="D1110" s="339"/>
      <c r="E1110" s="339"/>
      <c r="F1110" s="1245"/>
      <c r="O1110" s="1245"/>
      <c r="S1110" s="1245"/>
      <c r="W1110" s="1245"/>
    </row>
    <row r="1111" spans="1:23" x14ac:dyDescent="0.3">
      <c r="A1111" s="339"/>
      <c r="B1111" s="336"/>
      <c r="C1111" s="339"/>
      <c r="D1111" s="339"/>
      <c r="E1111" s="339"/>
      <c r="F1111" s="1245"/>
      <c r="O1111" s="1245"/>
      <c r="S1111" s="1245"/>
      <c r="W1111" s="1245"/>
    </row>
    <row r="1112" spans="1:23" x14ac:dyDescent="0.3">
      <c r="A1112" s="339"/>
      <c r="B1112" s="336"/>
      <c r="C1112" s="339"/>
      <c r="D1112" s="339"/>
      <c r="E1112" s="339"/>
      <c r="F1112" s="1245"/>
      <c r="O1112" s="1245"/>
      <c r="S1112" s="1245"/>
      <c r="W1112" s="1245"/>
    </row>
    <row r="1113" spans="1:23" x14ac:dyDescent="0.3">
      <c r="A1113" s="339"/>
      <c r="B1113" s="336"/>
      <c r="C1113" s="339"/>
      <c r="D1113" s="339"/>
      <c r="E1113" s="339"/>
      <c r="F1113" s="1245"/>
      <c r="O1113" s="1245"/>
      <c r="S1113" s="1245"/>
      <c r="W1113" s="1245"/>
    </row>
    <row r="1114" spans="1:23" x14ac:dyDescent="0.3">
      <c r="A1114" s="339"/>
      <c r="B1114" s="336"/>
      <c r="C1114" s="339"/>
      <c r="D1114" s="339"/>
      <c r="E1114" s="339"/>
      <c r="F1114" s="1245"/>
      <c r="O1114" s="1245"/>
      <c r="S1114" s="1245"/>
      <c r="W1114" s="1245"/>
    </row>
    <row r="1115" spans="1:23" x14ac:dyDescent="0.3">
      <c r="A1115" s="339"/>
      <c r="B1115" s="336"/>
      <c r="C1115" s="339"/>
      <c r="D1115" s="339"/>
      <c r="E1115" s="339"/>
      <c r="F1115" s="1245"/>
      <c r="O1115" s="1245"/>
      <c r="S1115" s="1245"/>
      <c r="W1115" s="1245"/>
    </row>
    <row r="1116" spans="1:23" x14ac:dyDescent="0.3">
      <c r="A1116" s="339"/>
      <c r="B1116" s="336"/>
      <c r="C1116" s="339"/>
      <c r="D1116" s="339"/>
      <c r="E1116" s="339"/>
      <c r="F1116" s="1245"/>
      <c r="O1116" s="1245"/>
      <c r="S1116" s="1245"/>
      <c r="W1116" s="1245"/>
    </row>
    <row r="1117" spans="1:23" x14ac:dyDescent="0.3">
      <c r="A1117" s="339"/>
      <c r="B1117" s="336"/>
      <c r="C1117" s="339"/>
      <c r="D1117" s="339"/>
      <c r="E1117" s="339"/>
      <c r="F1117" s="1245"/>
      <c r="O1117" s="1245"/>
      <c r="S1117" s="1245"/>
      <c r="W1117" s="1245"/>
    </row>
    <row r="1118" spans="1:23" x14ac:dyDescent="0.3">
      <c r="A1118" s="339"/>
      <c r="B1118" s="336"/>
      <c r="C1118" s="339"/>
      <c r="D1118" s="339"/>
      <c r="E1118" s="339"/>
      <c r="F1118" s="1245"/>
      <c r="O1118" s="1245"/>
      <c r="S1118" s="1245"/>
      <c r="W1118" s="1245"/>
    </row>
    <row r="1119" spans="1:23" x14ac:dyDescent="0.3">
      <c r="A1119" s="339"/>
      <c r="B1119" s="336"/>
      <c r="C1119" s="339"/>
      <c r="D1119" s="339"/>
      <c r="E1119" s="339"/>
      <c r="F1119" s="1245"/>
      <c r="O1119" s="1245"/>
      <c r="S1119" s="1245"/>
      <c r="W1119" s="1245"/>
    </row>
    <row r="1120" spans="1:23" x14ac:dyDescent="0.3">
      <c r="A1120" s="339"/>
      <c r="B1120" s="336"/>
      <c r="C1120" s="339"/>
      <c r="D1120" s="339"/>
      <c r="E1120" s="339"/>
      <c r="F1120" s="1245"/>
      <c r="O1120" s="1245"/>
      <c r="S1120" s="1245"/>
      <c r="W1120" s="1245"/>
    </row>
    <row r="1121" spans="1:23" x14ac:dyDescent="0.3">
      <c r="A1121" s="339"/>
      <c r="B1121" s="336"/>
      <c r="C1121" s="339"/>
      <c r="D1121" s="339"/>
      <c r="E1121" s="339"/>
      <c r="F1121" s="1245"/>
      <c r="O1121" s="1245"/>
      <c r="S1121" s="1245"/>
      <c r="W1121" s="1245"/>
    </row>
    <row r="1122" spans="1:23" x14ac:dyDescent="0.3">
      <c r="A1122" s="339"/>
      <c r="B1122" s="336"/>
      <c r="C1122" s="339"/>
      <c r="D1122" s="339"/>
      <c r="E1122" s="339"/>
      <c r="F1122" s="1245"/>
      <c r="O1122" s="1245"/>
      <c r="S1122" s="1245"/>
      <c r="W1122" s="1245"/>
    </row>
    <row r="1123" spans="1:23" x14ac:dyDescent="0.3">
      <c r="A1123" s="339"/>
      <c r="B1123" s="336"/>
      <c r="C1123" s="339"/>
      <c r="D1123" s="339"/>
      <c r="E1123" s="339"/>
      <c r="F1123" s="1245"/>
      <c r="O1123" s="1245"/>
      <c r="S1123" s="1245"/>
      <c r="W1123" s="1245"/>
    </row>
    <row r="1124" spans="1:23" x14ac:dyDescent="0.3">
      <c r="A1124" s="339"/>
      <c r="B1124" s="336"/>
      <c r="C1124" s="339"/>
      <c r="D1124" s="339"/>
      <c r="E1124" s="339"/>
      <c r="F1124" s="1245"/>
      <c r="O1124" s="1245"/>
      <c r="S1124" s="1245"/>
      <c r="W1124" s="1245"/>
    </row>
    <row r="1125" spans="1:23" x14ac:dyDescent="0.3">
      <c r="A1125" s="339"/>
      <c r="B1125" s="336"/>
      <c r="C1125" s="339"/>
      <c r="D1125" s="339"/>
      <c r="E1125" s="339"/>
      <c r="F1125" s="1245"/>
      <c r="O1125" s="1245"/>
      <c r="S1125" s="1245"/>
      <c r="W1125" s="1245"/>
    </row>
    <row r="1126" spans="1:23" x14ac:dyDescent="0.3">
      <c r="A1126" s="339"/>
      <c r="B1126" s="336"/>
      <c r="C1126" s="339"/>
      <c r="D1126" s="339"/>
      <c r="E1126" s="339"/>
      <c r="F1126" s="1245"/>
      <c r="O1126" s="1245"/>
      <c r="S1126" s="1245"/>
      <c r="W1126" s="1245"/>
    </row>
    <row r="1127" spans="1:23" x14ac:dyDescent="0.3">
      <c r="A1127" s="339"/>
      <c r="B1127" s="336"/>
      <c r="C1127" s="339"/>
      <c r="D1127" s="339"/>
      <c r="E1127" s="339"/>
      <c r="F1127" s="1245"/>
      <c r="O1127" s="1245"/>
      <c r="S1127" s="1245"/>
      <c r="W1127" s="1245"/>
    </row>
    <row r="1128" spans="1:23" x14ac:dyDescent="0.3">
      <c r="A1128" s="339"/>
      <c r="B1128" s="336"/>
      <c r="C1128" s="339"/>
      <c r="D1128" s="339"/>
      <c r="E1128" s="339"/>
      <c r="F1128" s="1245"/>
      <c r="O1128" s="1245"/>
      <c r="S1128" s="1245"/>
      <c r="W1128" s="1245"/>
    </row>
    <row r="1129" spans="1:23" x14ac:dyDescent="0.3">
      <c r="A1129" s="339"/>
      <c r="B1129" s="336"/>
      <c r="C1129" s="339"/>
      <c r="D1129" s="339"/>
      <c r="E1129" s="339"/>
      <c r="F1129" s="1245"/>
      <c r="O1129" s="1245"/>
      <c r="S1129" s="1245"/>
      <c r="W1129" s="1245"/>
    </row>
    <row r="1130" spans="1:23" x14ac:dyDescent="0.3">
      <c r="A1130" s="339"/>
      <c r="B1130" s="336"/>
      <c r="C1130" s="339"/>
      <c r="D1130" s="339"/>
      <c r="E1130" s="339"/>
      <c r="F1130" s="1245"/>
      <c r="O1130" s="1245"/>
      <c r="S1130" s="1245"/>
      <c r="W1130" s="1245"/>
    </row>
    <row r="1131" spans="1:23" x14ac:dyDescent="0.3">
      <c r="A1131" s="339"/>
      <c r="B1131" s="336"/>
      <c r="C1131" s="339"/>
      <c r="D1131" s="339"/>
      <c r="E1131" s="339"/>
      <c r="F1131" s="1245"/>
      <c r="O1131" s="1245"/>
      <c r="S1131" s="1245"/>
      <c r="W1131" s="1245"/>
    </row>
    <row r="1132" spans="1:23" x14ac:dyDescent="0.3">
      <c r="A1132" s="339"/>
      <c r="B1132" s="336"/>
      <c r="C1132" s="339"/>
      <c r="D1132" s="339"/>
      <c r="E1132" s="339"/>
      <c r="F1132" s="1245"/>
      <c r="O1132" s="1245"/>
      <c r="S1132" s="1245"/>
      <c r="W1132" s="1245"/>
    </row>
    <row r="1133" spans="1:23" x14ac:dyDescent="0.3">
      <c r="A1133" s="339"/>
      <c r="B1133" s="336"/>
      <c r="C1133" s="339"/>
      <c r="D1133" s="339"/>
      <c r="E1133" s="339"/>
      <c r="F1133" s="1245"/>
      <c r="O1133" s="1245"/>
      <c r="S1133" s="1245"/>
      <c r="W1133" s="1245"/>
    </row>
    <row r="1134" spans="1:23" x14ac:dyDescent="0.3">
      <c r="A1134" s="339"/>
      <c r="B1134" s="336"/>
      <c r="C1134" s="339"/>
      <c r="D1134" s="339"/>
      <c r="E1134" s="339"/>
      <c r="F1134" s="1245"/>
      <c r="O1134" s="1245"/>
      <c r="S1134" s="1245"/>
      <c r="W1134" s="1245"/>
    </row>
    <row r="1135" spans="1:23" x14ac:dyDescent="0.3">
      <c r="A1135" s="339"/>
      <c r="B1135" s="336"/>
      <c r="C1135" s="339"/>
      <c r="D1135" s="339"/>
      <c r="E1135" s="339"/>
      <c r="F1135" s="1245"/>
      <c r="O1135" s="1245"/>
      <c r="S1135" s="1245"/>
      <c r="W1135" s="1245"/>
    </row>
    <row r="1136" spans="1:23" x14ac:dyDescent="0.3">
      <c r="A1136" s="339"/>
      <c r="B1136" s="336"/>
      <c r="C1136" s="339"/>
      <c r="D1136" s="339"/>
      <c r="E1136" s="339"/>
      <c r="F1136" s="1245"/>
      <c r="O1136" s="1245"/>
      <c r="S1136" s="1245"/>
      <c r="W1136" s="1245"/>
    </row>
    <row r="1137" spans="1:23" x14ac:dyDescent="0.3">
      <c r="A1137" s="339"/>
      <c r="B1137" s="336"/>
      <c r="C1137" s="339"/>
      <c r="D1137" s="339"/>
      <c r="E1137" s="339"/>
      <c r="F1137" s="1245"/>
      <c r="O1137" s="1245"/>
      <c r="S1137" s="1245"/>
      <c r="W1137" s="1245"/>
    </row>
    <row r="1138" spans="1:23" x14ac:dyDescent="0.3">
      <c r="A1138" s="339"/>
      <c r="B1138" s="336"/>
      <c r="C1138" s="339"/>
      <c r="D1138" s="339"/>
      <c r="E1138" s="339"/>
      <c r="F1138" s="1245"/>
      <c r="O1138" s="1245"/>
      <c r="S1138" s="1245"/>
      <c r="W1138" s="1245"/>
    </row>
    <row r="1139" spans="1:23" x14ac:dyDescent="0.3">
      <c r="A1139" s="339"/>
      <c r="B1139" s="336"/>
      <c r="C1139" s="339"/>
      <c r="D1139" s="339"/>
      <c r="E1139" s="339"/>
      <c r="F1139" s="1245"/>
      <c r="O1139" s="1245"/>
      <c r="S1139" s="1245"/>
      <c r="W1139" s="1245"/>
    </row>
    <row r="1140" spans="1:23" x14ac:dyDescent="0.3">
      <c r="A1140" s="339"/>
      <c r="B1140" s="336"/>
      <c r="C1140" s="339"/>
      <c r="D1140" s="339"/>
      <c r="E1140" s="339"/>
      <c r="F1140" s="1245"/>
      <c r="O1140" s="1245"/>
      <c r="S1140" s="1245"/>
      <c r="W1140" s="1245"/>
    </row>
    <row r="1141" spans="1:23" x14ac:dyDescent="0.3">
      <c r="A1141" s="339"/>
      <c r="B1141" s="336"/>
      <c r="C1141" s="339"/>
      <c r="D1141" s="339"/>
      <c r="E1141" s="339"/>
      <c r="F1141" s="1245"/>
      <c r="O1141" s="1245"/>
      <c r="S1141" s="1245"/>
      <c r="W1141" s="1245"/>
    </row>
    <row r="1142" spans="1:23" x14ac:dyDescent="0.3">
      <c r="A1142" s="339"/>
      <c r="B1142" s="336"/>
      <c r="C1142" s="339"/>
      <c r="D1142" s="339"/>
      <c r="E1142" s="339"/>
      <c r="F1142" s="1245"/>
      <c r="O1142" s="1245"/>
      <c r="S1142" s="1245"/>
      <c r="W1142" s="1245"/>
    </row>
    <row r="1143" spans="1:23" x14ac:dyDescent="0.3">
      <c r="A1143" s="339"/>
      <c r="B1143" s="336"/>
      <c r="C1143" s="339"/>
      <c r="D1143" s="339"/>
      <c r="E1143" s="339"/>
      <c r="F1143" s="1245"/>
      <c r="O1143" s="1245"/>
      <c r="S1143" s="1245"/>
      <c r="W1143" s="1245"/>
    </row>
    <row r="1144" spans="1:23" x14ac:dyDescent="0.3">
      <c r="A1144" s="339"/>
      <c r="B1144" s="336"/>
      <c r="C1144" s="339"/>
      <c r="D1144" s="339"/>
      <c r="E1144" s="339"/>
      <c r="F1144" s="1245"/>
      <c r="O1144" s="1245"/>
      <c r="S1144" s="1245"/>
      <c r="W1144" s="1245"/>
    </row>
    <row r="1145" spans="1:23" x14ac:dyDescent="0.3">
      <c r="A1145" s="339"/>
      <c r="B1145" s="336"/>
      <c r="C1145" s="339"/>
      <c r="D1145" s="339"/>
      <c r="E1145" s="339"/>
      <c r="F1145" s="1245"/>
      <c r="O1145" s="1245"/>
      <c r="S1145" s="1245"/>
      <c r="W1145" s="1245"/>
    </row>
    <row r="1146" spans="1:23" x14ac:dyDescent="0.3">
      <c r="A1146" s="339"/>
      <c r="B1146" s="336"/>
      <c r="C1146" s="339"/>
      <c r="D1146" s="339"/>
      <c r="E1146" s="339"/>
      <c r="F1146" s="1245"/>
      <c r="O1146" s="1245"/>
      <c r="S1146" s="1245"/>
      <c r="W1146" s="1245"/>
    </row>
    <row r="1147" spans="1:23" x14ac:dyDescent="0.3">
      <c r="A1147" s="339"/>
      <c r="B1147" s="336"/>
      <c r="C1147" s="339"/>
      <c r="D1147" s="339"/>
      <c r="E1147" s="339"/>
      <c r="F1147" s="1245"/>
      <c r="O1147" s="1245"/>
      <c r="S1147" s="1245"/>
      <c r="W1147" s="1245"/>
    </row>
    <row r="1148" spans="1:23" x14ac:dyDescent="0.3">
      <c r="A1148" s="339"/>
      <c r="B1148" s="336"/>
      <c r="C1148" s="339"/>
      <c r="D1148" s="339"/>
      <c r="E1148" s="339"/>
      <c r="F1148" s="1245"/>
      <c r="O1148" s="1245"/>
      <c r="S1148" s="1245"/>
      <c r="W1148" s="1245"/>
    </row>
    <row r="1149" spans="1:23" x14ac:dyDescent="0.3">
      <c r="A1149" s="339"/>
      <c r="B1149" s="336"/>
      <c r="C1149" s="339"/>
      <c r="D1149" s="339"/>
      <c r="E1149" s="339"/>
      <c r="F1149" s="1245"/>
      <c r="O1149" s="1245"/>
      <c r="S1149" s="1245"/>
      <c r="W1149" s="1245"/>
    </row>
    <row r="1150" spans="1:23" x14ac:dyDescent="0.3">
      <c r="A1150" s="339"/>
      <c r="B1150" s="336"/>
      <c r="C1150" s="339"/>
      <c r="D1150" s="339"/>
      <c r="E1150" s="339"/>
      <c r="F1150" s="1245"/>
      <c r="O1150" s="1245"/>
      <c r="S1150" s="1245"/>
      <c r="W1150" s="1245"/>
    </row>
    <row r="1151" spans="1:23" x14ac:dyDescent="0.3">
      <c r="A1151" s="339"/>
      <c r="B1151" s="336"/>
      <c r="C1151" s="339"/>
      <c r="D1151" s="339"/>
      <c r="E1151" s="339"/>
      <c r="F1151" s="1245"/>
      <c r="O1151" s="1245"/>
      <c r="S1151" s="1245"/>
      <c r="W1151" s="1245"/>
    </row>
    <row r="1152" spans="1:23" x14ac:dyDescent="0.3">
      <c r="A1152" s="339"/>
      <c r="B1152" s="336"/>
      <c r="C1152" s="339"/>
      <c r="D1152" s="339"/>
      <c r="E1152" s="339"/>
      <c r="F1152" s="1245"/>
      <c r="O1152" s="1245"/>
      <c r="S1152" s="1245"/>
      <c r="W1152" s="1245"/>
    </row>
    <row r="1153" spans="1:23" x14ac:dyDescent="0.3">
      <c r="A1153" s="339"/>
      <c r="B1153" s="336"/>
      <c r="C1153" s="339"/>
      <c r="D1153" s="339"/>
      <c r="E1153" s="339"/>
      <c r="F1153" s="1245"/>
      <c r="O1153" s="1245"/>
      <c r="S1153" s="1245"/>
      <c r="W1153" s="1245"/>
    </row>
    <row r="1154" spans="1:23" x14ac:dyDescent="0.3">
      <c r="A1154" s="339"/>
      <c r="B1154" s="336"/>
      <c r="C1154" s="339"/>
      <c r="D1154" s="339"/>
      <c r="E1154" s="339"/>
      <c r="F1154" s="1245"/>
      <c r="O1154" s="1245"/>
      <c r="S1154" s="1245"/>
      <c r="W1154" s="1245"/>
    </row>
    <row r="1155" spans="1:23" x14ac:dyDescent="0.3">
      <c r="A1155" s="339"/>
      <c r="B1155" s="336"/>
      <c r="C1155" s="339"/>
      <c r="D1155" s="339"/>
      <c r="E1155" s="339"/>
      <c r="F1155" s="1245"/>
      <c r="O1155" s="1245"/>
      <c r="S1155" s="1245"/>
      <c r="W1155" s="1245"/>
    </row>
    <row r="1156" spans="1:23" x14ac:dyDescent="0.3">
      <c r="A1156" s="339"/>
      <c r="B1156" s="336"/>
      <c r="C1156" s="339"/>
      <c r="D1156" s="339"/>
      <c r="E1156" s="339"/>
      <c r="F1156" s="1245"/>
      <c r="O1156" s="1245"/>
      <c r="S1156" s="1245"/>
      <c r="W1156" s="1245"/>
    </row>
    <row r="1157" spans="1:23" x14ac:dyDescent="0.3">
      <c r="A1157" s="339"/>
      <c r="B1157" s="336"/>
      <c r="C1157" s="339"/>
      <c r="D1157" s="339"/>
      <c r="E1157" s="339"/>
      <c r="F1157" s="1245"/>
      <c r="O1157" s="1245"/>
      <c r="S1157" s="1245"/>
      <c r="W1157" s="1245"/>
    </row>
    <row r="1158" spans="1:23" x14ac:dyDescent="0.3">
      <c r="A1158" s="339"/>
      <c r="B1158" s="336"/>
      <c r="C1158" s="339"/>
      <c r="D1158" s="339"/>
      <c r="E1158" s="339"/>
      <c r="F1158" s="1245"/>
      <c r="O1158" s="1245"/>
      <c r="S1158" s="1245"/>
      <c r="W1158" s="1245"/>
    </row>
    <row r="1159" spans="1:23" x14ac:dyDescent="0.3">
      <c r="A1159" s="339"/>
      <c r="B1159" s="336"/>
      <c r="C1159" s="339"/>
      <c r="D1159" s="339"/>
      <c r="E1159" s="339"/>
      <c r="F1159" s="1245"/>
      <c r="O1159" s="1245"/>
      <c r="S1159" s="1245"/>
      <c r="W1159" s="1245"/>
    </row>
    <row r="1160" spans="1:23" x14ac:dyDescent="0.3">
      <c r="A1160" s="339"/>
      <c r="B1160" s="336"/>
      <c r="C1160" s="339"/>
      <c r="D1160" s="339"/>
      <c r="E1160" s="339"/>
      <c r="F1160" s="1245"/>
      <c r="O1160" s="1245"/>
      <c r="S1160" s="1245"/>
      <c r="W1160" s="1245"/>
    </row>
    <row r="1161" spans="1:23" x14ac:dyDescent="0.3">
      <c r="A1161" s="339"/>
      <c r="B1161" s="336"/>
      <c r="C1161" s="339"/>
      <c r="D1161" s="339"/>
      <c r="E1161" s="339"/>
      <c r="F1161" s="1245"/>
      <c r="O1161" s="1245"/>
      <c r="S1161" s="1245"/>
      <c r="W1161" s="1245"/>
    </row>
    <row r="1162" spans="1:23" x14ac:dyDescent="0.3">
      <c r="A1162" s="339"/>
      <c r="B1162" s="336"/>
      <c r="C1162" s="339"/>
      <c r="D1162" s="339"/>
      <c r="E1162" s="339"/>
      <c r="F1162" s="1245"/>
      <c r="O1162" s="1245"/>
      <c r="S1162" s="1245"/>
      <c r="W1162" s="1245"/>
    </row>
    <row r="1163" spans="1:23" x14ac:dyDescent="0.3">
      <c r="A1163" s="339"/>
      <c r="B1163" s="336"/>
      <c r="C1163" s="339"/>
      <c r="D1163" s="339"/>
      <c r="E1163" s="339"/>
      <c r="F1163" s="1245"/>
      <c r="O1163" s="1245"/>
      <c r="S1163" s="1245"/>
      <c r="W1163" s="1245"/>
    </row>
    <row r="1164" spans="1:23" x14ac:dyDescent="0.3">
      <c r="A1164" s="339"/>
      <c r="B1164" s="336"/>
      <c r="C1164" s="339"/>
      <c r="D1164" s="339"/>
      <c r="E1164" s="339"/>
      <c r="F1164" s="1245"/>
      <c r="O1164" s="1245"/>
      <c r="S1164" s="1245"/>
      <c r="W1164" s="1245"/>
    </row>
    <row r="1165" spans="1:23" x14ac:dyDescent="0.3">
      <c r="A1165" s="339"/>
      <c r="B1165" s="336"/>
      <c r="C1165" s="339"/>
      <c r="D1165" s="339"/>
      <c r="E1165" s="339"/>
      <c r="F1165" s="1245"/>
      <c r="O1165" s="1245"/>
      <c r="S1165" s="1245"/>
      <c r="W1165" s="1245"/>
    </row>
    <row r="1166" spans="1:23" x14ac:dyDescent="0.3">
      <c r="A1166" s="339"/>
      <c r="B1166" s="336"/>
      <c r="C1166" s="339"/>
      <c r="D1166" s="339"/>
      <c r="E1166" s="339"/>
      <c r="F1166" s="1245"/>
      <c r="O1166" s="1245"/>
      <c r="S1166" s="1245"/>
      <c r="W1166" s="1245"/>
    </row>
    <row r="1167" spans="1:23" x14ac:dyDescent="0.3">
      <c r="A1167" s="339"/>
      <c r="B1167" s="336"/>
      <c r="C1167" s="339"/>
      <c r="D1167" s="339"/>
      <c r="E1167" s="339"/>
      <c r="F1167" s="1245"/>
      <c r="O1167" s="1245"/>
      <c r="S1167" s="1245"/>
      <c r="W1167" s="1245"/>
    </row>
    <row r="1168" spans="1:23" x14ac:dyDescent="0.3">
      <c r="A1168" s="339"/>
      <c r="B1168" s="336"/>
      <c r="C1168" s="339"/>
      <c r="D1168" s="339"/>
      <c r="E1168" s="339"/>
      <c r="F1168" s="1245"/>
      <c r="O1168" s="1245"/>
      <c r="S1168" s="1245"/>
      <c r="W1168" s="1245"/>
    </row>
    <row r="1169" spans="1:23" x14ac:dyDescent="0.3">
      <c r="A1169" s="339"/>
      <c r="B1169" s="336"/>
      <c r="C1169" s="339"/>
      <c r="D1169" s="339"/>
      <c r="E1169" s="339"/>
      <c r="F1169" s="1245"/>
      <c r="O1169" s="1245"/>
      <c r="S1169" s="1245"/>
      <c r="W1169" s="1245"/>
    </row>
    <row r="1170" spans="1:23" x14ac:dyDescent="0.3">
      <c r="A1170" s="339"/>
      <c r="B1170" s="336"/>
      <c r="C1170" s="339"/>
      <c r="D1170" s="339"/>
      <c r="E1170" s="339"/>
      <c r="F1170" s="1245"/>
      <c r="O1170" s="1245"/>
      <c r="S1170" s="1245"/>
      <c r="W1170" s="1245"/>
    </row>
    <row r="1171" spans="1:23" x14ac:dyDescent="0.3">
      <c r="A1171" s="339"/>
      <c r="B1171" s="336"/>
      <c r="C1171" s="339"/>
      <c r="D1171" s="339"/>
      <c r="E1171" s="339"/>
      <c r="F1171" s="1245"/>
      <c r="O1171" s="1245"/>
      <c r="S1171" s="1245"/>
      <c r="W1171" s="1245"/>
    </row>
    <row r="1172" spans="1:23" x14ac:dyDescent="0.3">
      <c r="A1172" s="339"/>
      <c r="B1172" s="336"/>
      <c r="C1172" s="339"/>
      <c r="D1172" s="339"/>
      <c r="E1172" s="339"/>
      <c r="F1172" s="1245"/>
      <c r="O1172" s="1245"/>
      <c r="S1172" s="1245"/>
      <c r="W1172" s="1245"/>
    </row>
    <row r="1173" spans="1:23" x14ac:dyDescent="0.3">
      <c r="A1173" s="339"/>
      <c r="B1173" s="336"/>
      <c r="C1173" s="339"/>
      <c r="D1173" s="339"/>
      <c r="E1173" s="339"/>
      <c r="F1173" s="1245"/>
      <c r="O1173" s="1245"/>
      <c r="S1173" s="1245"/>
      <c r="W1173" s="1245"/>
    </row>
    <row r="1174" spans="1:23" x14ac:dyDescent="0.3">
      <c r="A1174" s="339"/>
      <c r="B1174" s="336"/>
      <c r="C1174" s="339"/>
      <c r="D1174" s="339"/>
      <c r="E1174" s="339"/>
      <c r="F1174" s="1245"/>
      <c r="O1174" s="1245"/>
      <c r="S1174" s="1245"/>
      <c r="W1174" s="1245"/>
    </row>
    <row r="1175" spans="1:23" x14ac:dyDescent="0.3">
      <c r="A1175" s="339"/>
      <c r="B1175" s="336"/>
      <c r="C1175" s="339"/>
      <c r="D1175" s="339"/>
      <c r="E1175" s="339"/>
      <c r="F1175" s="1245"/>
      <c r="O1175" s="1245"/>
      <c r="S1175" s="1245"/>
      <c r="W1175" s="1245"/>
    </row>
    <row r="1176" spans="1:23" x14ac:dyDescent="0.3">
      <c r="A1176" s="339"/>
      <c r="B1176" s="336"/>
      <c r="C1176" s="339"/>
      <c r="D1176" s="339"/>
      <c r="E1176" s="339"/>
      <c r="F1176" s="1245"/>
      <c r="O1176" s="1245"/>
      <c r="S1176" s="1245"/>
      <c r="W1176" s="1245"/>
    </row>
    <row r="1177" spans="1:23" x14ac:dyDescent="0.3">
      <c r="A1177" s="339"/>
      <c r="B1177" s="336"/>
      <c r="C1177" s="339"/>
      <c r="D1177" s="339"/>
      <c r="E1177" s="339"/>
      <c r="F1177" s="1245"/>
      <c r="O1177" s="1245"/>
      <c r="S1177" s="1245"/>
      <c r="W1177" s="1245"/>
    </row>
    <row r="1178" spans="1:23" x14ac:dyDescent="0.3">
      <c r="A1178" s="339"/>
      <c r="B1178" s="336"/>
      <c r="C1178" s="339"/>
      <c r="D1178" s="339"/>
      <c r="E1178" s="339"/>
      <c r="F1178" s="1245"/>
      <c r="O1178" s="1245"/>
      <c r="S1178" s="1245"/>
      <c r="W1178" s="1245"/>
    </row>
    <row r="1179" spans="1:23" x14ac:dyDescent="0.3">
      <c r="A1179" s="339"/>
      <c r="B1179" s="336"/>
      <c r="C1179" s="339"/>
      <c r="D1179" s="339"/>
      <c r="E1179" s="339"/>
      <c r="F1179" s="1245"/>
      <c r="O1179" s="1245"/>
      <c r="S1179" s="1245"/>
      <c r="W1179" s="1245"/>
    </row>
    <row r="1180" spans="1:23" x14ac:dyDescent="0.3">
      <c r="A1180" s="339"/>
      <c r="B1180" s="336"/>
      <c r="C1180" s="339"/>
      <c r="D1180" s="339"/>
      <c r="E1180" s="339"/>
      <c r="F1180" s="1245"/>
      <c r="O1180" s="1245"/>
      <c r="S1180" s="1245"/>
      <c r="W1180" s="1245"/>
    </row>
    <row r="1181" spans="1:23" x14ac:dyDescent="0.3">
      <c r="A1181" s="339"/>
      <c r="B1181" s="336"/>
      <c r="C1181" s="339"/>
      <c r="D1181" s="339"/>
      <c r="E1181" s="339"/>
      <c r="F1181" s="1245"/>
      <c r="O1181" s="1245"/>
      <c r="S1181" s="1245"/>
      <c r="W1181" s="1245"/>
    </row>
    <row r="1182" spans="1:23" x14ac:dyDescent="0.3">
      <c r="A1182" s="339"/>
      <c r="B1182" s="336"/>
      <c r="C1182" s="339"/>
      <c r="D1182" s="339"/>
      <c r="E1182" s="339"/>
      <c r="F1182" s="1245"/>
      <c r="O1182" s="1245"/>
      <c r="S1182" s="1245"/>
      <c r="W1182" s="1245"/>
    </row>
    <row r="1183" spans="1:23" x14ac:dyDescent="0.3">
      <c r="A1183" s="339"/>
      <c r="B1183" s="336"/>
      <c r="C1183" s="339"/>
      <c r="D1183" s="339"/>
      <c r="E1183" s="339"/>
      <c r="F1183" s="1245"/>
      <c r="O1183" s="1245"/>
      <c r="S1183" s="1245"/>
      <c r="W1183" s="1245"/>
    </row>
    <row r="1184" spans="1:23" x14ac:dyDescent="0.3">
      <c r="A1184" s="339"/>
      <c r="B1184" s="336"/>
      <c r="C1184" s="339"/>
      <c r="D1184" s="339"/>
      <c r="E1184" s="339"/>
      <c r="F1184" s="1245"/>
      <c r="O1184" s="1245"/>
      <c r="S1184" s="1245"/>
      <c r="W1184" s="1245"/>
    </row>
    <row r="1185" spans="1:23" x14ac:dyDescent="0.3">
      <c r="A1185" s="339"/>
      <c r="B1185" s="336"/>
      <c r="C1185" s="339"/>
      <c r="D1185" s="339"/>
      <c r="E1185" s="339"/>
      <c r="F1185" s="1245"/>
      <c r="O1185" s="1245"/>
      <c r="S1185" s="1245"/>
      <c r="W1185" s="1245"/>
    </row>
    <row r="1186" spans="1:23" x14ac:dyDescent="0.3">
      <c r="A1186" s="339"/>
      <c r="B1186" s="336"/>
      <c r="C1186" s="339"/>
      <c r="D1186" s="339"/>
      <c r="E1186" s="339"/>
      <c r="F1186" s="1245"/>
      <c r="O1186" s="1245"/>
      <c r="S1186" s="1245"/>
      <c r="W1186" s="1245"/>
    </row>
    <row r="1187" spans="1:23" x14ac:dyDescent="0.3">
      <c r="A1187" s="339"/>
      <c r="B1187" s="336"/>
      <c r="C1187" s="339"/>
      <c r="D1187" s="339"/>
      <c r="E1187" s="339"/>
      <c r="F1187" s="1245"/>
      <c r="O1187" s="1245"/>
      <c r="S1187" s="1245"/>
      <c r="W1187" s="1245"/>
    </row>
    <row r="1188" spans="1:23" x14ac:dyDescent="0.3">
      <c r="A1188" s="339"/>
      <c r="B1188" s="336"/>
      <c r="C1188" s="339"/>
      <c r="D1188" s="339"/>
      <c r="E1188" s="339"/>
      <c r="F1188" s="1245"/>
      <c r="O1188" s="1245"/>
      <c r="S1188" s="1245"/>
      <c r="W1188" s="1245"/>
    </row>
    <row r="1189" spans="1:23" x14ac:dyDescent="0.3">
      <c r="A1189" s="339"/>
      <c r="B1189" s="336"/>
      <c r="C1189" s="339"/>
      <c r="D1189" s="339"/>
      <c r="E1189" s="339"/>
      <c r="F1189" s="1245"/>
      <c r="O1189" s="1245"/>
      <c r="S1189" s="1245"/>
      <c r="W1189" s="1245"/>
    </row>
    <row r="1190" spans="1:23" x14ac:dyDescent="0.3">
      <c r="A1190" s="339"/>
      <c r="B1190" s="336"/>
      <c r="C1190" s="339"/>
      <c r="D1190" s="339"/>
      <c r="E1190" s="339"/>
      <c r="F1190" s="1245"/>
      <c r="O1190" s="1245"/>
      <c r="S1190" s="1245"/>
      <c r="W1190" s="1245"/>
    </row>
    <row r="1191" spans="1:23" x14ac:dyDescent="0.3">
      <c r="A1191" s="339"/>
      <c r="B1191" s="336"/>
      <c r="C1191" s="339"/>
      <c r="D1191" s="339"/>
      <c r="E1191" s="339"/>
      <c r="F1191" s="1245"/>
      <c r="O1191" s="1245"/>
      <c r="S1191" s="1245"/>
      <c r="W1191" s="1245"/>
    </row>
    <row r="1192" spans="1:23" x14ac:dyDescent="0.3">
      <c r="A1192" s="339"/>
      <c r="B1192" s="336"/>
      <c r="C1192" s="339"/>
      <c r="D1192" s="339"/>
      <c r="E1192" s="339"/>
      <c r="F1192" s="1245"/>
      <c r="O1192" s="1245"/>
      <c r="S1192" s="1245"/>
      <c r="W1192" s="1245"/>
    </row>
    <row r="1193" spans="1:23" x14ac:dyDescent="0.3">
      <c r="A1193" s="339"/>
      <c r="B1193" s="336"/>
      <c r="C1193" s="339"/>
      <c r="D1193" s="339"/>
      <c r="E1193" s="339"/>
      <c r="F1193" s="1245"/>
      <c r="O1193" s="1245"/>
      <c r="S1193" s="1245"/>
      <c r="W1193" s="1245"/>
    </row>
    <row r="1194" spans="1:23" x14ac:dyDescent="0.3">
      <c r="A1194" s="339"/>
      <c r="B1194" s="336"/>
      <c r="C1194" s="339"/>
      <c r="D1194" s="339"/>
      <c r="E1194" s="339"/>
      <c r="F1194" s="1245"/>
      <c r="O1194" s="1245"/>
      <c r="S1194" s="1245"/>
      <c r="W1194" s="1245"/>
    </row>
    <row r="1195" spans="1:23" x14ac:dyDescent="0.3">
      <c r="A1195" s="339"/>
      <c r="B1195" s="336"/>
      <c r="C1195" s="339"/>
      <c r="D1195" s="339"/>
      <c r="E1195" s="339"/>
      <c r="F1195" s="1245"/>
      <c r="O1195" s="1245"/>
      <c r="S1195" s="1245"/>
      <c r="W1195" s="1245"/>
    </row>
    <row r="1196" spans="1:23" x14ac:dyDescent="0.3">
      <c r="A1196" s="339"/>
      <c r="B1196" s="336"/>
      <c r="C1196" s="339"/>
      <c r="D1196" s="339"/>
      <c r="E1196" s="339"/>
      <c r="F1196" s="1245"/>
      <c r="O1196" s="1245"/>
      <c r="S1196" s="1245"/>
      <c r="W1196" s="1245"/>
    </row>
    <row r="1197" spans="1:23" x14ac:dyDescent="0.3">
      <c r="A1197" s="339"/>
      <c r="B1197" s="336"/>
      <c r="C1197" s="339"/>
      <c r="D1197" s="339"/>
      <c r="E1197" s="339"/>
      <c r="F1197" s="1245"/>
      <c r="O1197" s="1245"/>
      <c r="S1197" s="1245"/>
      <c r="W1197" s="1245"/>
    </row>
    <row r="1198" spans="1:23" x14ac:dyDescent="0.3">
      <c r="A1198" s="339"/>
      <c r="B1198" s="336"/>
      <c r="C1198" s="339"/>
      <c r="D1198" s="339"/>
      <c r="E1198" s="339"/>
      <c r="F1198" s="1245"/>
      <c r="O1198" s="1245"/>
      <c r="S1198" s="1245"/>
      <c r="W1198" s="1245"/>
    </row>
    <row r="1199" spans="1:23" x14ac:dyDescent="0.3">
      <c r="A1199" s="339"/>
      <c r="B1199" s="336"/>
      <c r="C1199" s="339"/>
      <c r="D1199" s="339"/>
      <c r="E1199" s="339"/>
      <c r="F1199" s="1245"/>
      <c r="O1199" s="1245"/>
      <c r="S1199" s="1245"/>
      <c r="W1199" s="1245"/>
    </row>
    <row r="1200" spans="1:23" x14ac:dyDescent="0.3">
      <c r="A1200" s="339"/>
      <c r="B1200" s="336"/>
      <c r="C1200" s="339"/>
      <c r="D1200" s="339"/>
      <c r="E1200" s="339"/>
      <c r="F1200" s="1245"/>
      <c r="O1200" s="1245"/>
      <c r="S1200" s="1245"/>
      <c r="W1200" s="1245"/>
    </row>
    <row r="1201" spans="1:23" x14ac:dyDescent="0.3">
      <c r="A1201" s="339"/>
      <c r="B1201" s="336"/>
      <c r="C1201" s="339"/>
      <c r="D1201" s="339"/>
      <c r="E1201" s="339"/>
      <c r="F1201" s="1245"/>
      <c r="O1201" s="1245"/>
      <c r="S1201" s="1245"/>
      <c r="W1201" s="1245"/>
    </row>
    <row r="1202" spans="1:23" x14ac:dyDescent="0.3">
      <c r="A1202" s="339"/>
      <c r="B1202" s="336"/>
      <c r="C1202" s="339"/>
      <c r="D1202" s="339"/>
      <c r="E1202" s="339"/>
      <c r="F1202" s="1245"/>
      <c r="O1202" s="1245"/>
      <c r="S1202" s="1245"/>
      <c r="W1202" s="1245"/>
    </row>
    <row r="1203" spans="1:23" x14ac:dyDescent="0.3">
      <c r="A1203" s="339"/>
      <c r="B1203" s="336"/>
      <c r="C1203" s="339"/>
      <c r="D1203" s="339"/>
      <c r="E1203" s="339"/>
      <c r="F1203" s="1245"/>
      <c r="O1203" s="1245"/>
      <c r="S1203" s="1245"/>
      <c r="W1203" s="1245"/>
    </row>
    <row r="1204" spans="1:23" x14ac:dyDescent="0.3">
      <c r="A1204" s="339"/>
      <c r="B1204" s="336"/>
      <c r="C1204" s="339"/>
      <c r="D1204" s="339"/>
      <c r="E1204" s="339"/>
      <c r="F1204" s="1245"/>
      <c r="O1204" s="1245"/>
      <c r="S1204" s="1245"/>
      <c r="W1204" s="1245"/>
    </row>
    <row r="1205" spans="1:23" x14ac:dyDescent="0.3">
      <c r="A1205" s="339"/>
      <c r="B1205" s="336"/>
      <c r="C1205" s="339"/>
      <c r="D1205" s="339"/>
      <c r="E1205" s="339"/>
      <c r="F1205" s="1245"/>
      <c r="O1205" s="1245"/>
      <c r="S1205" s="1245"/>
      <c r="W1205" s="1245"/>
    </row>
    <row r="1206" spans="1:23" x14ac:dyDescent="0.3">
      <c r="A1206" s="339"/>
      <c r="B1206" s="336"/>
      <c r="C1206" s="339"/>
      <c r="D1206" s="339"/>
      <c r="E1206" s="339"/>
      <c r="F1206" s="1245"/>
      <c r="O1206" s="1245"/>
      <c r="S1206" s="1245"/>
      <c r="W1206" s="1245"/>
    </row>
    <row r="1207" spans="1:23" x14ac:dyDescent="0.3">
      <c r="A1207" s="339"/>
      <c r="B1207" s="336"/>
      <c r="C1207" s="339"/>
      <c r="D1207" s="339"/>
      <c r="E1207" s="339"/>
      <c r="F1207" s="1245"/>
      <c r="O1207" s="1245"/>
      <c r="S1207" s="1245"/>
      <c r="W1207" s="1245"/>
    </row>
    <row r="1208" spans="1:23" x14ac:dyDescent="0.3">
      <c r="A1208" s="339"/>
      <c r="B1208" s="336"/>
      <c r="C1208" s="339"/>
      <c r="D1208" s="339"/>
      <c r="E1208" s="339"/>
      <c r="F1208" s="1245"/>
      <c r="O1208" s="1245"/>
      <c r="S1208" s="1245"/>
      <c r="W1208" s="1245"/>
    </row>
    <row r="1209" spans="1:23" x14ac:dyDescent="0.3">
      <c r="A1209" s="339"/>
      <c r="B1209" s="336"/>
      <c r="C1209" s="339"/>
      <c r="D1209" s="339"/>
      <c r="E1209" s="339"/>
      <c r="F1209" s="1245"/>
      <c r="O1209" s="1245"/>
      <c r="S1209" s="1245"/>
      <c r="W1209" s="1245"/>
    </row>
    <row r="1210" spans="1:23" x14ac:dyDescent="0.3">
      <c r="A1210" s="339"/>
      <c r="B1210" s="336"/>
      <c r="C1210" s="339"/>
      <c r="D1210" s="339"/>
      <c r="E1210" s="339"/>
      <c r="F1210" s="1245"/>
      <c r="O1210" s="1245"/>
      <c r="S1210" s="1245"/>
      <c r="W1210" s="1245"/>
    </row>
    <row r="1211" spans="1:23" x14ac:dyDescent="0.3">
      <c r="A1211" s="339"/>
      <c r="B1211" s="336"/>
      <c r="C1211" s="339"/>
      <c r="D1211" s="339"/>
      <c r="E1211" s="339"/>
      <c r="F1211" s="1245"/>
      <c r="O1211" s="1245"/>
      <c r="S1211" s="1245"/>
      <c r="W1211" s="1245"/>
    </row>
    <row r="1212" spans="1:23" x14ac:dyDescent="0.3">
      <c r="A1212" s="339"/>
      <c r="B1212" s="336"/>
      <c r="C1212" s="339"/>
      <c r="D1212" s="339"/>
      <c r="E1212" s="339"/>
      <c r="F1212" s="1245"/>
      <c r="O1212" s="1245"/>
      <c r="S1212" s="1245"/>
      <c r="W1212" s="1245"/>
    </row>
    <row r="1213" spans="1:23" x14ac:dyDescent="0.3">
      <c r="A1213" s="339"/>
      <c r="B1213" s="336"/>
      <c r="C1213" s="339"/>
      <c r="D1213" s="339"/>
      <c r="E1213" s="339"/>
      <c r="F1213" s="1245"/>
      <c r="O1213" s="1245"/>
      <c r="S1213" s="1245"/>
      <c r="W1213" s="1245"/>
    </row>
    <row r="1214" spans="1:23" x14ac:dyDescent="0.3">
      <c r="A1214" s="339"/>
      <c r="B1214" s="336"/>
      <c r="C1214" s="339"/>
      <c r="D1214" s="339"/>
      <c r="E1214" s="339"/>
      <c r="F1214" s="1245"/>
      <c r="O1214" s="1245"/>
      <c r="S1214" s="1245"/>
      <c r="W1214" s="1245"/>
    </row>
    <row r="1215" spans="1:23" x14ac:dyDescent="0.3">
      <c r="A1215" s="339"/>
      <c r="B1215" s="336"/>
      <c r="C1215" s="339"/>
      <c r="D1215" s="339"/>
      <c r="E1215" s="339"/>
      <c r="F1215" s="1245"/>
      <c r="O1215" s="1245"/>
      <c r="S1215" s="1245"/>
      <c r="W1215" s="1245"/>
    </row>
    <row r="1216" spans="1:23" x14ac:dyDescent="0.3">
      <c r="A1216" s="339"/>
      <c r="B1216" s="336"/>
      <c r="C1216" s="339"/>
      <c r="D1216" s="339"/>
      <c r="E1216" s="339"/>
      <c r="F1216" s="1245"/>
      <c r="O1216" s="1245"/>
      <c r="S1216" s="1245"/>
      <c r="W1216" s="1245"/>
    </row>
    <row r="1217" spans="1:23" x14ac:dyDescent="0.3">
      <c r="A1217" s="339"/>
      <c r="B1217" s="336"/>
      <c r="C1217" s="339"/>
      <c r="D1217" s="339"/>
      <c r="E1217" s="339"/>
      <c r="F1217" s="1245"/>
      <c r="O1217" s="1245"/>
      <c r="S1217" s="1245"/>
      <c r="W1217" s="1245"/>
    </row>
    <row r="1218" spans="1:23" x14ac:dyDescent="0.3">
      <c r="A1218" s="339"/>
      <c r="B1218" s="336"/>
      <c r="C1218" s="339"/>
      <c r="D1218" s="339"/>
      <c r="E1218" s="339"/>
      <c r="F1218" s="1245"/>
      <c r="O1218" s="1245"/>
      <c r="S1218" s="1245"/>
      <c r="W1218" s="1245"/>
    </row>
    <row r="1219" spans="1:23" x14ac:dyDescent="0.3">
      <c r="A1219" s="339"/>
      <c r="B1219" s="336"/>
      <c r="C1219" s="339"/>
      <c r="D1219" s="339"/>
      <c r="E1219" s="339"/>
      <c r="F1219" s="1245"/>
      <c r="O1219" s="1245"/>
      <c r="S1219" s="1245"/>
      <c r="W1219" s="1245"/>
    </row>
    <row r="1220" spans="1:23" x14ac:dyDescent="0.3">
      <c r="A1220" s="339"/>
      <c r="B1220" s="336"/>
      <c r="C1220" s="339"/>
      <c r="D1220" s="339"/>
      <c r="E1220" s="339"/>
      <c r="F1220" s="1245"/>
      <c r="O1220" s="1245"/>
      <c r="S1220" s="1245"/>
      <c r="W1220" s="1245"/>
    </row>
    <row r="1221" spans="1:23" x14ac:dyDescent="0.3">
      <c r="A1221" s="339"/>
      <c r="B1221" s="336"/>
      <c r="C1221" s="339"/>
      <c r="D1221" s="339"/>
      <c r="E1221" s="339"/>
      <c r="F1221" s="1245"/>
      <c r="O1221" s="1245"/>
      <c r="S1221" s="1245"/>
      <c r="W1221" s="1245"/>
    </row>
    <row r="1222" spans="1:23" x14ac:dyDescent="0.3">
      <c r="A1222" s="339"/>
      <c r="B1222" s="336"/>
      <c r="C1222" s="339"/>
      <c r="D1222" s="339"/>
      <c r="E1222" s="339"/>
      <c r="F1222" s="1245"/>
      <c r="O1222" s="1245"/>
      <c r="S1222" s="1245"/>
      <c r="W1222" s="1245"/>
    </row>
    <row r="1223" spans="1:23" x14ac:dyDescent="0.3">
      <c r="A1223" s="339"/>
      <c r="B1223" s="336"/>
      <c r="C1223" s="339"/>
      <c r="D1223" s="339"/>
      <c r="E1223" s="339"/>
      <c r="F1223" s="1245"/>
      <c r="O1223" s="1245"/>
      <c r="S1223" s="1245"/>
      <c r="W1223" s="1245"/>
    </row>
    <row r="1224" spans="1:23" x14ac:dyDescent="0.3">
      <c r="A1224" s="339"/>
      <c r="B1224" s="336"/>
      <c r="C1224" s="339"/>
      <c r="D1224" s="339"/>
      <c r="E1224" s="339"/>
      <c r="F1224" s="1245"/>
      <c r="O1224" s="1245"/>
      <c r="S1224" s="1245"/>
      <c r="W1224" s="1245"/>
    </row>
    <row r="1225" spans="1:23" x14ac:dyDescent="0.3">
      <c r="A1225" s="339"/>
      <c r="B1225" s="336"/>
      <c r="C1225" s="339"/>
      <c r="D1225" s="339"/>
      <c r="E1225" s="339"/>
      <c r="F1225" s="1245"/>
      <c r="O1225" s="1245"/>
      <c r="S1225" s="1245"/>
      <c r="W1225" s="1245"/>
    </row>
    <row r="1226" spans="1:23" x14ac:dyDescent="0.3">
      <c r="A1226" s="339"/>
      <c r="B1226" s="336"/>
      <c r="C1226" s="339"/>
      <c r="D1226" s="339"/>
      <c r="E1226" s="339"/>
      <c r="F1226" s="1245"/>
      <c r="O1226" s="1245"/>
      <c r="S1226" s="1245"/>
      <c r="W1226" s="1245"/>
    </row>
    <row r="1227" spans="1:23" x14ac:dyDescent="0.3">
      <c r="A1227" s="339"/>
      <c r="B1227" s="336"/>
      <c r="C1227" s="339"/>
      <c r="D1227" s="339"/>
      <c r="E1227" s="339"/>
      <c r="F1227" s="1245"/>
      <c r="O1227" s="1245"/>
      <c r="S1227" s="1245"/>
      <c r="W1227" s="1245"/>
    </row>
    <row r="1228" spans="1:23" x14ac:dyDescent="0.3">
      <c r="A1228" s="339"/>
      <c r="B1228" s="336"/>
      <c r="C1228" s="339"/>
      <c r="D1228" s="339"/>
      <c r="E1228" s="339"/>
      <c r="F1228" s="1245"/>
      <c r="O1228" s="1245"/>
      <c r="S1228" s="1245"/>
      <c r="W1228" s="1245"/>
    </row>
    <row r="1229" spans="1:23" x14ac:dyDescent="0.3">
      <c r="A1229" s="339"/>
      <c r="B1229" s="336"/>
      <c r="C1229" s="339"/>
      <c r="D1229" s="339"/>
      <c r="E1229" s="339"/>
      <c r="F1229" s="1245"/>
      <c r="O1229" s="1245"/>
      <c r="S1229" s="1245"/>
      <c r="W1229" s="1245"/>
    </row>
    <row r="1230" spans="1:23" x14ac:dyDescent="0.3">
      <c r="A1230" s="339"/>
      <c r="B1230" s="336"/>
      <c r="C1230" s="339"/>
      <c r="D1230" s="339"/>
      <c r="E1230" s="339"/>
      <c r="F1230" s="1245"/>
      <c r="O1230" s="1245"/>
      <c r="S1230" s="1245"/>
      <c r="W1230" s="1245"/>
    </row>
    <row r="1231" spans="1:23" x14ac:dyDescent="0.3">
      <c r="A1231" s="339"/>
      <c r="B1231" s="336"/>
      <c r="C1231" s="339"/>
      <c r="D1231" s="339"/>
      <c r="E1231" s="339"/>
      <c r="F1231" s="1245"/>
      <c r="O1231" s="1245"/>
      <c r="S1231" s="1245"/>
      <c r="W1231" s="1245"/>
    </row>
    <row r="1232" spans="1:23" x14ac:dyDescent="0.3">
      <c r="A1232" s="339"/>
      <c r="B1232" s="336"/>
      <c r="C1232" s="339"/>
      <c r="D1232" s="339"/>
      <c r="E1232" s="339"/>
      <c r="F1232" s="1245"/>
      <c r="O1232" s="1245"/>
      <c r="S1232" s="1245"/>
      <c r="W1232" s="1245"/>
    </row>
    <row r="1233" spans="1:23" x14ac:dyDescent="0.3">
      <c r="A1233" s="339"/>
      <c r="B1233" s="336"/>
      <c r="C1233" s="339"/>
      <c r="D1233" s="339"/>
      <c r="E1233" s="339"/>
      <c r="F1233" s="1245"/>
      <c r="O1233" s="1245"/>
      <c r="S1233" s="1245"/>
      <c r="W1233" s="1245"/>
    </row>
    <row r="1234" spans="1:23" x14ac:dyDescent="0.3">
      <c r="A1234" s="339"/>
      <c r="B1234" s="336"/>
      <c r="C1234" s="339"/>
      <c r="D1234" s="339"/>
      <c r="E1234" s="339"/>
      <c r="F1234" s="1245"/>
      <c r="O1234" s="1245"/>
      <c r="S1234" s="1245"/>
      <c r="W1234" s="1245"/>
    </row>
    <row r="1235" spans="1:23" x14ac:dyDescent="0.3">
      <c r="A1235" s="339"/>
      <c r="B1235" s="336"/>
      <c r="C1235" s="339"/>
      <c r="D1235" s="339"/>
      <c r="E1235" s="339"/>
      <c r="F1235" s="1245"/>
      <c r="O1235" s="1245"/>
      <c r="S1235" s="1245"/>
      <c r="W1235" s="1245"/>
    </row>
    <row r="1236" spans="1:23" x14ac:dyDescent="0.3">
      <c r="A1236" s="339"/>
      <c r="B1236" s="336"/>
      <c r="C1236" s="339"/>
      <c r="D1236" s="339"/>
      <c r="E1236" s="339"/>
      <c r="F1236" s="1245"/>
      <c r="O1236" s="1245"/>
      <c r="S1236" s="1245"/>
      <c r="W1236" s="1245"/>
    </row>
    <row r="1237" spans="1:23" x14ac:dyDescent="0.3">
      <c r="A1237" s="339"/>
      <c r="B1237" s="336"/>
      <c r="C1237" s="339"/>
      <c r="D1237" s="339"/>
      <c r="E1237" s="339"/>
      <c r="F1237" s="1245"/>
      <c r="O1237" s="1245"/>
      <c r="S1237" s="1245"/>
      <c r="W1237" s="1245"/>
    </row>
    <row r="1238" spans="1:23" x14ac:dyDescent="0.3">
      <c r="A1238" s="339"/>
      <c r="B1238" s="336"/>
      <c r="C1238" s="339"/>
      <c r="D1238" s="339"/>
      <c r="E1238" s="339"/>
      <c r="F1238" s="1245"/>
      <c r="O1238" s="1245"/>
      <c r="S1238" s="1245"/>
      <c r="W1238" s="1245"/>
    </row>
    <row r="1239" spans="1:23" x14ac:dyDescent="0.3">
      <c r="A1239" s="339"/>
      <c r="B1239" s="336"/>
      <c r="C1239" s="339"/>
      <c r="D1239" s="339"/>
      <c r="E1239" s="339"/>
      <c r="F1239" s="1245"/>
      <c r="O1239" s="1245"/>
      <c r="S1239" s="1245"/>
      <c r="W1239" s="1245"/>
    </row>
    <row r="1240" spans="1:23" x14ac:dyDescent="0.3">
      <c r="A1240" s="339"/>
      <c r="B1240" s="336"/>
      <c r="C1240" s="339"/>
      <c r="D1240" s="339"/>
      <c r="E1240" s="339"/>
      <c r="F1240" s="1245"/>
      <c r="O1240" s="1245"/>
      <c r="S1240" s="1245"/>
      <c r="W1240" s="1245"/>
    </row>
    <row r="1241" spans="1:23" x14ac:dyDescent="0.3">
      <c r="A1241" s="339"/>
      <c r="B1241" s="336"/>
      <c r="C1241" s="339"/>
      <c r="D1241" s="339"/>
      <c r="E1241" s="339"/>
      <c r="F1241" s="1245"/>
      <c r="O1241" s="1245"/>
      <c r="S1241" s="1245"/>
      <c r="W1241" s="1245"/>
    </row>
    <row r="1242" spans="1:23" x14ac:dyDescent="0.3">
      <c r="A1242" s="339"/>
      <c r="B1242" s="336"/>
      <c r="C1242" s="339"/>
      <c r="D1242" s="339"/>
      <c r="E1242" s="339"/>
      <c r="F1242" s="1245"/>
      <c r="O1242" s="1245"/>
      <c r="S1242" s="1245"/>
      <c r="W1242" s="1245"/>
    </row>
    <row r="1243" spans="1:23" x14ac:dyDescent="0.3">
      <c r="A1243" s="339"/>
      <c r="B1243" s="336"/>
      <c r="C1243" s="339"/>
      <c r="D1243" s="339"/>
      <c r="E1243" s="339"/>
      <c r="F1243" s="1245"/>
      <c r="O1243" s="1245"/>
      <c r="S1243" s="1245"/>
      <c r="W1243" s="1245"/>
    </row>
    <row r="1244" spans="1:23" x14ac:dyDescent="0.3">
      <c r="A1244" s="339"/>
      <c r="B1244" s="336"/>
      <c r="C1244" s="339"/>
      <c r="D1244" s="339"/>
      <c r="E1244" s="339"/>
      <c r="F1244" s="1245"/>
      <c r="O1244" s="1245"/>
      <c r="S1244" s="1245"/>
      <c r="W1244" s="1245"/>
    </row>
    <row r="1245" spans="1:23" x14ac:dyDescent="0.3">
      <c r="A1245" s="339"/>
      <c r="B1245" s="336"/>
      <c r="C1245" s="339"/>
      <c r="D1245" s="339"/>
      <c r="E1245" s="339"/>
      <c r="F1245" s="1245"/>
      <c r="O1245" s="1245"/>
      <c r="S1245" s="1245"/>
      <c r="W1245" s="1245"/>
    </row>
    <row r="1246" spans="1:23" x14ac:dyDescent="0.3">
      <c r="A1246" s="339"/>
      <c r="B1246" s="336"/>
      <c r="C1246" s="339"/>
      <c r="D1246" s="339"/>
      <c r="E1246" s="339"/>
      <c r="F1246" s="1245"/>
      <c r="O1246" s="1245"/>
      <c r="S1246" s="1245"/>
      <c r="W1246" s="1245"/>
    </row>
    <row r="1247" spans="1:23" x14ac:dyDescent="0.3">
      <c r="A1247" s="339"/>
      <c r="B1247" s="336"/>
      <c r="C1247" s="339"/>
      <c r="D1247" s="339"/>
      <c r="E1247" s="339"/>
      <c r="F1247" s="1245"/>
      <c r="O1247" s="1245"/>
      <c r="S1247" s="1245"/>
      <c r="W1247" s="1245"/>
    </row>
    <row r="1248" spans="1:23" x14ac:dyDescent="0.3">
      <c r="A1248" s="339"/>
      <c r="B1248" s="336"/>
      <c r="C1248" s="339"/>
      <c r="D1248" s="339"/>
      <c r="E1248" s="339"/>
      <c r="F1248" s="1245"/>
      <c r="O1248" s="1245"/>
      <c r="S1248" s="1245"/>
      <c r="W1248" s="1245"/>
    </row>
    <row r="1249" spans="1:23" x14ac:dyDescent="0.3">
      <c r="A1249" s="339"/>
      <c r="B1249" s="336"/>
      <c r="C1249" s="339"/>
      <c r="D1249" s="339"/>
      <c r="E1249" s="339"/>
      <c r="F1249" s="1245"/>
      <c r="O1249" s="1245"/>
      <c r="S1249" s="1245"/>
      <c r="W1249" s="1245"/>
    </row>
    <row r="1250" spans="1:23" x14ac:dyDescent="0.3">
      <c r="A1250" s="339"/>
      <c r="B1250" s="336"/>
      <c r="C1250" s="339"/>
      <c r="D1250" s="339"/>
      <c r="E1250" s="339"/>
      <c r="F1250" s="1245"/>
      <c r="O1250" s="1245"/>
      <c r="S1250" s="1245"/>
      <c r="W1250" s="1245"/>
    </row>
    <row r="1251" spans="1:23" x14ac:dyDescent="0.3">
      <c r="A1251" s="339"/>
      <c r="B1251" s="336"/>
      <c r="C1251" s="339"/>
      <c r="D1251" s="339"/>
      <c r="E1251" s="339"/>
      <c r="F1251" s="1245"/>
      <c r="O1251" s="1245"/>
      <c r="S1251" s="1245"/>
      <c r="W1251" s="1245"/>
    </row>
    <row r="1252" spans="1:23" x14ac:dyDescent="0.3">
      <c r="A1252" s="339"/>
      <c r="B1252" s="336"/>
      <c r="C1252" s="339"/>
      <c r="D1252" s="339"/>
      <c r="E1252" s="339"/>
      <c r="F1252" s="1245"/>
      <c r="O1252" s="1245"/>
      <c r="S1252" s="1245"/>
      <c r="W1252" s="1245"/>
    </row>
    <row r="1253" spans="1:23" x14ac:dyDescent="0.3">
      <c r="A1253" s="339"/>
      <c r="B1253" s="336"/>
      <c r="C1253" s="339"/>
      <c r="D1253" s="339"/>
      <c r="E1253" s="339"/>
      <c r="F1253" s="1245"/>
      <c r="O1253" s="1245"/>
      <c r="S1253" s="1245"/>
      <c r="W1253" s="1245"/>
    </row>
    <row r="1254" spans="1:23" x14ac:dyDescent="0.3">
      <c r="A1254" s="339"/>
      <c r="B1254" s="336"/>
      <c r="C1254" s="339"/>
      <c r="D1254" s="339"/>
      <c r="E1254" s="339"/>
      <c r="F1254" s="1245"/>
      <c r="O1254" s="1245"/>
      <c r="S1254" s="1245"/>
      <c r="W1254" s="1245"/>
    </row>
    <row r="1255" spans="1:23" x14ac:dyDescent="0.3">
      <c r="A1255" s="339"/>
      <c r="B1255" s="336"/>
      <c r="C1255" s="339"/>
      <c r="D1255" s="339"/>
      <c r="E1255" s="339"/>
      <c r="F1255" s="1245"/>
      <c r="O1255" s="1245"/>
      <c r="S1255" s="1245"/>
      <c r="W1255" s="1245"/>
    </row>
    <row r="1256" spans="1:23" x14ac:dyDescent="0.3">
      <c r="A1256" s="339"/>
      <c r="B1256" s="336"/>
      <c r="C1256" s="339"/>
      <c r="D1256" s="339"/>
      <c r="E1256" s="339"/>
      <c r="F1256" s="1245"/>
      <c r="O1256" s="1245"/>
      <c r="S1256" s="1245"/>
      <c r="W1256" s="1245"/>
    </row>
    <row r="1257" spans="1:23" x14ac:dyDescent="0.3">
      <c r="A1257" s="339"/>
      <c r="B1257" s="336"/>
      <c r="C1257" s="339"/>
      <c r="D1257" s="339"/>
      <c r="E1257" s="339"/>
      <c r="F1257" s="1245"/>
      <c r="O1257" s="1245"/>
      <c r="S1257" s="1245"/>
      <c r="W1257" s="1245"/>
    </row>
    <row r="1258" spans="1:23" x14ac:dyDescent="0.3">
      <c r="A1258" s="339"/>
      <c r="B1258" s="336"/>
      <c r="C1258" s="339"/>
      <c r="D1258" s="339"/>
      <c r="E1258" s="339"/>
      <c r="F1258" s="1245"/>
      <c r="O1258" s="1245"/>
      <c r="S1258" s="1245"/>
      <c r="W1258" s="1245"/>
    </row>
    <row r="1259" spans="1:23" x14ac:dyDescent="0.3">
      <c r="A1259" s="339"/>
      <c r="B1259" s="336"/>
      <c r="C1259" s="339"/>
      <c r="D1259" s="339"/>
      <c r="E1259" s="339"/>
      <c r="F1259" s="1245"/>
      <c r="O1259" s="1245"/>
      <c r="S1259" s="1245"/>
      <c r="W1259" s="1245"/>
    </row>
    <row r="1260" spans="1:23" x14ac:dyDescent="0.3">
      <c r="A1260" s="339"/>
      <c r="B1260" s="336"/>
      <c r="C1260" s="339"/>
      <c r="D1260" s="339"/>
      <c r="E1260" s="339"/>
      <c r="F1260" s="1245"/>
      <c r="O1260" s="1245"/>
      <c r="S1260" s="1245"/>
      <c r="W1260" s="1245"/>
    </row>
    <row r="1261" spans="1:23" x14ac:dyDescent="0.3">
      <c r="A1261" s="339"/>
      <c r="B1261" s="336"/>
      <c r="C1261" s="339"/>
      <c r="D1261" s="339"/>
      <c r="E1261" s="339"/>
      <c r="F1261" s="1245"/>
      <c r="O1261" s="1245"/>
      <c r="S1261" s="1245"/>
      <c r="W1261" s="1245"/>
    </row>
    <row r="1262" spans="1:23" x14ac:dyDescent="0.3">
      <c r="A1262" s="339"/>
      <c r="B1262" s="336"/>
      <c r="C1262" s="339"/>
      <c r="D1262" s="339"/>
      <c r="E1262" s="339"/>
      <c r="F1262" s="1245"/>
      <c r="O1262" s="1245"/>
      <c r="S1262" s="1245"/>
      <c r="W1262" s="1245"/>
    </row>
    <row r="1263" spans="1:23" x14ac:dyDescent="0.3">
      <c r="A1263" s="339"/>
      <c r="B1263" s="336"/>
      <c r="C1263" s="339"/>
      <c r="D1263" s="339"/>
      <c r="E1263" s="339"/>
      <c r="F1263" s="1245"/>
      <c r="O1263" s="1245"/>
      <c r="S1263" s="1245"/>
      <c r="W1263" s="1245"/>
    </row>
    <row r="1264" spans="1:23" x14ac:dyDescent="0.3">
      <c r="A1264" s="339"/>
      <c r="B1264" s="336"/>
      <c r="C1264" s="339"/>
      <c r="D1264" s="339"/>
      <c r="E1264" s="339"/>
      <c r="F1264" s="1245"/>
      <c r="O1264" s="1245"/>
      <c r="S1264" s="1245"/>
      <c r="W1264" s="1245"/>
    </row>
    <row r="1265" spans="1:23" x14ac:dyDescent="0.3">
      <c r="A1265" s="339"/>
      <c r="B1265" s="336"/>
      <c r="C1265" s="339"/>
      <c r="D1265" s="339"/>
      <c r="E1265" s="339"/>
      <c r="F1265" s="1245"/>
      <c r="O1265" s="1245"/>
      <c r="S1265" s="1245"/>
      <c r="W1265" s="1245"/>
    </row>
    <row r="1266" spans="1:23" x14ac:dyDescent="0.3">
      <c r="A1266" s="339"/>
      <c r="B1266" s="336"/>
      <c r="C1266" s="339"/>
      <c r="D1266" s="339"/>
      <c r="E1266" s="339"/>
      <c r="F1266" s="1245"/>
      <c r="O1266" s="1245"/>
      <c r="S1266" s="1245"/>
      <c r="W1266" s="1245"/>
    </row>
    <row r="1267" spans="1:23" x14ac:dyDescent="0.3">
      <c r="A1267" s="339"/>
      <c r="B1267" s="336"/>
      <c r="C1267" s="339"/>
      <c r="D1267" s="339"/>
      <c r="E1267" s="339"/>
      <c r="F1267" s="1245"/>
      <c r="O1267" s="1245"/>
      <c r="S1267" s="1245"/>
      <c r="W1267" s="1245"/>
    </row>
    <row r="1268" spans="1:23" x14ac:dyDescent="0.3">
      <c r="A1268" s="339"/>
      <c r="B1268" s="336"/>
      <c r="C1268" s="339"/>
      <c r="D1268" s="339"/>
      <c r="E1268" s="339"/>
      <c r="F1268" s="1245"/>
      <c r="O1268" s="1245"/>
      <c r="S1268" s="1245"/>
      <c r="W1268" s="1245"/>
    </row>
    <row r="1269" spans="1:23" x14ac:dyDescent="0.3">
      <c r="A1269" s="339"/>
      <c r="B1269" s="336"/>
      <c r="C1269" s="339"/>
      <c r="D1269" s="339"/>
      <c r="E1269" s="339"/>
      <c r="F1269" s="1245"/>
      <c r="O1269" s="1245"/>
      <c r="S1269" s="1245"/>
      <c r="W1269" s="1245"/>
    </row>
    <row r="1270" spans="1:23" x14ac:dyDescent="0.3">
      <c r="A1270" s="339"/>
      <c r="B1270" s="336"/>
      <c r="C1270" s="339"/>
      <c r="D1270" s="339"/>
      <c r="E1270" s="339"/>
      <c r="F1270" s="1245"/>
      <c r="O1270" s="1245"/>
      <c r="S1270" s="1245"/>
      <c r="W1270" s="1245"/>
    </row>
    <row r="1271" spans="1:23" x14ac:dyDescent="0.3">
      <c r="A1271" s="339"/>
      <c r="B1271" s="336"/>
      <c r="C1271" s="339"/>
      <c r="D1271" s="339"/>
      <c r="E1271" s="339"/>
      <c r="F1271" s="1245"/>
      <c r="O1271" s="1245"/>
      <c r="S1271" s="1245"/>
      <c r="W1271" s="1245"/>
    </row>
    <row r="1272" spans="1:23" x14ac:dyDescent="0.3">
      <c r="A1272" s="339"/>
      <c r="B1272" s="336"/>
      <c r="C1272" s="339"/>
      <c r="D1272" s="339"/>
      <c r="E1272" s="339"/>
      <c r="F1272" s="1245"/>
      <c r="O1272" s="1245"/>
      <c r="S1272" s="1245"/>
      <c r="W1272" s="1245"/>
    </row>
    <row r="1273" spans="1:23" x14ac:dyDescent="0.3">
      <c r="A1273" s="339"/>
      <c r="B1273" s="336"/>
      <c r="C1273" s="339"/>
      <c r="D1273" s="339"/>
      <c r="E1273" s="339"/>
      <c r="F1273" s="1245"/>
      <c r="O1273" s="1245"/>
      <c r="S1273" s="1245"/>
      <c r="W1273" s="1245"/>
    </row>
    <row r="1274" spans="1:23" x14ac:dyDescent="0.3">
      <c r="A1274" s="339"/>
      <c r="B1274" s="336"/>
      <c r="C1274" s="339"/>
      <c r="D1274" s="339"/>
      <c r="E1274" s="339"/>
      <c r="F1274" s="1245"/>
      <c r="O1274" s="1245"/>
      <c r="S1274" s="1245"/>
      <c r="W1274" s="1245"/>
    </row>
    <row r="1275" spans="1:23" x14ac:dyDescent="0.3">
      <c r="A1275" s="339"/>
      <c r="B1275" s="336"/>
      <c r="C1275" s="339"/>
      <c r="D1275" s="339"/>
      <c r="E1275" s="339"/>
      <c r="F1275" s="1245"/>
      <c r="O1275" s="1245"/>
      <c r="S1275" s="1245"/>
      <c r="W1275" s="1245"/>
    </row>
    <row r="1276" spans="1:23" x14ac:dyDescent="0.3">
      <c r="A1276" s="339"/>
      <c r="B1276" s="336"/>
      <c r="C1276" s="339"/>
      <c r="D1276" s="339"/>
      <c r="E1276" s="339"/>
      <c r="F1276" s="1245"/>
      <c r="O1276" s="1245"/>
      <c r="S1276" s="1245"/>
      <c r="W1276" s="1245"/>
    </row>
    <row r="1277" spans="1:23" x14ac:dyDescent="0.3">
      <c r="A1277" s="339"/>
      <c r="B1277" s="336"/>
      <c r="C1277" s="339"/>
      <c r="D1277" s="339"/>
      <c r="E1277" s="339"/>
      <c r="F1277" s="1245"/>
      <c r="O1277" s="1245"/>
      <c r="S1277" s="1245"/>
      <c r="W1277" s="1245"/>
    </row>
    <row r="1278" spans="1:23" x14ac:dyDescent="0.3">
      <c r="A1278" s="339"/>
      <c r="B1278" s="336"/>
      <c r="C1278" s="339"/>
      <c r="D1278" s="339"/>
      <c r="E1278" s="339"/>
      <c r="F1278" s="1245"/>
      <c r="O1278" s="1245"/>
      <c r="S1278" s="1245"/>
      <c r="W1278" s="1245"/>
    </row>
    <row r="1279" spans="1:23" x14ac:dyDescent="0.3">
      <c r="A1279" s="339"/>
      <c r="B1279" s="336"/>
      <c r="C1279" s="339"/>
      <c r="D1279" s="339"/>
      <c r="E1279" s="339"/>
      <c r="F1279" s="1245"/>
      <c r="O1279" s="1245"/>
      <c r="S1279" s="1245"/>
      <c r="W1279" s="1245"/>
    </row>
    <row r="1280" spans="1:23" x14ac:dyDescent="0.3">
      <c r="A1280" s="339"/>
      <c r="B1280" s="336"/>
      <c r="C1280" s="339"/>
      <c r="D1280" s="339"/>
      <c r="E1280" s="339"/>
      <c r="F1280" s="1245"/>
      <c r="O1280" s="1245"/>
      <c r="S1280" s="1245"/>
      <c r="W1280" s="1245"/>
    </row>
    <row r="1281" spans="1:23" x14ac:dyDescent="0.3">
      <c r="A1281" s="339"/>
      <c r="B1281" s="336"/>
      <c r="C1281" s="339"/>
      <c r="D1281" s="339"/>
      <c r="E1281" s="339"/>
      <c r="F1281" s="1245"/>
      <c r="O1281" s="1245"/>
      <c r="S1281" s="1245"/>
      <c r="W1281" s="1245"/>
    </row>
    <row r="1282" spans="1:23" x14ac:dyDescent="0.3">
      <c r="A1282" s="339"/>
      <c r="B1282" s="336"/>
      <c r="C1282" s="339"/>
      <c r="D1282" s="339"/>
      <c r="E1282" s="339"/>
      <c r="F1282" s="1245"/>
      <c r="O1282" s="1245"/>
      <c r="S1282" s="1245"/>
      <c r="W1282" s="1245"/>
    </row>
    <row r="1283" spans="1:23" x14ac:dyDescent="0.3">
      <c r="A1283" s="339"/>
      <c r="B1283" s="336"/>
      <c r="C1283" s="339"/>
      <c r="D1283" s="339"/>
      <c r="E1283" s="339"/>
      <c r="F1283" s="1245"/>
      <c r="O1283" s="1245"/>
      <c r="S1283" s="1245"/>
      <c r="W1283" s="1245"/>
    </row>
    <row r="1284" spans="1:23" x14ac:dyDescent="0.3">
      <c r="A1284" s="339"/>
      <c r="B1284" s="336"/>
      <c r="C1284" s="339"/>
      <c r="D1284" s="339"/>
      <c r="E1284" s="339"/>
      <c r="F1284" s="1245"/>
      <c r="O1284" s="1245"/>
      <c r="S1284" s="1245"/>
      <c r="W1284" s="1245"/>
    </row>
    <row r="1285" spans="1:23" x14ac:dyDescent="0.3">
      <c r="A1285" s="339"/>
      <c r="B1285" s="336"/>
      <c r="C1285" s="339"/>
      <c r="D1285" s="339"/>
      <c r="E1285" s="339"/>
      <c r="F1285" s="1245"/>
      <c r="O1285" s="1245"/>
      <c r="S1285" s="1245"/>
      <c r="W1285" s="1245"/>
    </row>
    <row r="1286" spans="1:23" x14ac:dyDescent="0.3">
      <c r="A1286" s="339"/>
      <c r="B1286" s="336"/>
      <c r="C1286" s="339"/>
      <c r="D1286" s="339"/>
      <c r="E1286" s="339"/>
      <c r="F1286" s="1245"/>
      <c r="O1286" s="1245"/>
      <c r="S1286" s="1245"/>
      <c r="W1286" s="1245"/>
    </row>
    <row r="1287" spans="1:23" x14ac:dyDescent="0.3">
      <c r="A1287" s="339"/>
      <c r="B1287" s="336"/>
      <c r="C1287" s="339"/>
      <c r="D1287" s="339"/>
      <c r="E1287" s="339"/>
      <c r="F1287" s="1245"/>
      <c r="O1287" s="1245"/>
      <c r="S1287" s="1245"/>
      <c r="W1287" s="1245"/>
    </row>
    <row r="1288" spans="1:23" x14ac:dyDescent="0.3">
      <c r="A1288" s="339"/>
      <c r="B1288" s="336"/>
      <c r="C1288" s="339"/>
      <c r="D1288" s="339"/>
      <c r="E1288" s="339"/>
      <c r="F1288" s="1245"/>
      <c r="O1288" s="1245"/>
      <c r="S1288" s="1245"/>
      <c r="W1288" s="1245"/>
    </row>
    <row r="1289" spans="1:23" x14ac:dyDescent="0.3">
      <c r="A1289" s="339"/>
      <c r="B1289" s="336"/>
      <c r="C1289" s="339"/>
      <c r="D1289" s="339"/>
      <c r="E1289" s="339"/>
      <c r="F1289" s="1245"/>
      <c r="O1289" s="1245"/>
      <c r="S1289" s="1245"/>
      <c r="W1289" s="1245"/>
    </row>
    <row r="1290" spans="1:23" x14ac:dyDescent="0.3">
      <c r="A1290" s="339"/>
      <c r="B1290" s="336"/>
      <c r="C1290" s="339"/>
      <c r="D1290" s="339"/>
      <c r="E1290" s="339"/>
      <c r="F1290" s="1245"/>
      <c r="O1290" s="1245"/>
      <c r="S1290" s="1245"/>
      <c r="W1290" s="1245"/>
    </row>
    <row r="1291" spans="1:23" x14ac:dyDescent="0.3">
      <c r="A1291" s="339"/>
      <c r="B1291" s="336"/>
      <c r="C1291" s="339"/>
      <c r="D1291" s="339"/>
      <c r="E1291" s="339"/>
      <c r="F1291" s="1245"/>
      <c r="O1291" s="1245"/>
      <c r="S1291" s="1245"/>
      <c r="W1291" s="1245"/>
    </row>
    <row r="1292" spans="1:23" x14ac:dyDescent="0.3">
      <c r="A1292" s="339"/>
      <c r="B1292" s="336"/>
      <c r="C1292" s="339"/>
      <c r="D1292" s="339"/>
      <c r="E1292" s="339"/>
      <c r="F1292" s="1245"/>
      <c r="O1292" s="1245"/>
      <c r="S1292" s="1245"/>
      <c r="W1292" s="1245"/>
    </row>
    <row r="1293" spans="1:23" x14ac:dyDescent="0.3">
      <c r="A1293" s="339"/>
      <c r="B1293" s="336"/>
      <c r="C1293" s="339"/>
      <c r="D1293" s="339"/>
      <c r="E1293" s="339"/>
      <c r="F1293" s="1245"/>
      <c r="O1293" s="1245"/>
      <c r="S1293" s="1245"/>
      <c r="W1293" s="1245"/>
    </row>
    <row r="1294" spans="1:23" x14ac:dyDescent="0.3">
      <c r="A1294" s="339"/>
      <c r="B1294" s="336"/>
      <c r="C1294" s="339"/>
      <c r="D1294" s="339"/>
      <c r="E1294" s="339"/>
      <c r="F1294" s="1245"/>
      <c r="O1294" s="1245"/>
      <c r="S1294" s="1245"/>
      <c r="W1294" s="1245"/>
    </row>
    <row r="1295" spans="1:23" x14ac:dyDescent="0.3">
      <c r="A1295" s="339"/>
      <c r="B1295" s="336"/>
      <c r="C1295" s="339"/>
      <c r="D1295" s="339"/>
      <c r="E1295" s="339"/>
      <c r="F1295" s="1245"/>
      <c r="O1295" s="1245"/>
      <c r="S1295" s="1245"/>
      <c r="W1295" s="1245"/>
    </row>
    <row r="1296" spans="1:23" x14ac:dyDescent="0.3">
      <c r="A1296" s="339"/>
      <c r="B1296" s="336"/>
      <c r="C1296" s="339"/>
      <c r="D1296" s="339"/>
      <c r="E1296" s="339"/>
      <c r="F1296" s="1245"/>
      <c r="O1296" s="1245"/>
      <c r="S1296" s="1245"/>
      <c r="W1296" s="1245"/>
    </row>
    <row r="1297" spans="1:23" x14ac:dyDescent="0.3">
      <c r="A1297" s="339"/>
      <c r="B1297" s="336"/>
      <c r="C1297" s="339"/>
      <c r="D1297" s="339"/>
      <c r="E1297" s="339"/>
      <c r="F1297" s="1245"/>
      <c r="O1297" s="1245"/>
      <c r="S1297" s="1245"/>
      <c r="W1297" s="1245"/>
    </row>
    <row r="1298" spans="1:23" x14ac:dyDescent="0.3">
      <c r="A1298" s="339"/>
      <c r="B1298" s="336"/>
      <c r="C1298" s="339"/>
      <c r="D1298" s="339"/>
      <c r="E1298" s="339"/>
      <c r="F1298" s="1245"/>
      <c r="O1298" s="1245"/>
      <c r="S1298" s="1245"/>
      <c r="W1298" s="1245"/>
    </row>
    <row r="1299" spans="1:23" x14ac:dyDescent="0.3">
      <c r="A1299" s="339"/>
      <c r="B1299" s="336"/>
      <c r="C1299" s="339"/>
      <c r="D1299" s="339"/>
      <c r="E1299" s="339"/>
      <c r="F1299" s="1245"/>
      <c r="O1299" s="1245"/>
      <c r="S1299" s="1245"/>
      <c r="W1299" s="1245"/>
    </row>
    <row r="1300" spans="1:23" x14ac:dyDescent="0.3">
      <c r="A1300" s="339"/>
      <c r="B1300" s="336"/>
      <c r="C1300" s="339"/>
      <c r="D1300" s="339"/>
      <c r="E1300" s="339"/>
      <c r="F1300" s="1245"/>
      <c r="O1300" s="1245"/>
      <c r="S1300" s="1245"/>
      <c r="W1300" s="1245"/>
    </row>
    <row r="1301" spans="1:23" x14ac:dyDescent="0.3">
      <c r="A1301" s="339"/>
      <c r="B1301" s="336"/>
      <c r="C1301" s="339"/>
      <c r="D1301" s="339"/>
      <c r="E1301" s="339"/>
      <c r="F1301" s="1245"/>
      <c r="O1301" s="1245"/>
      <c r="S1301" s="1245"/>
      <c r="W1301" s="1245"/>
    </row>
    <row r="1302" spans="1:23" x14ac:dyDescent="0.3">
      <c r="A1302" s="339"/>
      <c r="B1302" s="336"/>
      <c r="C1302" s="339"/>
      <c r="D1302" s="339"/>
      <c r="E1302" s="339"/>
      <c r="F1302" s="1245"/>
      <c r="O1302" s="1245"/>
      <c r="S1302" s="1245"/>
      <c r="W1302" s="1245"/>
    </row>
    <row r="1303" spans="1:23" x14ac:dyDescent="0.3">
      <c r="A1303" s="339"/>
      <c r="B1303" s="336"/>
      <c r="C1303" s="339"/>
      <c r="D1303" s="339"/>
      <c r="E1303" s="339"/>
      <c r="F1303" s="1245"/>
      <c r="O1303" s="1245"/>
      <c r="S1303" s="1245"/>
      <c r="W1303" s="1245"/>
    </row>
    <row r="1304" spans="1:23" x14ac:dyDescent="0.3">
      <c r="A1304" s="339"/>
      <c r="B1304" s="336"/>
      <c r="C1304" s="339"/>
      <c r="D1304" s="339"/>
      <c r="E1304" s="339"/>
      <c r="F1304" s="1245"/>
      <c r="O1304" s="1245"/>
      <c r="S1304" s="1245"/>
      <c r="W1304" s="1245"/>
    </row>
    <row r="1305" spans="1:23" x14ac:dyDescent="0.3">
      <c r="A1305" s="339"/>
      <c r="B1305" s="336"/>
      <c r="C1305" s="339"/>
      <c r="D1305" s="339"/>
      <c r="E1305" s="339"/>
      <c r="F1305" s="1245"/>
      <c r="O1305" s="1245"/>
      <c r="S1305" s="1245"/>
      <c r="W1305" s="1245"/>
    </row>
    <row r="1306" spans="1:23" x14ac:dyDescent="0.3">
      <c r="A1306" s="339"/>
      <c r="B1306" s="336"/>
      <c r="C1306" s="339"/>
      <c r="D1306" s="339"/>
      <c r="E1306" s="339"/>
      <c r="F1306" s="1245"/>
      <c r="O1306" s="1245"/>
      <c r="S1306" s="1245"/>
      <c r="W1306" s="1245"/>
    </row>
    <row r="1307" spans="1:23" x14ac:dyDescent="0.3">
      <c r="A1307" s="339"/>
      <c r="B1307" s="336"/>
      <c r="C1307" s="339"/>
      <c r="D1307" s="339"/>
      <c r="E1307" s="339"/>
      <c r="F1307" s="1245"/>
      <c r="O1307" s="1245"/>
      <c r="S1307" s="1245"/>
      <c r="W1307" s="1245"/>
    </row>
    <row r="1308" spans="1:23" x14ac:dyDescent="0.3">
      <c r="A1308" s="339"/>
      <c r="B1308" s="336"/>
      <c r="C1308" s="339"/>
      <c r="D1308" s="339"/>
      <c r="E1308" s="339"/>
      <c r="F1308" s="1245"/>
      <c r="O1308" s="1245"/>
      <c r="S1308" s="1245"/>
      <c r="W1308" s="1245"/>
    </row>
    <row r="1309" spans="1:23" x14ac:dyDescent="0.3">
      <c r="A1309" s="339"/>
      <c r="B1309" s="336"/>
      <c r="C1309" s="339"/>
      <c r="D1309" s="339"/>
      <c r="E1309" s="339"/>
      <c r="F1309" s="1245"/>
      <c r="O1309" s="1245"/>
      <c r="S1309" s="1245"/>
      <c r="W1309" s="1245"/>
    </row>
    <row r="1310" spans="1:23" x14ac:dyDescent="0.3">
      <c r="A1310" s="339"/>
      <c r="B1310" s="336"/>
      <c r="C1310" s="339"/>
      <c r="D1310" s="339"/>
      <c r="E1310" s="339"/>
      <c r="F1310" s="1245"/>
      <c r="O1310" s="1245"/>
      <c r="S1310" s="1245"/>
      <c r="W1310" s="1245"/>
    </row>
    <row r="1311" spans="1:23" x14ac:dyDescent="0.3">
      <c r="A1311" s="339"/>
      <c r="B1311" s="336"/>
      <c r="C1311" s="339"/>
      <c r="D1311" s="339"/>
      <c r="E1311" s="339"/>
      <c r="F1311" s="1245"/>
      <c r="O1311" s="1245"/>
      <c r="S1311" s="1245"/>
      <c r="W1311" s="1245"/>
    </row>
    <row r="1312" spans="1:23" x14ac:dyDescent="0.3">
      <c r="A1312" s="339"/>
      <c r="B1312" s="336"/>
      <c r="C1312" s="339"/>
      <c r="D1312" s="339"/>
      <c r="E1312" s="339"/>
      <c r="F1312" s="1245"/>
      <c r="O1312" s="1245"/>
      <c r="S1312" s="1245"/>
      <c r="W1312" s="1245"/>
    </row>
    <row r="1313" spans="1:23" x14ac:dyDescent="0.3">
      <c r="A1313" s="339"/>
      <c r="B1313" s="336"/>
      <c r="C1313" s="339"/>
      <c r="D1313" s="339"/>
      <c r="E1313" s="339"/>
      <c r="F1313" s="1245"/>
      <c r="O1313" s="1245"/>
      <c r="S1313" s="1245"/>
      <c r="W1313" s="1245"/>
    </row>
    <row r="1314" spans="1:23" x14ac:dyDescent="0.3">
      <c r="A1314" s="339"/>
      <c r="B1314" s="336"/>
      <c r="C1314" s="339"/>
      <c r="D1314" s="339"/>
      <c r="E1314" s="339"/>
      <c r="F1314" s="1245"/>
      <c r="O1314" s="1245"/>
      <c r="S1314" s="1245"/>
      <c r="W1314" s="1245"/>
    </row>
    <row r="1315" spans="1:23" x14ac:dyDescent="0.3">
      <c r="A1315" s="339"/>
      <c r="B1315" s="336"/>
      <c r="C1315" s="339"/>
      <c r="D1315" s="339"/>
      <c r="E1315" s="339"/>
      <c r="F1315" s="1245"/>
      <c r="O1315" s="1245"/>
      <c r="S1315" s="1245"/>
      <c r="W1315" s="1245"/>
    </row>
    <row r="1316" spans="1:23" x14ac:dyDescent="0.3">
      <c r="A1316" s="339"/>
      <c r="B1316" s="336"/>
      <c r="C1316" s="339"/>
      <c r="D1316" s="339"/>
      <c r="E1316" s="339"/>
      <c r="F1316" s="1245"/>
      <c r="O1316" s="1245"/>
      <c r="S1316" s="1245"/>
      <c r="W1316" s="1245"/>
    </row>
    <row r="1317" spans="1:23" x14ac:dyDescent="0.3">
      <c r="A1317" s="339"/>
      <c r="B1317" s="336"/>
      <c r="C1317" s="339"/>
      <c r="D1317" s="339"/>
      <c r="E1317" s="339"/>
      <c r="F1317" s="1245"/>
      <c r="O1317" s="1245"/>
      <c r="S1317" s="1245"/>
      <c r="W1317" s="1245"/>
    </row>
    <row r="1318" spans="1:23" x14ac:dyDescent="0.3">
      <c r="A1318" s="339"/>
      <c r="B1318" s="336"/>
      <c r="C1318" s="339"/>
      <c r="D1318" s="339"/>
      <c r="E1318" s="339"/>
      <c r="F1318" s="1245"/>
      <c r="O1318" s="1245"/>
      <c r="S1318" s="1245"/>
      <c r="W1318" s="1245"/>
    </row>
    <row r="1319" spans="1:23" x14ac:dyDescent="0.3">
      <c r="A1319" s="339"/>
      <c r="B1319" s="336"/>
      <c r="C1319" s="339"/>
      <c r="D1319" s="339"/>
      <c r="E1319" s="339"/>
      <c r="F1319" s="1245"/>
      <c r="O1319" s="1245"/>
      <c r="S1319" s="1245"/>
      <c r="W1319" s="1245"/>
    </row>
    <row r="1320" spans="1:23" x14ac:dyDescent="0.3">
      <c r="A1320" s="339"/>
      <c r="B1320" s="336"/>
      <c r="C1320" s="339"/>
      <c r="D1320" s="339"/>
      <c r="E1320" s="339"/>
      <c r="F1320" s="1245"/>
      <c r="O1320" s="1245"/>
      <c r="S1320" s="1245"/>
      <c r="W1320" s="1245"/>
    </row>
    <row r="1321" spans="1:23" x14ac:dyDescent="0.3">
      <c r="A1321" s="339"/>
      <c r="B1321" s="336"/>
      <c r="C1321" s="339"/>
      <c r="D1321" s="339"/>
      <c r="E1321" s="339"/>
      <c r="F1321" s="1245"/>
      <c r="O1321" s="1245"/>
      <c r="S1321" s="1245"/>
      <c r="W1321" s="1245"/>
    </row>
    <row r="1322" spans="1:23" x14ac:dyDescent="0.3">
      <c r="A1322" s="339"/>
      <c r="B1322" s="336"/>
      <c r="C1322" s="339"/>
      <c r="D1322" s="339"/>
      <c r="E1322" s="339"/>
      <c r="F1322" s="1245"/>
      <c r="O1322" s="1245"/>
      <c r="S1322" s="1245"/>
      <c r="W1322" s="1245"/>
    </row>
    <row r="1323" spans="1:23" x14ac:dyDescent="0.3">
      <c r="A1323" s="339"/>
      <c r="B1323" s="336"/>
      <c r="C1323" s="339"/>
      <c r="D1323" s="339"/>
      <c r="E1323" s="339"/>
      <c r="F1323" s="1245"/>
      <c r="O1323" s="1245"/>
      <c r="S1323" s="1245"/>
      <c r="W1323" s="1245"/>
    </row>
    <row r="1324" spans="1:23" x14ac:dyDescent="0.3">
      <c r="A1324" s="339"/>
      <c r="B1324" s="336"/>
      <c r="C1324" s="339"/>
      <c r="D1324" s="339"/>
      <c r="E1324" s="339"/>
      <c r="F1324" s="1245"/>
      <c r="O1324" s="1245"/>
      <c r="S1324" s="1245"/>
      <c r="W1324" s="1245"/>
    </row>
    <row r="1325" spans="1:23" x14ac:dyDescent="0.3">
      <c r="A1325" s="339"/>
      <c r="B1325" s="336"/>
      <c r="C1325" s="339"/>
      <c r="D1325" s="339"/>
      <c r="E1325" s="339"/>
      <c r="F1325" s="1245"/>
      <c r="O1325" s="1245"/>
      <c r="S1325" s="1245"/>
      <c r="W1325" s="1245"/>
    </row>
    <row r="1326" spans="1:23" x14ac:dyDescent="0.3">
      <c r="A1326" s="339"/>
      <c r="B1326" s="336"/>
      <c r="C1326" s="339"/>
      <c r="D1326" s="339"/>
      <c r="E1326" s="339"/>
      <c r="F1326" s="1245"/>
      <c r="O1326" s="1245"/>
      <c r="S1326" s="1245"/>
      <c r="W1326" s="1245"/>
    </row>
    <row r="1327" spans="1:23" x14ac:dyDescent="0.3">
      <c r="A1327" s="339"/>
      <c r="B1327" s="336"/>
      <c r="C1327" s="339"/>
      <c r="D1327" s="339"/>
      <c r="E1327" s="339"/>
      <c r="F1327" s="1245"/>
      <c r="O1327" s="1245"/>
      <c r="S1327" s="1245"/>
      <c r="W1327" s="1245"/>
    </row>
    <row r="1328" spans="1:23" x14ac:dyDescent="0.3">
      <c r="A1328" s="339"/>
      <c r="B1328" s="336"/>
      <c r="C1328" s="339"/>
      <c r="D1328" s="339"/>
      <c r="E1328" s="339"/>
      <c r="F1328" s="1245"/>
      <c r="O1328" s="1245"/>
      <c r="S1328" s="1245"/>
      <c r="W1328" s="1245"/>
    </row>
    <row r="1329" spans="1:23" x14ac:dyDescent="0.3">
      <c r="A1329" s="339"/>
      <c r="B1329" s="336"/>
      <c r="C1329" s="339"/>
      <c r="D1329" s="339"/>
      <c r="E1329" s="339"/>
      <c r="F1329" s="1245"/>
      <c r="O1329" s="1245"/>
      <c r="S1329" s="1245"/>
      <c r="W1329" s="1245"/>
    </row>
    <row r="1330" spans="1:23" x14ac:dyDescent="0.3">
      <c r="A1330" s="339"/>
      <c r="B1330" s="336"/>
      <c r="C1330" s="339"/>
      <c r="D1330" s="339"/>
      <c r="E1330" s="339"/>
      <c r="F1330" s="1245"/>
      <c r="O1330" s="1245"/>
      <c r="S1330" s="1245"/>
      <c r="W1330" s="1245"/>
    </row>
    <row r="1331" spans="1:23" x14ac:dyDescent="0.3">
      <c r="A1331" s="339"/>
      <c r="B1331" s="336"/>
      <c r="C1331" s="339"/>
      <c r="D1331" s="339"/>
      <c r="E1331" s="339"/>
      <c r="F1331" s="1245"/>
      <c r="O1331" s="1245"/>
      <c r="S1331" s="1245"/>
      <c r="W1331" s="1245"/>
    </row>
    <row r="1332" spans="1:23" x14ac:dyDescent="0.3">
      <c r="A1332" s="339"/>
      <c r="B1332" s="336"/>
      <c r="C1332" s="339"/>
      <c r="D1332" s="339"/>
      <c r="E1332" s="339"/>
      <c r="F1332" s="1245"/>
      <c r="O1332" s="1245"/>
      <c r="S1332" s="1245"/>
      <c r="W1332" s="1245"/>
    </row>
    <row r="1333" spans="1:23" x14ac:dyDescent="0.3">
      <c r="A1333" s="339"/>
      <c r="B1333" s="336"/>
      <c r="C1333" s="339"/>
      <c r="D1333" s="339"/>
      <c r="E1333" s="339"/>
      <c r="F1333" s="1245"/>
      <c r="O1333" s="1245"/>
      <c r="S1333" s="1245"/>
      <c r="W1333" s="1245"/>
    </row>
    <row r="1334" spans="1:23" x14ac:dyDescent="0.3">
      <c r="A1334" s="339"/>
      <c r="B1334" s="336"/>
      <c r="C1334" s="339"/>
      <c r="D1334" s="339"/>
      <c r="E1334" s="339"/>
      <c r="F1334" s="1245"/>
      <c r="O1334" s="1245"/>
      <c r="S1334" s="1245"/>
      <c r="W1334" s="1245"/>
    </row>
    <row r="1335" spans="1:23" x14ac:dyDescent="0.3">
      <c r="A1335" s="339"/>
      <c r="B1335" s="336"/>
      <c r="C1335" s="339"/>
      <c r="D1335" s="339"/>
      <c r="E1335" s="339"/>
      <c r="F1335" s="1245"/>
      <c r="O1335" s="1245"/>
      <c r="S1335" s="1245"/>
      <c r="W1335" s="1245"/>
    </row>
    <row r="1336" spans="1:23" x14ac:dyDescent="0.3">
      <c r="A1336" s="339"/>
      <c r="B1336" s="336"/>
      <c r="C1336" s="339"/>
      <c r="D1336" s="339"/>
      <c r="E1336" s="339"/>
      <c r="F1336" s="1245"/>
      <c r="O1336" s="1245"/>
      <c r="S1336" s="1245"/>
      <c r="W1336" s="1245"/>
    </row>
    <row r="1337" spans="1:23" x14ac:dyDescent="0.3">
      <c r="A1337" s="339"/>
      <c r="B1337" s="336"/>
      <c r="C1337" s="339"/>
      <c r="D1337" s="339"/>
      <c r="E1337" s="339"/>
      <c r="F1337" s="1245"/>
      <c r="O1337" s="1245"/>
      <c r="S1337" s="1245"/>
      <c r="W1337" s="1245"/>
    </row>
    <row r="1338" spans="1:23" x14ac:dyDescent="0.3">
      <c r="A1338" s="339"/>
      <c r="B1338" s="336"/>
      <c r="C1338" s="339"/>
      <c r="D1338" s="339"/>
      <c r="E1338" s="339"/>
      <c r="F1338" s="1245"/>
      <c r="O1338" s="1245"/>
      <c r="S1338" s="1245"/>
      <c r="W1338" s="1245"/>
    </row>
    <row r="1339" spans="1:23" x14ac:dyDescent="0.3">
      <c r="A1339" s="339"/>
      <c r="B1339" s="336"/>
      <c r="C1339" s="339"/>
      <c r="D1339" s="339"/>
      <c r="E1339" s="339"/>
      <c r="F1339" s="1245"/>
      <c r="O1339" s="1245"/>
      <c r="S1339" s="1245"/>
      <c r="W1339" s="1245"/>
    </row>
    <row r="1340" spans="1:23" x14ac:dyDescent="0.3">
      <c r="A1340" s="339"/>
      <c r="B1340" s="336"/>
      <c r="C1340" s="339"/>
      <c r="D1340" s="339"/>
      <c r="E1340" s="339"/>
      <c r="F1340" s="1245"/>
      <c r="O1340" s="1245"/>
      <c r="S1340" s="1245"/>
      <c r="W1340" s="1245"/>
    </row>
    <row r="1341" spans="1:23" x14ac:dyDescent="0.3">
      <c r="A1341" s="339"/>
      <c r="B1341" s="336"/>
      <c r="C1341" s="339"/>
      <c r="D1341" s="339"/>
      <c r="E1341" s="339"/>
      <c r="F1341" s="1245"/>
      <c r="O1341" s="1245"/>
      <c r="S1341" s="1245"/>
      <c r="W1341" s="1245"/>
    </row>
    <row r="1342" spans="1:23" x14ac:dyDescent="0.3">
      <c r="A1342" s="339"/>
      <c r="B1342" s="336"/>
      <c r="C1342" s="339"/>
      <c r="D1342" s="339"/>
      <c r="E1342" s="339"/>
      <c r="F1342" s="1245"/>
      <c r="O1342" s="1245"/>
      <c r="S1342" s="1245"/>
      <c r="W1342" s="1245"/>
    </row>
    <row r="1343" spans="1:23" x14ac:dyDescent="0.3">
      <c r="A1343" s="339"/>
      <c r="B1343" s="336"/>
      <c r="C1343" s="339"/>
      <c r="D1343" s="339"/>
      <c r="E1343" s="339"/>
      <c r="F1343" s="1245"/>
      <c r="O1343" s="1245"/>
      <c r="S1343" s="1245"/>
      <c r="W1343" s="1245"/>
    </row>
    <row r="1344" spans="1:23" x14ac:dyDescent="0.3">
      <c r="A1344" s="339"/>
      <c r="B1344" s="336"/>
      <c r="C1344" s="339"/>
      <c r="D1344" s="339"/>
      <c r="E1344" s="339"/>
      <c r="F1344" s="1245"/>
      <c r="O1344" s="1245"/>
      <c r="S1344" s="1245"/>
      <c r="W1344" s="1245"/>
    </row>
    <row r="1345" spans="1:23" x14ac:dyDescent="0.3">
      <c r="A1345" s="339"/>
      <c r="B1345" s="336"/>
      <c r="C1345" s="339"/>
      <c r="D1345" s="339"/>
      <c r="E1345" s="339"/>
      <c r="F1345" s="1245"/>
      <c r="O1345" s="1245"/>
      <c r="S1345" s="1245"/>
      <c r="W1345" s="1245"/>
    </row>
    <row r="1346" spans="1:23" x14ac:dyDescent="0.3">
      <c r="A1346" s="339"/>
      <c r="B1346" s="336"/>
      <c r="C1346" s="339"/>
      <c r="D1346" s="339"/>
      <c r="E1346" s="339"/>
      <c r="F1346" s="1245"/>
      <c r="O1346" s="1245"/>
      <c r="S1346" s="1245"/>
      <c r="W1346" s="1245"/>
    </row>
    <row r="1347" spans="1:23" x14ac:dyDescent="0.3">
      <c r="A1347" s="339"/>
      <c r="B1347" s="336"/>
      <c r="C1347" s="339"/>
      <c r="D1347" s="339"/>
      <c r="E1347" s="339"/>
      <c r="F1347" s="1245"/>
      <c r="O1347" s="1245"/>
      <c r="S1347" s="1245"/>
      <c r="W1347" s="1245"/>
    </row>
    <row r="1348" spans="1:23" x14ac:dyDescent="0.3">
      <c r="A1348" s="339"/>
      <c r="B1348" s="336"/>
      <c r="C1348" s="339"/>
      <c r="D1348" s="339"/>
      <c r="E1348" s="339"/>
      <c r="F1348" s="1245"/>
      <c r="O1348" s="1245"/>
      <c r="S1348" s="1245"/>
      <c r="W1348" s="1245"/>
    </row>
    <row r="1349" spans="1:23" x14ac:dyDescent="0.3">
      <c r="A1349" s="339"/>
      <c r="B1349" s="336"/>
      <c r="C1349" s="339"/>
      <c r="D1349" s="339"/>
      <c r="E1349" s="339"/>
      <c r="F1349" s="1245"/>
      <c r="O1349" s="1245"/>
      <c r="S1349" s="1245"/>
      <c r="W1349" s="1245"/>
    </row>
    <row r="1350" spans="1:23" x14ac:dyDescent="0.3">
      <c r="A1350" s="339"/>
      <c r="B1350" s="336"/>
      <c r="C1350" s="339"/>
      <c r="D1350" s="339"/>
      <c r="E1350" s="339"/>
      <c r="F1350" s="1245"/>
      <c r="O1350" s="1245"/>
      <c r="S1350" s="1245"/>
      <c r="W1350" s="1245"/>
    </row>
    <row r="1351" spans="1:23" x14ac:dyDescent="0.3">
      <c r="A1351" s="339"/>
      <c r="B1351" s="336"/>
      <c r="C1351" s="339"/>
      <c r="D1351" s="339"/>
      <c r="E1351" s="339"/>
      <c r="F1351" s="1245"/>
      <c r="O1351" s="1245"/>
      <c r="S1351" s="1245"/>
      <c r="W1351" s="1245"/>
    </row>
    <row r="1352" spans="1:23" x14ac:dyDescent="0.3">
      <c r="A1352" s="339"/>
      <c r="B1352" s="336"/>
      <c r="C1352" s="339"/>
      <c r="D1352" s="339"/>
      <c r="E1352" s="339"/>
      <c r="F1352" s="1245"/>
      <c r="O1352" s="1245"/>
      <c r="S1352" s="1245"/>
      <c r="W1352" s="1245"/>
    </row>
    <row r="1353" spans="1:23" x14ac:dyDescent="0.3">
      <c r="A1353" s="339"/>
      <c r="B1353" s="336"/>
      <c r="C1353" s="339"/>
      <c r="D1353" s="339"/>
      <c r="E1353" s="339"/>
      <c r="F1353" s="1245"/>
      <c r="O1353" s="1245"/>
      <c r="S1353" s="1245"/>
      <c r="W1353" s="1245"/>
    </row>
    <row r="1354" spans="1:23" x14ac:dyDescent="0.3">
      <c r="A1354" s="339"/>
      <c r="B1354" s="336"/>
      <c r="C1354" s="339"/>
      <c r="D1354" s="339"/>
      <c r="E1354" s="339"/>
      <c r="F1354" s="1245"/>
      <c r="O1354" s="1245"/>
      <c r="S1354" s="1245"/>
      <c r="W1354" s="1245"/>
    </row>
    <row r="1355" spans="1:23" x14ac:dyDescent="0.3">
      <c r="A1355" s="339"/>
      <c r="B1355" s="336"/>
      <c r="C1355" s="339"/>
      <c r="D1355" s="339"/>
      <c r="E1355" s="339"/>
      <c r="F1355" s="1245"/>
      <c r="O1355" s="1245"/>
      <c r="S1355" s="1245"/>
      <c r="W1355" s="1245"/>
    </row>
    <row r="1356" spans="1:23" x14ac:dyDescent="0.3">
      <c r="A1356" s="339"/>
      <c r="B1356" s="336"/>
      <c r="C1356" s="339"/>
      <c r="D1356" s="339"/>
      <c r="E1356" s="339"/>
      <c r="F1356" s="1245"/>
      <c r="O1356" s="1245"/>
      <c r="S1356" s="1245"/>
      <c r="W1356" s="1245"/>
    </row>
    <row r="1357" spans="1:23" x14ac:dyDescent="0.3">
      <c r="A1357" s="339"/>
      <c r="B1357" s="336"/>
      <c r="C1357" s="339"/>
      <c r="D1357" s="339"/>
      <c r="E1357" s="339"/>
      <c r="F1357" s="1245"/>
      <c r="O1357" s="1245"/>
      <c r="S1357" s="1245"/>
      <c r="W1357" s="1245"/>
    </row>
    <row r="1358" spans="1:23" x14ac:dyDescent="0.3">
      <c r="A1358" s="339"/>
      <c r="B1358" s="336"/>
      <c r="C1358" s="339"/>
      <c r="D1358" s="339"/>
      <c r="E1358" s="339"/>
      <c r="F1358" s="1245"/>
      <c r="O1358" s="1245"/>
      <c r="S1358" s="1245"/>
      <c r="W1358" s="1245"/>
    </row>
    <row r="1359" spans="1:23" x14ac:dyDescent="0.3">
      <c r="A1359" s="339"/>
      <c r="B1359" s="336"/>
      <c r="C1359" s="339"/>
      <c r="D1359" s="339"/>
      <c r="E1359" s="339"/>
      <c r="F1359" s="1245"/>
      <c r="O1359" s="1245"/>
      <c r="S1359" s="1245"/>
      <c r="W1359" s="1245"/>
    </row>
    <row r="1360" spans="1:23" x14ac:dyDescent="0.3">
      <c r="A1360" s="339"/>
      <c r="B1360" s="336"/>
      <c r="C1360" s="339"/>
      <c r="D1360" s="339"/>
      <c r="E1360" s="339"/>
      <c r="F1360" s="1245"/>
      <c r="O1360" s="1245"/>
      <c r="S1360" s="1245"/>
      <c r="W1360" s="1245"/>
    </row>
    <row r="1361" spans="1:23" x14ac:dyDescent="0.3">
      <c r="A1361" s="339"/>
      <c r="B1361" s="336"/>
      <c r="C1361" s="339"/>
      <c r="D1361" s="339"/>
      <c r="E1361" s="339"/>
      <c r="F1361" s="1245"/>
      <c r="O1361" s="1245"/>
      <c r="S1361" s="1245"/>
      <c r="W1361" s="1245"/>
    </row>
    <row r="1362" spans="1:23" x14ac:dyDescent="0.3">
      <c r="A1362" s="339"/>
      <c r="B1362" s="336"/>
      <c r="C1362" s="339"/>
      <c r="D1362" s="339"/>
      <c r="E1362" s="339"/>
      <c r="F1362" s="1245"/>
      <c r="O1362" s="1245"/>
      <c r="S1362" s="1245"/>
      <c r="W1362" s="1245"/>
    </row>
    <row r="1363" spans="1:23" x14ac:dyDescent="0.3">
      <c r="A1363" s="339"/>
      <c r="B1363" s="336"/>
      <c r="C1363" s="339"/>
      <c r="D1363" s="339"/>
      <c r="E1363" s="339"/>
      <c r="F1363" s="1245"/>
      <c r="O1363" s="1245"/>
      <c r="S1363" s="1245"/>
      <c r="W1363" s="1245"/>
    </row>
    <row r="1364" spans="1:23" x14ac:dyDescent="0.3">
      <c r="A1364" s="339"/>
      <c r="B1364" s="336"/>
      <c r="C1364" s="339"/>
      <c r="D1364" s="339"/>
      <c r="E1364" s="339"/>
      <c r="F1364" s="1245"/>
      <c r="O1364" s="1245"/>
      <c r="S1364" s="1245"/>
      <c r="W1364" s="1245"/>
    </row>
    <row r="1365" spans="1:23" x14ac:dyDescent="0.3">
      <c r="A1365" s="339"/>
      <c r="B1365" s="336"/>
      <c r="C1365" s="339"/>
      <c r="D1365" s="339"/>
      <c r="E1365" s="339"/>
      <c r="F1365" s="1245"/>
      <c r="O1365" s="1245"/>
      <c r="S1365" s="1245"/>
      <c r="W1365" s="1245"/>
    </row>
    <row r="1366" spans="1:23" x14ac:dyDescent="0.3">
      <c r="A1366" s="339"/>
      <c r="B1366" s="336"/>
      <c r="C1366" s="339"/>
      <c r="D1366" s="339"/>
      <c r="E1366" s="339"/>
      <c r="F1366" s="1245"/>
      <c r="O1366" s="1245"/>
      <c r="S1366" s="1245"/>
      <c r="W1366" s="1245"/>
    </row>
    <row r="1367" spans="1:23" x14ac:dyDescent="0.3">
      <c r="A1367" s="339"/>
      <c r="B1367" s="336"/>
      <c r="C1367" s="339"/>
      <c r="D1367" s="339"/>
      <c r="E1367" s="339"/>
      <c r="F1367" s="1245"/>
      <c r="O1367" s="1245"/>
      <c r="S1367" s="1245"/>
      <c r="W1367" s="1245"/>
    </row>
    <row r="1368" spans="1:23" x14ac:dyDescent="0.3">
      <c r="A1368" s="339"/>
      <c r="B1368" s="336"/>
      <c r="C1368" s="339"/>
      <c r="D1368" s="339"/>
      <c r="E1368" s="339"/>
      <c r="F1368" s="1245"/>
      <c r="O1368" s="1245"/>
      <c r="S1368" s="1245"/>
      <c r="W1368" s="1245"/>
    </row>
    <row r="1369" spans="1:23" x14ac:dyDescent="0.3">
      <c r="A1369" s="339"/>
      <c r="B1369" s="336"/>
      <c r="C1369" s="339"/>
      <c r="D1369" s="339"/>
      <c r="E1369" s="339"/>
      <c r="F1369" s="1245"/>
      <c r="O1369" s="1245"/>
      <c r="S1369" s="1245"/>
      <c r="W1369" s="1245"/>
    </row>
    <row r="1370" spans="1:23" x14ac:dyDescent="0.3">
      <c r="A1370" s="339"/>
      <c r="B1370" s="336"/>
      <c r="C1370" s="339"/>
      <c r="D1370" s="339"/>
      <c r="E1370" s="339"/>
      <c r="F1370" s="1245"/>
      <c r="O1370" s="1245"/>
      <c r="S1370" s="1245"/>
      <c r="W1370" s="1245"/>
    </row>
    <row r="1371" spans="1:23" x14ac:dyDescent="0.3">
      <c r="A1371" s="339"/>
      <c r="B1371" s="336"/>
      <c r="C1371" s="339"/>
      <c r="D1371" s="339"/>
      <c r="E1371" s="339"/>
      <c r="F1371" s="1245"/>
      <c r="O1371" s="1245"/>
      <c r="S1371" s="1245"/>
      <c r="W1371" s="1245"/>
    </row>
    <row r="1372" spans="1:23" x14ac:dyDescent="0.3">
      <c r="A1372" s="339"/>
      <c r="B1372" s="336"/>
      <c r="C1372" s="339"/>
      <c r="D1372" s="339"/>
      <c r="E1372" s="339"/>
      <c r="F1372" s="1245"/>
      <c r="O1372" s="1245"/>
      <c r="S1372" s="1245"/>
      <c r="W1372" s="1245"/>
    </row>
    <row r="1373" spans="1:23" x14ac:dyDescent="0.3">
      <c r="A1373" s="339"/>
      <c r="B1373" s="336"/>
      <c r="C1373" s="339"/>
      <c r="D1373" s="339"/>
      <c r="E1373" s="339"/>
      <c r="F1373" s="1245"/>
      <c r="O1373" s="1245"/>
      <c r="S1373" s="1245"/>
      <c r="W1373" s="1245"/>
    </row>
    <row r="1374" spans="1:23" x14ac:dyDescent="0.3">
      <c r="A1374" s="339"/>
      <c r="B1374" s="336"/>
      <c r="C1374" s="339"/>
      <c r="D1374" s="339"/>
      <c r="E1374" s="339"/>
      <c r="F1374" s="1245"/>
      <c r="O1374" s="1245"/>
      <c r="S1374" s="1245"/>
      <c r="W1374" s="1245"/>
    </row>
    <row r="1375" spans="1:23" x14ac:dyDescent="0.3">
      <c r="A1375" s="339"/>
      <c r="B1375" s="336"/>
      <c r="C1375" s="339"/>
      <c r="D1375" s="339"/>
      <c r="E1375" s="339"/>
      <c r="F1375" s="1245"/>
      <c r="O1375" s="1245"/>
      <c r="S1375" s="1245"/>
      <c r="W1375" s="1245"/>
    </row>
    <row r="1376" spans="1:23" x14ac:dyDescent="0.3">
      <c r="A1376" s="339"/>
      <c r="B1376" s="336"/>
      <c r="C1376" s="339"/>
      <c r="D1376" s="339"/>
      <c r="E1376" s="339"/>
      <c r="F1376" s="1245"/>
      <c r="O1376" s="1245"/>
      <c r="S1376" s="1245"/>
      <c r="W1376" s="1245"/>
    </row>
    <row r="1377" spans="1:23" x14ac:dyDescent="0.3">
      <c r="A1377" s="339"/>
      <c r="B1377" s="336"/>
      <c r="C1377" s="339"/>
      <c r="D1377" s="339"/>
      <c r="E1377" s="339"/>
      <c r="F1377" s="1245"/>
      <c r="O1377" s="1245"/>
      <c r="S1377" s="1245"/>
      <c r="W1377" s="1245"/>
    </row>
    <row r="1378" spans="1:23" x14ac:dyDescent="0.3">
      <c r="A1378" s="339"/>
      <c r="B1378" s="336"/>
      <c r="C1378" s="339"/>
      <c r="D1378" s="339"/>
      <c r="E1378" s="339"/>
      <c r="F1378" s="1245"/>
      <c r="O1378" s="1245"/>
      <c r="S1378" s="1245"/>
      <c r="W1378" s="1245"/>
    </row>
    <row r="1379" spans="1:23" x14ac:dyDescent="0.3">
      <c r="A1379" s="339"/>
      <c r="B1379" s="336"/>
      <c r="C1379" s="339"/>
      <c r="D1379" s="339"/>
      <c r="E1379" s="339"/>
      <c r="F1379" s="1245"/>
      <c r="O1379" s="1245"/>
      <c r="S1379" s="1245"/>
      <c r="W1379" s="1245"/>
    </row>
    <row r="1380" spans="1:23" x14ac:dyDescent="0.3">
      <c r="A1380" s="339"/>
      <c r="B1380" s="336"/>
      <c r="C1380" s="339"/>
      <c r="D1380" s="339"/>
      <c r="E1380" s="339"/>
      <c r="F1380" s="1245"/>
      <c r="O1380" s="1245"/>
      <c r="S1380" s="1245"/>
      <c r="W1380" s="1245"/>
    </row>
    <row r="1381" spans="1:23" x14ac:dyDescent="0.3">
      <c r="A1381" s="339"/>
      <c r="B1381" s="336"/>
      <c r="C1381" s="339"/>
      <c r="D1381" s="339"/>
      <c r="E1381" s="339"/>
      <c r="F1381" s="1245"/>
      <c r="O1381" s="1245"/>
      <c r="S1381" s="1245"/>
      <c r="W1381" s="1245"/>
    </row>
    <row r="1382" spans="1:23" x14ac:dyDescent="0.3">
      <c r="A1382" s="339"/>
      <c r="B1382" s="336"/>
      <c r="C1382" s="339"/>
      <c r="D1382" s="339"/>
      <c r="E1382" s="339"/>
      <c r="F1382" s="1245"/>
      <c r="O1382" s="1245"/>
      <c r="S1382" s="1245"/>
      <c r="W1382" s="1245"/>
    </row>
    <row r="1383" spans="1:23" x14ac:dyDescent="0.3">
      <c r="A1383" s="339"/>
      <c r="B1383" s="336"/>
      <c r="C1383" s="339"/>
      <c r="D1383" s="339"/>
      <c r="E1383" s="339"/>
      <c r="F1383" s="1245"/>
      <c r="O1383" s="1245"/>
      <c r="S1383" s="1245"/>
      <c r="W1383" s="1245"/>
    </row>
    <row r="1384" spans="1:23" x14ac:dyDescent="0.3">
      <c r="A1384" s="339"/>
      <c r="B1384" s="336"/>
      <c r="C1384" s="339"/>
      <c r="D1384" s="339"/>
      <c r="E1384" s="339"/>
      <c r="F1384" s="1245"/>
      <c r="O1384" s="1245"/>
      <c r="S1384" s="1245"/>
      <c r="W1384" s="1245"/>
    </row>
    <row r="1385" spans="1:23" x14ac:dyDescent="0.3">
      <c r="A1385" s="339"/>
      <c r="B1385" s="336"/>
      <c r="C1385" s="339"/>
      <c r="D1385" s="339"/>
      <c r="E1385" s="339"/>
      <c r="F1385" s="1245"/>
      <c r="O1385" s="1245"/>
      <c r="S1385" s="1245"/>
      <c r="W1385" s="1245"/>
    </row>
    <row r="1386" spans="1:23" x14ac:dyDescent="0.3">
      <c r="A1386" s="339"/>
      <c r="B1386" s="336"/>
      <c r="C1386" s="339"/>
      <c r="D1386" s="339"/>
      <c r="E1386" s="339"/>
      <c r="F1386" s="1245"/>
      <c r="O1386" s="1245"/>
      <c r="S1386" s="1245"/>
      <c r="W1386" s="1245"/>
    </row>
    <row r="1387" spans="1:23" x14ac:dyDescent="0.3">
      <c r="A1387" s="339"/>
      <c r="B1387" s="336"/>
      <c r="C1387" s="339"/>
      <c r="D1387" s="339"/>
      <c r="E1387" s="339"/>
      <c r="F1387" s="1245"/>
      <c r="O1387" s="1245"/>
      <c r="S1387" s="1245"/>
      <c r="W1387" s="1245"/>
    </row>
    <row r="1388" spans="1:23" x14ac:dyDescent="0.3">
      <c r="A1388" s="339"/>
      <c r="B1388" s="336"/>
      <c r="C1388" s="339"/>
      <c r="D1388" s="339"/>
      <c r="E1388" s="339"/>
      <c r="F1388" s="1245"/>
      <c r="O1388" s="1245"/>
      <c r="S1388" s="1245"/>
      <c r="W1388" s="1245"/>
    </row>
    <row r="1389" spans="1:23" x14ac:dyDescent="0.3">
      <c r="A1389" s="339"/>
      <c r="B1389" s="336"/>
      <c r="C1389" s="339"/>
      <c r="D1389" s="339"/>
      <c r="E1389" s="339"/>
      <c r="F1389" s="1245"/>
      <c r="O1389" s="1245"/>
      <c r="S1389" s="1245"/>
      <c r="W1389" s="1245"/>
    </row>
    <row r="1390" spans="1:23" x14ac:dyDescent="0.3">
      <c r="A1390" s="339"/>
      <c r="B1390" s="336"/>
      <c r="C1390" s="339"/>
      <c r="D1390" s="339"/>
      <c r="E1390" s="339"/>
      <c r="F1390" s="1245"/>
      <c r="O1390" s="1245"/>
      <c r="S1390" s="1245"/>
      <c r="W1390" s="1245"/>
    </row>
    <row r="1391" spans="1:23" x14ac:dyDescent="0.3">
      <c r="A1391" s="339"/>
      <c r="B1391" s="336"/>
      <c r="C1391" s="339"/>
      <c r="D1391" s="339"/>
      <c r="E1391" s="339"/>
      <c r="F1391" s="1245"/>
      <c r="O1391" s="1245"/>
      <c r="S1391" s="1245"/>
      <c r="W1391" s="1245"/>
    </row>
    <row r="1392" spans="1:23" x14ac:dyDescent="0.3">
      <c r="A1392" s="339"/>
      <c r="B1392" s="336"/>
      <c r="C1392" s="339"/>
      <c r="D1392" s="339"/>
      <c r="E1392" s="339"/>
      <c r="F1392" s="1245"/>
      <c r="O1392" s="1245"/>
      <c r="S1392" s="1245"/>
      <c r="W1392" s="1245"/>
    </row>
    <row r="1393" spans="1:23" x14ac:dyDescent="0.3">
      <c r="A1393" s="339"/>
      <c r="B1393" s="336"/>
      <c r="C1393" s="339"/>
      <c r="D1393" s="339"/>
      <c r="E1393" s="339"/>
      <c r="F1393" s="1245"/>
      <c r="O1393" s="1245"/>
      <c r="S1393" s="1245"/>
      <c r="W1393" s="1245"/>
    </row>
    <row r="1394" spans="1:23" x14ac:dyDescent="0.3">
      <c r="A1394" s="339"/>
      <c r="B1394" s="336"/>
      <c r="C1394" s="339"/>
      <c r="D1394" s="339"/>
      <c r="E1394" s="339"/>
      <c r="F1394" s="1245"/>
      <c r="O1394" s="1245"/>
      <c r="S1394" s="1245"/>
      <c r="W1394" s="1245"/>
    </row>
    <row r="1395" spans="1:23" x14ac:dyDescent="0.3">
      <c r="A1395" s="339"/>
      <c r="B1395" s="336"/>
      <c r="C1395" s="339"/>
      <c r="D1395" s="339"/>
      <c r="E1395" s="339"/>
      <c r="F1395" s="1245"/>
      <c r="O1395" s="1245"/>
      <c r="S1395" s="1245"/>
      <c r="W1395" s="1245"/>
    </row>
    <row r="1396" spans="1:23" x14ac:dyDescent="0.3">
      <c r="A1396" s="339"/>
      <c r="B1396" s="336"/>
      <c r="C1396" s="339"/>
      <c r="D1396" s="339"/>
      <c r="E1396" s="339"/>
      <c r="F1396" s="1245"/>
      <c r="O1396" s="1245"/>
      <c r="S1396" s="1245"/>
      <c r="W1396" s="1245"/>
    </row>
    <row r="1397" spans="1:23" x14ac:dyDescent="0.3">
      <c r="A1397" s="339"/>
      <c r="B1397" s="336"/>
      <c r="C1397" s="339"/>
      <c r="D1397" s="339"/>
      <c r="E1397" s="339"/>
      <c r="F1397" s="1245"/>
      <c r="O1397" s="1245"/>
      <c r="S1397" s="1245"/>
      <c r="W1397" s="1245"/>
    </row>
    <row r="1398" spans="1:23" x14ac:dyDescent="0.3">
      <c r="A1398" s="339"/>
      <c r="B1398" s="336"/>
      <c r="C1398" s="339"/>
      <c r="D1398" s="339"/>
      <c r="E1398" s="339"/>
      <c r="F1398" s="1245"/>
      <c r="O1398" s="1245"/>
      <c r="S1398" s="1245"/>
      <c r="W1398" s="1245"/>
    </row>
    <row r="1399" spans="1:23" x14ac:dyDescent="0.3">
      <c r="A1399" s="339"/>
      <c r="B1399" s="336"/>
      <c r="C1399" s="339"/>
      <c r="D1399" s="339"/>
      <c r="E1399" s="339"/>
      <c r="F1399" s="1245"/>
      <c r="O1399" s="1245"/>
      <c r="S1399" s="1245"/>
      <c r="W1399" s="1245"/>
    </row>
    <row r="1400" spans="1:23" x14ac:dyDescent="0.3">
      <c r="A1400" s="339"/>
      <c r="B1400" s="336"/>
      <c r="C1400" s="339"/>
      <c r="D1400" s="339"/>
      <c r="E1400" s="339"/>
      <c r="F1400" s="1245"/>
      <c r="O1400" s="1245"/>
      <c r="S1400" s="1245"/>
      <c r="W1400" s="1245"/>
    </row>
    <row r="1401" spans="1:23" x14ac:dyDescent="0.3">
      <c r="A1401" s="339"/>
      <c r="B1401" s="336"/>
      <c r="C1401" s="339"/>
      <c r="D1401" s="339"/>
      <c r="E1401" s="339"/>
      <c r="F1401" s="1245"/>
      <c r="O1401" s="1245"/>
      <c r="S1401" s="1245"/>
      <c r="W1401" s="1245"/>
    </row>
    <row r="1402" spans="1:23" x14ac:dyDescent="0.3">
      <c r="A1402" s="339"/>
      <c r="B1402" s="336"/>
      <c r="C1402" s="339"/>
      <c r="D1402" s="339"/>
      <c r="E1402" s="339"/>
      <c r="F1402" s="1245"/>
      <c r="O1402" s="1245"/>
      <c r="S1402" s="1245"/>
      <c r="W1402" s="1245"/>
    </row>
    <row r="1403" spans="1:23" x14ac:dyDescent="0.3">
      <c r="A1403" s="339"/>
      <c r="B1403" s="336"/>
      <c r="C1403" s="339"/>
      <c r="D1403" s="339"/>
      <c r="E1403" s="339"/>
      <c r="F1403" s="1245"/>
      <c r="O1403" s="1245"/>
      <c r="S1403" s="1245"/>
      <c r="W1403" s="1245"/>
    </row>
    <row r="1404" spans="1:23" x14ac:dyDescent="0.3">
      <c r="A1404" s="339"/>
      <c r="B1404" s="336"/>
      <c r="C1404" s="339"/>
      <c r="D1404" s="339"/>
      <c r="E1404" s="339"/>
      <c r="F1404" s="1245"/>
      <c r="O1404" s="1245"/>
      <c r="S1404" s="1245"/>
      <c r="W1404" s="1245"/>
    </row>
    <row r="1405" spans="1:23" x14ac:dyDescent="0.3">
      <c r="A1405" s="339"/>
      <c r="B1405" s="336"/>
      <c r="C1405" s="339"/>
      <c r="D1405" s="339"/>
      <c r="E1405" s="339"/>
      <c r="F1405" s="1245"/>
      <c r="O1405" s="1245"/>
      <c r="S1405" s="1245"/>
      <c r="W1405" s="1245"/>
    </row>
    <row r="1406" spans="1:23" x14ac:dyDescent="0.3">
      <c r="A1406" s="339"/>
      <c r="B1406" s="336"/>
      <c r="C1406" s="339"/>
      <c r="D1406" s="339"/>
      <c r="E1406" s="339"/>
      <c r="F1406" s="1245"/>
      <c r="O1406" s="1245"/>
      <c r="S1406" s="1245"/>
      <c r="W1406" s="1245"/>
    </row>
    <row r="1407" spans="1:23" x14ac:dyDescent="0.3">
      <c r="A1407" s="339"/>
      <c r="B1407" s="336"/>
      <c r="C1407" s="339"/>
      <c r="D1407" s="339"/>
      <c r="E1407" s="339"/>
      <c r="F1407" s="1245"/>
      <c r="O1407" s="1245"/>
      <c r="S1407" s="1245"/>
      <c r="W1407" s="1245"/>
    </row>
    <row r="1408" spans="1:23" x14ac:dyDescent="0.3">
      <c r="A1408" s="339"/>
      <c r="B1408" s="336"/>
      <c r="C1408" s="339"/>
      <c r="D1408" s="339"/>
      <c r="E1408" s="339"/>
      <c r="F1408" s="1245"/>
      <c r="O1408" s="1245"/>
      <c r="S1408" s="1245"/>
      <c r="W1408" s="1245"/>
    </row>
    <row r="1409" spans="1:23" x14ac:dyDescent="0.3">
      <c r="A1409" s="339"/>
      <c r="B1409" s="336"/>
      <c r="C1409" s="339"/>
      <c r="D1409" s="339"/>
      <c r="E1409" s="339"/>
      <c r="F1409" s="1245"/>
      <c r="O1409" s="1245"/>
      <c r="S1409" s="1245"/>
      <c r="W1409" s="1245"/>
    </row>
    <row r="1410" spans="1:23" x14ac:dyDescent="0.3">
      <c r="A1410" s="339"/>
      <c r="B1410" s="336"/>
      <c r="C1410" s="339"/>
      <c r="D1410" s="339"/>
      <c r="E1410" s="339"/>
      <c r="F1410" s="1245"/>
      <c r="O1410" s="1245"/>
      <c r="S1410" s="1245"/>
      <c r="W1410" s="1245"/>
    </row>
    <row r="1411" spans="1:23" x14ac:dyDescent="0.3">
      <c r="A1411" s="339"/>
      <c r="B1411" s="336"/>
      <c r="C1411" s="339"/>
      <c r="D1411" s="339"/>
      <c r="E1411" s="339"/>
      <c r="F1411" s="1245"/>
      <c r="O1411" s="1245"/>
      <c r="S1411" s="1245"/>
      <c r="W1411" s="1245"/>
    </row>
    <row r="1412" spans="1:23" x14ac:dyDescent="0.3">
      <c r="A1412" s="339"/>
      <c r="B1412" s="336"/>
      <c r="C1412" s="339"/>
      <c r="D1412" s="339"/>
      <c r="E1412" s="339"/>
      <c r="F1412" s="1245"/>
      <c r="O1412" s="1245"/>
      <c r="S1412" s="1245"/>
      <c r="W1412" s="1245"/>
    </row>
    <row r="1413" spans="1:23" x14ac:dyDescent="0.3">
      <c r="A1413" s="339"/>
      <c r="B1413" s="336"/>
      <c r="C1413" s="339"/>
      <c r="D1413" s="339"/>
      <c r="E1413" s="339"/>
      <c r="F1413" s="1245"/>
      <c r="O1413" s="1245"/>
      <c r="S1413" s="1245"/>
      <c r="W1413" s="1245"/>
    </row>
    <row r="1414" spans="1:23" x14ac:dyDescent="0.3">
      <c r="A1414" s="339"/>
      <c r="B1414" s="336"/>
      <c r="C1414" s="339"/>
      <c r="D1414" s="339"/>
      <c r="E1414" s="339"/>
      <c r="F1414" s="1245"/>
      <c r="O1414" s="1245"/>
      <c r="S1414" s="1245"/>
      <c r="W1414" s="1245"/>
    </row>
    <row r="1415" spans="1:23" x14ac:dyDescent="0.3">
      <c r="A1415" s="339"/>
      <c r="B1415" s="336"/>
      <c r="C1415" s="339"/>
      <c r="D1415" s="339"/>
      <c r="E1415" s="339"/>
      <c r="F1415" s="1245"/>
      <c r="O1415" s="1245"/>
      <c r="S1415" s="1245"/>
      <c r="W1415" s="1245"/>
    </row>
    <row r="1416" spans="1:23" x14ac:dyDescent="0.3">
      <c r="A1416" s="339"/>
      <c r="B1416" s="336"/>
      <c r="C1416" s="339"/>
      <c r="D1416" s="339"/>
      <c r="E1416" s="339"/>
      <c r="F1416" s="1245"/>
      <c r="O1416" s="1245"/>
      <c r="S1416" s="1245"/>
      <c r="W1416" s="1245"/>
    </row>
    <row r="1417" spans="1:23" x14ac:dyDescent="0.3">
      <c r="A1417" s="339"/>
      <c r="B1417" s="336"/>
      <c r="C1417" s="339"/>
      <c r="D1417" s="339"/>
      <c r="E1417" s="339"/>
      <c r="F1417" s="1245"/>
      <c r="O1417" s="1245"/>
      <c r="S1417" s="1245"/>
      <c r="W1417" s="1245"/>
    </row>
    <row r="1418" spans="1:23" x14ac:dyDescent="0.3">
      <c r="A1418" s="339"/>
      <c r="B1418" s="336"/>
      <c r="C1418" s="339"/>
      <c r="D1418" s="339"/>
      <c r="E1418" s="339"/>
      <c r="F1418" s="1245"/>
      <c r="O1418" s="1245"/>
      <c r="S1418" s="1245"/>
      <c r="W1418" s="1245"/>
    </row>
    <row r="1419" spans="1:23" x14ac:dyDescent="0.3">
      <c r="A1419" s="339"/>
      <c r="B1419" s="336"/>
      <c r="C1419" s="339"/>
      <c r="D1419" s="339"/>
      <c r="E1419" s="339"/>
      <c r="F1419" s="1245"/>
      <c r="O1419" s="1245"/>
      <c r="S1419" s="1245"/>
      <c r="W1419" s="1245"/>
    </row>
    <row r="1420" spans="1:23" x14ac:dyDescent="0.3">
      <c r="A1420" s="339"/>
      <c r="B1420" s="336"/>
      <c r="C1420" s="339"/>
      <c r="D1420" s="339"/>
      <c r="E1420" s="339"/>
      <c r="F1420" s="1245"/>
      <c r="O1420" s="1245"/>
      <c r="S1420" s="1245"/>
      <c r="W1420" s="1245"/>
    </row>
    <row r="1421" spans="1:23" x14ac:dyDescent="0.3">
      <c r="A1421" s="339"/>
      <c r="B1421" s="336"/>
      <c r="C1421" s="339"/>
      <c r="D1421" s="339"/>
      <c r="E1421" s="339"/>
      <c r="F1421" s="1245"/>
      <c r="O1421" s="1245"/>
      <c r="S1421" s="1245"/>
      <c r="W1421" s="1245"/>
    </row>
    <row r="1422" spans="1:23" x14ac:dyDescent="0.3">
      <c r="A1422" s="339"/>
      <c r="B1422" s="336"/>
      <c r="C1422" s="339"/>
      <c r="D1422" s="339"/>
      <c r="E1422" s="339"/>
      <c r="F1422" s="1245"/>
      <c r="O1422" s="1245"/>
      <c r="S1422" s="1245"/>
      <c r="W1422" s="1245"/>
    </row>
    <row r="1423" spans="1:23" x14ac:dyDescent="0.3">
      <c r="A1423" s="339"/>
      <c r="B1423" s="336"/>
      <c r="C1423" s="339"/>
      <c r="D1423" s="339"/>
      <c r="E1423" s="339"/>
      <c r="F1423" s="1245"/>
      <c r="O1423" s="1245"/>
      <c r="S1423" s="1245"/>
      <c r="W1423" s="1245"/>
    </row>
    <row r="1424" spans="1:23" x14ac:dyDescent="0.3">
      <c r="A1424" s="339"/>
      <c r="B1424" s="336"/>
      <c r="C1424" s="339"/>
      <c r="D1424" s="339"/>
      <c r="E1424" s="339"/>
      <c r="F1424" s="1245"/>
      <c r="O1424" s="1245"/>
      <c r="S1424" s="1245"/>
      <c r="W1424" s="1245"/>
    </row>
    <row r="1425" spans="1:23" x14ac:dyDescent="0.3">
      <c r="A1425" s="339"/>
      <c r="B1425" s="336"/>
      <c r="C1425" s="339"/>
      <c r="D1425" s="339"/>
      <c r="E1425" s="339"/>
      <c r="F1425" s="1245"/>
      <c r="O1425" s="1245"/>
      <c r="S1425" s="1245"/>
      <c r="W1425" s="1245"/>
    </row>
    <row r="1426" spans="1:23" x14ac:dyDescent="0.3">
      <c r="A1426" s="339"/>
      <c r="B1426" s="336"/>
      <c r="C1426" s="339"/>
      <c r="D1426" s="339"/>
      <c r="E1426" s="339"/>
      <c r="F1426" s="1245"/>
      <c r="O1426" s="1245"/>
      <c r="S1426" s="1245"/>
      <c r="W1426" s="1245"/>
    </row>
    <row r="1427" spans="1:23" x14ac:dyDescent="0.3">
      <c r="A1427" s="339"/>
      <c r="B1427" s="336"/>
      <c r="C1427" s="339"/>
      <c r="D1427" s="339"/>
      <c r="E1427" s="339"/>
      <c r="F1427" s="1245"/>
      <c r="O1427" s="1245"/>
      <c r="S1427" s="1245"/>
      <c r="W1427" s="1245"/>
    </row>
    <row r="1428" spans="1:23" x14ac:dyDescent="0.3">
      <c r="A1428" s="339"/>
      <c r="B1428" s="336"/>
      <c r="C1428" s="339"/>
      <c r="D1428" s="339"/>
      <c r="E1428" s="339"/>
      <c r="F1428" s="1245"/>
      <c r="O1428" s="1245"/>
      <c r="S1428" s="1245"/>
      <c r="W1428" s="1245"/>
    </row>
    <row r="1429" spans="1:23" x14ac:dyDescent="0.3">
      <c r="A1429" s="339"/>
      <c r="B1429" s="336"/>
      <c r="C1429" s="339"/>
      <c r="D1429" s="339"/>
      <c r="E1429" s="339"/>
      <c r="F1429" s="1245"/>
      <c r="O1429" s="1245"/>
      <c r="S1429" s="1245"/>
      <c r="W1429" s="1245"/>
    </row>
    <row r="1430" spans="1:23" x14ac:dyDescent="0.3">
      <c r="A1430" s="339"/>
      <c r="B1430" s="336"/>
      <c r="C1430" s="339"/>
      <c r="D1430" s="339"/>
      <c r="E1430" s="339"/>
      <c r="F1430" s="1245"/>
      <c r="O1430" s="1245"/>
      <c r="S1430" s="1245"/>
      <c r="W1430" s="1245"/>
    </row>
    <row r="1431" spans="1:23" x14ac:dyDescent="0.3">
      <c r="A1431" s="339"/>
      <c r="B1431" s="336"/>
      <c r="C1431" s="339"/>
      <c r="D1431" s="339"/>
      <c r="E1431" s="339"/>
      <c r="F1431" s="1245"/>
      <c r="O1431" s="1245"/>
      <c r="S1431" s="1245"/>
      <c r="W1431" s="1245"/>
    </row>
    <row r="1432" spans="1:23" x14ac:dyDescent="0.3">
      <c r="A1432" s="339"/>
      <c r="B1432" s="336"/>
      <c r="C1432" s="339"/>
      <c r="D1432" s="339"/>
      <c r="E1432" s="339"/>
      <c r="F1432" s="1245"/>
      <c r="O1432" s="1245"/>
      <c r="S1432" s="1245"/>
      <c r="W1432" s="1245"/>
    </row>
    <row r="1433" spans="1:23" x14ac:dyDescent="0.3">
      <c r="A1433" s="339"/>
      <c r="B1433" s="336"/>
      <c r="C1433" s="339"/>
      <c r="D1433" s="339"/>
      <c r="E1433" s="339"/>
      <c r="F1433" s="1245"/>
      <c r="O1433" s="1245"/>
      <c r="S1433" s="1245"/>
      <c r="W1433" s="1245"/>
    </row>
    <row r="1434" spans="1:23" x14ac:dyDescent="0.3">
      <c r="A1434" s="339"/>
      <c r="B1434" s="336"/>
      <c r="C1434" s="339"/>
      <c r="D1434" s="339"/>
      <c r="E1434" s="339"/>
      <c r="F1434" s="1245"/>
      <c r="O1434" s="1245"/>
      <c r="S1434" s="1245"/>
      <c r="W1434" s="1245"/>
    </row>
    <row r="1435" spans="1:23" x14ac:dyDescent="0.3">
      <c r="A1435" s="339"/>
      <c r="B1435" s="336"/>
      <c r="C1435" s="339"/>
      <c r="D1435" s="339"/>
      <c r="E1435" s="339"/>
      <c r="F1435" s="1245"/>
      <c r="O1435" s="1245"/>
      <c r="S1435" s="1245"/>
      <c r="W1435" s="1245"/>
    </row>
    <row r="1436" spans="1:23" x14ac:dyDescent="0.3">
      <c r="A1436" s="339"/>
      <c r="B1436" s="336"/>
      <c r="C1436" s="339"/>
      <c r="D1436" s="339"/>
      <c r="E1436" s="339"/>
      <c r="F1436" s="1245"/>
      <c r="O1436" s="1245"/>
      <c r="S1436" s="1245"/>
      <c r="W1436" s="1245"/>
    </row>
    <row r="1437" spans="1:23" x14ac:dyDescent="0.3">
      <c r="A1437" s="339"/>
      <c r="B1437" s="336"/>
      <c r="C1437" s="339"/>
      <c r="D1437" s="339"/>
      <c r="E1437" s="339"/>
      <c r="F1437" s="1245"/>
      <c r="O1437" s="1245"/>
      <c r="S1437" s="1245"/>
      <c r="W1437" s="1245"/>
    </row>
    <row r="1438" spans="1:23" x14ac:dyDescent="0.3">
      <c r="A1438" s="339"/>
      <c r="B1438" s="336"/>
      <c r="C1438" s="339"/>
      <c r="D1438" s="339"/>
      <c r="E1438" s="339"/>
      <c r="F1438" s="1245"/>
      <c r="O1438" s="1245"/>
      <c r="S1438" s="1245"/>
      <c r="W1438" s="1245"/>
    </row>
    <row r="1439" spans="1:23" x14ac:dyDescent="0.3">
      <c r="A1439" s="339"/>
      <c r="B1439" s="336"/>
      <c r="C1439" s="339"/>
      <c r="D1439" s="339"/>
      <c r="E1439" s="339"/>
      <c r="F1439" s="1245"/>
      <c r="O1439" s="1245"/>
      <c r="S1439" s="1245"/>
      <c r="W1439" s="1245"/>
    </row>
    <row r="1440" spans="1:23" x14ac:dyDescent="0.3">
      <c r="A1440" s="339"/>
      <c r="B1440" s="336"/>
      <c r="C1440" s="339"/>
      <c r="D1440" s="339"/>
      <c r="E1440" s="339"/>
      <c r="F1440" s="1245"/>
      <c r="O1440" s="1245"/>
      <c r="S1440" s="1245"/>
      <c r="W1440" s="1245"/>
    </row>
    <row r="1441" spans="1:23" x14ac:dyDescent="0.3">
      <c r="A1441" s="339"/>
      <c r="B1441" s="336"/>
      <c r="C1441" s="339"/>
      <c r="D1441" s="339"/>
      <c r="E1441" s="339"/>
      <c r="F1441" s="1245"/>
      <c r="O1441" s="1245"/>
      <c r="S1441" s="1245"/>
      <c r="W1441" s="1245"/>
    </row>
    <row r="1442" spans="1:23" x14ac:dyDescent="0.3">
      <c r="A1442" s="339"/>
      <c r="B1442" s="336"/>
      <c r="C1442" s="339"/>
      <c r="D1442" s="339"/>
      <c r="E1442" s="339"/>
      <c r="F1442" s="1245"/>
      <c r="O1442" s="1245"/>
      <c r="S1442" s="1245"/>
      <c r="W1442" s="1245"/>
    </row>
    <row r="1443" spans="1:23" x14ac:dyDescent="0.3">
      <c r="A1443" s="339"/>
      <c r="B1443" s="336"/>
      <c r="C1443" s="339"/>
      <c r="D1443" s="339"/>
      <c r="E1443" s="339"/>
      <c r="F1443" s="1245"/>
      <c r="O1443" s="1245"/>
      <c r="S1443" s="1245"/>
      <c r="W1443" s="1245"/>
    </row>
    <row r="1444" spans="1:23" x14ac:dyDescent="0.3">
      <c r="A1444" s="339"/>
      <c r="B1444" s="336"/>
      <c r="C1444" s="339"/>
      <c r="D1444" s="339"/>
      <c r="E1444" s="339"/>
      <c r="F1444" s="1245"/>
      <c r="O1444" s="1245"/>
      <c r="S1444" s="1245"/>
      <c r="W1444" s="1245"/>
    </row>
    <row r="1445" spans="1:23" x14ac:dyDescent="0.3">
      <c r="A1445" s="339"/>
      <c r="B1445" s="336"/>
      <c r="C1445" s="339"/>
      <c r="D1445" s="339"/>
      <c r="E1445" s="339"/>
      <c r="F1445" s="1245"/>
      <c r="O1445" s="1245"/>
      <c r="S1445" s="1245"/>
      <c r="W1445" s="1245"/>
    </row>
    <row r="1446" spans="1:23" x14ac:dyDescent="0.3">
      <c r="A1446" s="339"/>
      <c r="B1446" s="336"/>
      <c r="C1446" s="339"/>
      <c r="D1446" s="339"/>
      <c r="E1446" s="339"/>
      <c r="F1446" s="1245"/>
      <c r="O1446" s="1245"/>
      <c r="S1446" s="1245"/>
      <c r="W1446" s="1245"/>
    </row>
    <row r="1447" spans="1:23" x14ac:dyDescent="0.3">
      <c r="A1447" s="339"/>
      <c r="B1447" s="336"/>
      <c r="C1447" s="339"/>
      <c r="D1447" s="339"/>
      <c r="E1447" s="339"/>
      <c r="F1447" s="1245"/>
      <c r="O1447" s="1245"/>
      <c r="S1447" s="1245"/>
      <c r="W1447" s="1245"/>
    </row>
    <row r="1448" spans="1:23" x14ac:dyDescent="0.3">
      <c r="A1448" s="339"/>
      <c r="B1448" s="336"/>
      <c r="C1448" s="339"/>
      <c r="D1448" s="339"/>
      <c r="E1448" s="339"/>
      <c r="F1448" s="1245"/>
      <c r="O1448" s="1245"/>
      <c r="S1448" s="1245"/>
      <c r="W1448" s="1245"/>
    </row>
    <row r="1449" spans="1:23" x14ac:dyDescent="0.3">
      <c r="A1449" s="339"/>
      <c r="B1449" s="336"/>
      <c r="C1449" s="339"/>
      <c r="D1449" s="339"/>
      <c r="E1449" s="339"/>
      <c r="F1449" s="1245"/>
      <c r="O1449" s="1245"/>
      <c r="S1449" s="1245"/>
      <c r="W1449" s="1245"/>
    </row>
    <row r="1450" spans="1:23" x14ac:dyDescent="0.3">
      <c r="A1450" s="339"/>
      <c r="B1450" s="336"/>
      <c r="C1450" s="339"/>
      <c r="D1450" s="339"/>
      <c r="E1450" s="339"/>
      <c r="F1450" s="1245"/>
      <c r="O1450" s="1245"/>
      <c r="S1450" s="1245"/>
      <c r="W1450" s="1245"/>
    </row>
    <row r="1451" spans="1:23" x14ac:dyDescent="0.3">
      <c r="A1451" s="339"/>
      <c r="B1451" s="336"/>
      <c r="C1451" s="339"/>
      <c r="D1451" s="339"/>
      <c r="E1451" s="339"/>
      <c r="F1451" s="1245"/>
      <c r="O1451" s="1245"/>
      <c r="S1451" s="1245"/>
      <c r="W1451" s="1245"/>
    </row>
    <row r="1452" spans="1:23" x14ac:dyDescent="0.3">
      <c r="A1452" s="339"/>
      <c r="B1452" s="336"/>
      <c r="C1452" s="339"/>
      <c r="D1452" s="339"/>
      <c r="E1452" s="339"/>
      <c r="F1452" s="1245"/>
      <c r="O1452" s="1245"/>
      <c r="S1452" s="1245"/>
      <c r="W1452" s="1245"/>
    </row>
    <row r="1453" spans="1:23" x14ac:dyDescent="0.3">
      <c r="A1453" s="339"/>
      <c r="B1453" s="336"/>
      <c r="C1453" s="339"/>
      <c r="D1453" s="339"/>
      <c r="E1453" s="339"/>
      <c r="F1453" s="1245"/>
      <c r="O1453" s="1245"/>
      <c r="S1453" s="1245"/>
      <c r="W1453" s="1245"/>
    </row>
    <row r="1454" spans="1:23" x14ac:dyDescent="0.3">
      <c r="A1454" s="339"/>
      <c r="B1454" s="336"/>
      <c r="C1454" s="339"/>
      <c r="D1454" s="339"/>
      <c r="E1454" s="339"/>
      <c r="F1454" s="1245"/>
      <c r="O1454" s="1245"/>
      <c r="S1454" s="1245"/>
      <c r="W1454" s="1245"/>
    </row>
    <row r="1455" spans="1:23" x14ac:dyDescent="0.3">
      <c r="A1455" s="339"/>
      <c r="B1455" s="336"/>
      <c r="C1455" s="339"/>
      <c r="D1455" s="339"/>
      <c r="E1455" s="339"/>
      <c r="F1455" s="1245"/>
      <c r="O1455" s="1245"/>
      <c r="S1455" s="1245"/>
      <c r="W1455" s="1245"/>
    </row>
    <row r="1456" spans="1:23" x14ac:dyDescent="0.3">
      <c r="A1456" s="339"/>
      <c r="B1456" s="336"/>
      <c r="C1456" s="339"/>
      <c r="D1456" s="339"/>
      <c r="E1456" s="339"/>
      <c r="F1456" s="1245"/>
      <c r="O1456" s="1245"/>
      <c r="S1456" s="1245"/>
      <c r="W1456" s="1245"/>
    </row>
    <row r="1457" spans="1:23" x14ac:dyDescent="0.3">
      <c r="A1457" s="339"/>
      <c r="B1457" s="336"/>
      <c r="C1457" s="339"/>
      <c r="D1457" s="339"/>
      <c r="E1457" s="339"/>
      <c r="F1457" s="1245"/>
      <c r="O1457" s="1245"/>
      <c r="S1457" s="1245"/>
      <c r="W1457" s="1245"/>
    </row>
    <row r="1458" spans="1:23" x14ac:dyDescent="0.3">
      <c r="A1458" s="339"/>
      <c r="B1458" s="336"/>
      <c r="C1458" s="339"/>
      <c r="D1458" s="339"/>
      <c r="E1458" s="339"/>
      <c r="F1458" s="1245"/>
      <c r="O1458" s="1245"/>
      <c r="S1458" s="1245"/>
      <c r="W1458" s="1245"/>
    </row>
    <row r="1459" spans="1:23" x14ac:dyDescent="0.3">
      <c r="A1459" s="339"/>
      <c r="B1459" s="336"/>
      <c r="C1459" s="339"/>
      <c r="D1459" s="339"/>
      <c r="E1459" s="339"/>
      <c r="F1459" s="1245"/>
      <c r="O1459" s="1245"/>
      <c r="S1459" s="1245"/>
      <c r="W1459" s="1245"/>
    </row>
    <row r="1460" spans="1:23" x14ac:dyDescent="0.3">
      <c r="A1460" s="339"/>
      <c r="B1460" s="336"/>
      <c r="C1460" s="339"/>
      <c r="D1460" s="339"/>
      <c r="E1460" s="339"/>
      <c r="F1460" s="1245"/>
      <c r="O1460" s="1245"/>
      <c r="S1460" s="1245"/>
      <c r="W1460" s="1245"/>
    </row>
    <row r="1461" spans="1:23" x14ac:dyDescent="0.3">
      <c r="A1461" s="339"/>
      <c r="B1461" s="336"/>
      <c r="C1461" s="339"/>
      <c r="D1461" s="339"/>
      <c r="E1461" s="339"/>
      <c r="F1461" s="1245"/>
      <c r="O1461" s="1245"/>
      <c r="S1461" s="1245"/>
      <c r="W1461" s="1245"/>
    </row>
    <row r="1462" spans="1:23" x14ac:dyDescent="0.3">
      <c r="A1462" s="339"/>
      <c r="B1462" s="336"/>
      <c r="C1462" s="339"/>
      <c r="D1462" s="339"/>
      <c r="E1462" s="339"/>
      <c r="F1462" s="1245"/>
      <c r="O1462" s="1245"/>
      <c r="S1462" s="1245"/>
      <c r="W1462" s="1245"/>
    </row>
    <row r="1463" spans="1:23" x14ac:dyDescent="0.3">
      <c r="A1463" s="339"/>
      <c r="B1463" s="336"/>
      <c r="C1463" s="339"/>
      <c r="D1463" s="339"/>
      <c r="E1463" s="339"/>
      <c r="F1463" s="1245"/>
      <c r="O1463" s="1245"/>
      <c r="S1463" s="1245"/>
      <c r="W1463" s="1245"/>
    </row>
    <row r="1464" spans="1:23" x14ac:dyDescent="0.3">
      <c r="A1464" s="339"/>
      <c r="B1464" s="336"/>
      <c r="C1464" s="339"/>
      <c r="D1464" s="339"/>
      <c r="E1464" s="339"/>
      <c r="F1464" s="1245"/>
      <c r="O1464" s="1245"/>
      <c r="S1464" s="1245"/>
      <c r="W1464" s="1245"/>
    </row>
    <row r="1465" spans="1:23" x14ac:dyDescent="0.3">
      <c r="A1465" s="339"/>
      <c r="B1465" s="336"/>
      <c r="C1465" s="339"/>
      <c r="D1465" s="339"/>
      <c r="E1465" s="339"/>
      <c r="F1465" s="1245"/>
      <c r="O1465" s="1245"/>
      <c r="S1465" s="1245"/>
      <c r="W1465" s="1245"/>
    </row>
    <row r="1466" spans="1:23" x14ac:dyDescent="0.3">
      <c r="A1466" s="339"/>
      <c r="B1466" s="336"/>
      <c r="C1466" s="339"/>
      <c r="D1466" s="339"/>
      <c r="E1466" s="339"/>
      <c r="F1466" s="1245"/>
      <c r="O1466" s="1245"/>
      <c r="S1466" s="1245"/>
      <c r="W1466" s="1245"/>
    </row>
    <row r="1467" spans="1:23" x14ac:dyDescent="0.3">
      <c r="A1467" s="339"/>
      <c r="B1467" s="336"/>
      <c r="C1467" s="339"/>
      <c r="D1467" s="339"/>
      <c r="E1467" s="339"/>
      <c r="F1467" s="1245"/>
      <c r="O1467" s="1245"/>
      <c r="S1467" s="1245"/>
      <c r="W1467" s="1245"/>
    </row>
    <row r="1468" spans="1:23" x14ac:dyDescent="0.3">
      <c r="A1468" s="339"/>
      <c r="B1468" s="336"/>
      <c r="C1468" s="339"/>
      <c r="D1468" s="339"/>
      <c r="E1468" s="339"/>
      <c r="F1468" s="1245"/>
      <c r="O1468" s="1245"/>
      <c r="S1468" s="1245"/>
      <c r="W1468" s="1245"/>
    </row>
    <row r="1469" spans="1:23" x14ac:dyDescent="0.3">
      <c r="A1469" s="339"/>
      <c r="B1469" s="336"/>
      <c r="C1469" s="339"/>
      <c r="D1469" s="339"/>
      <c r="E1469" s="339"/>
      <c r="F1469" s="1245"/>
      <c r="O1469" s="1245"/>
      <c r="S1469" s="1245"/>
      <c r="W1469" s="1245"/>
    </row>
    <row r="1470" spans="1:23" x14ac:dyDescent="0.3">
      <c r="A1470" s="339"/>
      <c r="B1470" s="336"/>
      <c r="C1470" s="339"/>
      <c r="D1470" s="339"/>
      <c r="E1470" s="339"/>
      <c r="F1470" s="1245"/>
      <c r="O1470" s="1245"/>
      <c r="S1470" s="1245"/>
      <c r="W1470" s="1245"/>
    </row>
    <row r="1471" spans="1:23" x14ac:dyDescent="0.3">
      <c r="A1471" s="339"/>
      <c r="B1471" s="336"/>
      <c r="C1471" s="339"/>
      <c r="D1471" s="339"/>
      <c r="E1471" s="339"/>
      <c r="F1471" s="1245"/>
      <c r="O1471" s="1245"/>
      <c r="S1471" s="1245"/>
      <c r="W1471" s="1245"/>
    </row>
    <row r="1472" spans="1:23" x14ac:dyDescent="0.3">
      <c r="A1472" s="339"/>
      <c r="B1472" s="336"/>
      <c r="C1472" s="339"/>
      <c r="D1472" s="339"/>
      <c r="E1472" s="339"/>
      <c r="F1472" s="1245"/>
      <c r="O1472" s="1245"/>
      <c r="S1472" s="1245"/>
      <c r="W1472" s="1245"/>
    </row>
    <row r="1473" spans="1:23" x14ac:dyDescent="0.3">
      <c r="A1473" s="339"/>
      <c r="B1473" s="336"/>
      <c r="C1473" s="339"/>
      <c r="D1473" s="339"/>
      <c r="E1473" s="339"/>
      <c r="F1473" s="1245"/>
      <c r="O1473" s="1245"/>
      <c r="S1473" s="1245"/>
      <c r="W1473" s="1245"/>
    </row>
    <row r="1474" spans="1:23" x14ac:dyDescent="0.3">
      <c r="A1474" s="339"/>
      <c r="B1474" s="336"/>
      <c r="C1474" s="339"/>
      <c r="D1474" s="339"/>
      <c r="E1474" s="339"/>
      <c r="F1474" s="1245"/>
      <c r="O1474" s="1245"/>
      <c r="S1474" s="1245"/>
      <c r="W1474" s="1245"/>
    </row>
    <row r="1475" spans="1:23" x14ac:dyDescent="0.3">
      <c r="A1475" s="339"/>
      <c r="B1475" s="336"/>
      <c r="C1475" s="339"/>
      <c r="D1475" s="339"/>
      <c r="E1475" s="339"/>
      <c r="F1475" s="1245"/>
      <c r="O1475" s="1245"/>
      <c r="S1475" s="1245"/>
      <c r="W1475" s="1245"/>
    </row>
    <row r="1476" spans="1:23" x14ac:dyDescent="0.3">
      <c r="A1476" s="339"/>
      <c r="B1476" s="336"/>
      <c r="C1476" s="339"/>
      <c r="D1476" s="339"/>
      <c r="E1476" s="339"/>
      <c r="F1476" s="1245"/>
      <c r="O1476" s="1245"/>
      <c r="S1476" s="1245"/>
      <c r="W1476" s="1245"/>
    </row>
    <row r="1477" spans="1:23" x14ac:dyDescent="0.3">
      <c r="A1477" s="339"/>
      <c r="B1477" s="336"/>
      <c r="C1477" s="339"/>
      <c r="D1477" s="339"/>
      <c r="E1477" s="339"/>
      <c r="F1477" s="1245"/>
      <c r="O1477" s="1245"/>
      <c r="S1477" s="1245"/>
      <c r="W1477" s="1245"/>
    </row>
    <row r="1478" spans="1:23" x14ac:dyDescent="0.3">
      <c r="A1478" s="339"/>
      <c r="B1478" s="336"/>
      <c r="C1478" s="339"/>
      <c r="D1478" s="339"/>
      <c r="E1478" s="339"/>
      <c r="F1478" s="1245"/>
      <c r="O1478" s="1245"/>
      <c r="S1478" s="1245"/>
      <c r="W1478" s="1245"/>
    </row>
    <row r="1479" spans="1:23" x14ac:dyDescent="0.3">
      <c r="A1479" s="339"/>
      <c r="B1479" s="336"/>
      <c r="C1479" s="339"/>
      <c r="D1479" s="339"/>
      <c r="E1479" s="339"/>
      <c r="F1479" s="1245"/>
      <c r="O1479" s="1245"/>
      <c r="S1479" s="1245"/>
      <c r="W1479" s="1245"/>
    </row>
    <row r="1480" spans="1:23" x14ac:dyDescent="0.3">
      <c r="A1480" s="339"/>
      <c r="B1480" s="336"/>
      <c r="C1480" s="339"/>
      <c r="D1480" s="339"/>
      <c r="E1480" s="339"/>
      <c r="F1480" s="1245"/>
      <c r="O1480" s="1245"/>
      <c r="S1480" s="1245"/>
      <c r="W1480" s="1245"/>
    </row>
    <row r="1481" spans="1:23" x14ac:dyDescent="0.3">
      <c r="A1481" s="339"/>
      <c r="B1481" s="336"/>
      <c r="C1481" s="339"/>
      <c r="D1481" s="339"/>
      <c r="E1481" s="339"/>
      <c r="F1481" s="1245"/>
      <c r="O1481" s="1245"/>
      <c r="S1481" s="1245"/>
      <c r="W1481" s="1245"/>
    </row>
    <row r="1482" spans="1:23" x14ac:dyDescent="0.3">
      <c r="A1482" s="339"/>
      <c r="B1482" s="336"/>
      <c r="C1482" s="339"/>
      <c r="D1482" s="339"/>
      <c r="E1482" s="339"/>
      <c r="F1482" s="1245"/>
      <c r="O1482" s="1245"/>
      <c r="S1482" s="1245"/>
      <c r="W1482" s="1245"/>
    </row>
    <row r="1483" spans="1:23" x14ac:dyDescent="0.3">
      <c r="A1483" s="339"/>
      <c r="B1483" s="336"/>
      <c r="C1483" s="339"/>
      <c r="D1483" s="339"/>
      <c r="E1483" s="339"/>
      <c r="F1483" s="1245"/>
      <c r="O1483" s="1245"/>
      <c r="S1483" s="1245"/>
      <c r="W1483" s="1245"/>
    </row>
    <row r="1484" spans="1:23" x14ac:dyDescent="0.3">
      <c r="A1484" s="339"/>
      <c r="B1484" s="336"/>
      <c r="C1484" s="339"/>
      <c r="D1484" s="339"/>
      <c r="E1484" s="339"/>
      <c r="F1484" s="1245"/>
      <c r="O1484" s="1245"/>
      <c r="S1484" s="1245"/>
      <c r="W1484" s="1245"/>
    </row>
    <row r="1485" spans="1:23" x14ac:dyDescent="0.3">
      <c r="A1485" s="339"/>
      <c r="B1485" s="336"/>
      <c r="C1485" s="339"/>
      <c r="D1485" s="339"/>
      <c r="E1485" s="339"/>
      <c r="F1485" s="1245"/>
      <c r="O1485" s="1245"/>
      <c r="S1485" s="1245"/>
      <c r="W1485" s="1245"/>
    </row>
    <row r="1486" spans="1:23" x14ac:dyDescent="0.3">
      <c r="A1486" s="339"/>
      <c r="B1486" s="336"/>
      <c r="C1486" s="339"/>
      <c r="D1486" s="339"/>
      <c r="E1486" s="339"/>
      <c r="F1486" s="1245"/>
      <c r="O1486" s="1245"/>
      <c r="S1486" s="1245"/>
      <c r="W1486" s="1245"/>
    </row>
    <row r="1487" spans="1:23" x14ac:dyDescent="0.3">
      <c r="A1487" s="339"/>
      <c r="B1487" s="336"/>
      <c r="C1487" s="339"/>
      <c r="D1487" s="339"/>
      <c r="E1487" s="339"/>
      <c r="F1487" s="1245"/>
      <c r="O1487" s="1245"/>
      <c r="S1487" s="1245"/>
      <c r="W1487" s="1245"/>
    </row>
    <row r="1488" spans="1:23" x14ac:dyDescent="0.3">
      <c r="A1488" s="339"/>
      <c r="B1488" s="336"/>
      <c r="C1488" s="339"/>
      <c r="D1488" s="339"/>
      <c r="E1488" s="339"/>
      <c r="F1488" s="1245"/>
      <c r="O1488" s="1245"/>
      <c r="S1488" s="1245"/>
      <c r="W1488" s="1245"/>
    </row>
    <row r="1489" spans="1:23" x14ac:dyDescent="0.3">
      <c r="A1489" s="339"/>
      <c r="B1489" s="336"/>
      <c r="C1489" s="339"/>
      <c r="D1489" s="339"/>
      <c r="E1489" s="339"/>
      <c r="F1489" s="1245"/>
      <c r="O1489" s="1245"/>
      <c r="S1489" s="1245"/>
      <c r="W1489" s="1245"/>
    </row>
    <row r="1490" spans="1:23" x14ac:dyDescent="0.3">
      <c r="A1490" s="339"/>
      <c r="B1490" s="336"/>
      <c r="C1490" s="339"/>
      <c r="D1490" s="339"/>
      <c r="E1490" s="339"/>
      <c r="F1490" s="1245"/>
      <c r="O1490" s="1245"/>
      <c r="S1490" s="1245"/>
      <c r="W1490" s="1245"/>
    </row>
    <row r="1491" spans="1:23" x14ac:dyDescent="0.3">
      <c r="A1491" s="339"/>
      <c r="B1491" s="336"/>
      <c r="C1491" s="339"/>
      <c r="D1491" s="339"/>
      <c r="E1491" s="339"/>
      <c r="F1491" s="1245"/>
      <c r="O1491" s="1245"/>
      <c r="S1491" s="1245"/>
      <c r="W1491" s="1245"/>
    </row>
    <row r="1492" spans="1:23" x14ac:dyDescent="0.3">
      <c r="A1492" s="339"/>
      <c r="B1492" s="336"/>
      <c r="C1492" s="339"/>
      <c r="D1492" s="339"/>
      <c r="E1492" s="339"/>
      <c r="F1492" s="1245"/>
      <c r="O1492" s="1245"/>
      <c r="S1492" s="1245"/>
      <c r="W1492" s="1245"/>
    </row>
    <row r="1493" spans="1:23" x14ac:dyDescent="0.3">
      <c r="A1493" s="339"/>
      <c r="B1493" s="336"/>
      <c r="C1493" s="339"/>
      <c r="D1493" s="339"/>
      <c r="E1493" s="339"/>
      <c r="F1493" s="1245"/>
      <c r="O1493" s="1245"/>
      <c r="S1493" s="1245"/>
      <c r="W1493" s="1245"/>
    </row>
    <row r="1494" spans="1:23" x14ac:dyDescent="0.3">
      <c r="A1494" s="339"/>
      <c r="B1494" s="336"/>
      <c r="C1494" s="339"/>
      <c r="D1494" s="339"/>
      <c r="E1494" s="339"/>
      <c r="F1494" s="1245"/>
      <c r="O1494" s="1245"/>
      <c r="S1494" s="1245"/>
      <c r="W1494" s="1245"/>
    </row>
    <row r="1495" spans="1:23" x14ac:dyDescent="0.3">
      <c r="A1495" s="339"/>
      <c r="B1495" s="336"/>
      <c r="C1495" s="339"/>
      <c r="D1495" s="339"/>
      <c r="E1495" s="339"/>
      <c r="F1495" s="1245"/>
      <c r="O1495" s="1245"/>
      <c r="S1495" s="1245"/>
      <c r="W1495" s="1245"/>
    </row>
    <row r="1496" spans="1:23" x14ac:dyDescent="0.3">
      <c r="A1496" s="339"/>
      <c r="B1496" s="336"/>
      <c r="C1496" s="339"/>
      <c r="D1496" s="339"/>
      <c r="E1496" s="339"/>
      <c r="F1496" s="1245"/>
      <c r="O1496" s="1245"/>
      <c r="S1496" s="1245"/>
      <c r="W1496" s="1245"/>
    </row>
    <row r="1497" spans="1:23" x14ac:dyDescent="0.3">
      <c r="A1497" s="339"/>
      <c r="B1497" s="336"/>
      <c r="C1497" s="339"/>
      <c r="D1497" s="339"/>
      <c r="E1497" s="339"/>
      <c r="F1497" s="1245"/>
      <c r="O1497" s="1245"/>
      <c r="S1497" s="1245"/>
      <c r="W1497" s="1245"/>
    </row>
    <row r="1498" spans="1:23" x14ac:dyDescent="0.3">
      <c r="A1498" s="339"/>
      <c r="B1498" s="336"/>
      <c r="C1498" s="339"/>
      <c r="D1498" s="339"/>
      <c r="E1498" s="339"/>
      <c r="F1498" s="1245"/>
      <c r="O1498" s="1245"/>
      <c r="S1498" s="1245"/>
      <c r="W1498" s="1245"/>
    </row>
    <row r="1499" spans="1:23" x14ac:dyDescent="0.3">
      <c r="A1499" s="339"/>
      <c r="B1499" s="336"/>
      <c r="C1499" s="339"/>
      <c r="D1499" s="339"/>
      <c r="E1499" s="339"/>
      <c r="F1499" s="1245"/>
      <c r="O1499" s="1245"/>
      <c r="S1499" s="1245"/>
      <c r="W1499" s="1245"/>
    </row>
    <row r="1500" spans="1:23" x14ac:dyDescent="0.3">
      <c r="A1500" s="339"/>
      <c r="B1500" s="336"/>
      <c r="C1500" s="339"/>
      <c r="D1500" s="339"/>
      <c r="E1500" s="339"/>
      <c r="F1500" s="1245"/>
      <c r="O1500" s="1245"/>
      <c r="S1500" s="1245"/>
      <c r="W1500" s="1245"/>
    </row>
    <row r="1501" spans="1:23" x14ac:dyDescent="0.3">
      <c r="A1501" s="339"/>
      <c r="B1501" s="336"/>
      <c r="C1501" s="339"/>
      <c r="D1501" s="339"/>
      <c r="E1501" s="339"/>
      <c r="F1501" s="1245"/>
      <c r="O1501" s="1245"/>
      <c r="S1501" s="1245"/>
      <c r="W1501" s="1245"/>
    </row>
    <row r="1502" spans="1:23" x14ac:dyDescent="0.3">
      <c r="A1502" s="339"/>
      <c r="B1502" s="336"/>
      <c r="C1502" s="339"/>
      <c r="D1502" s="339"/>
      <c r="E1502" s="339"/>
      <c r="F1502" s="1245"/>
      <c r="O1502" s="1245"/>
      <c r="S1502" s="1245"/>
      <c r="W1502" s="1245"/>
    </row>
    <row r="1503" spans="1:23" x14ac:dyDescent="0.3">
      <c r="A1503" s="339"/>
      <c r="B1503" s="336"/>
      <c r="C1503" s="339"/>
      <c r="D1503" s="339"/>
      <c r="E1503" s="339"/>
      <c r="F1503" s="1245"/>
      <c r="O1503" s="1245"/>
      <c r="S1503" s="1245"/>
      <c r="W1503" s="1245"/>
    </row>
    <row r="1504" spans="1:23" x14ac:dyDescent="0.3">
      <c r="A1504" s="339"/>
      <c r="B1504" s="336"/>
      <c r="C1504" s="339"/>
      <c r="D1504" s="339"/>
      <c r="E1504" s="339"/>
      <c r="F1504" s="1245"/>
      <c r="O1504" s="1245"/>
      <c r="S1504" s="1245"/>
      <c r="W1504" s="1245"/>
    </row>
    <row r="1505" spans="1:23" x14ac:dyDescent="0.3">
      <c r="A1505" s="339"/>
      <c r="B1505" s="336"/>
      <c r="C1505" s="339"/>
      <c r="D1505" s="339"/>
      <c r="E1505" s="339"/>
      <c r="F1505" s="1245"/>
      <c r="O1505" s="1245"/>
      <c r="S1505" s="1245"/>
      <c r="W1505" s="1245"/>
    </row>
    <row r="1506" spans="1:23" x14ac:dyDescent="0.3">
      <c r="A1506" s="339"/>
      <c r="B1506" s="336"/>
      <c r="C1506" s="339"/>
      <c r="D1506" s="339"/>
      <c r="E1506" s="339"/>
      <c r="F1506" s="1245"/>
      <c r="O1506" s="1245"/>
      <c r="S1506" s="1245"/>
      <c r="W1506" s="1245"/>
    </row>
    <row r="1507" spans="1:23" x14ac:dyDescent="0.3">
      <c r="A1507" s="339"/>
      <c r="B1507" s="336"/>
      <c r="C1507" s="339"/>
      <c r="D1507" s="339"/>
      <c r="E1507" s="339"/>
      <c r="F1507" s="1245"/>
      <c r="O1507" s="1245"/>
      <c r="S1507" s="1245"/>
      <c r="W1507" s="1245"/>
    </row>
    <row r="1508" spans="1:23" x14ac:dyDescent="0.3">
      <c r="A1508" s="339"/>
      <c r="B1508" s="336"/>
      <c r="C1508" s="339"/>
      <c r="D1508" s="339"/>
      <c r="E1508" s="339"/>
      <c r="F1508" s="1245"/>
      <c r="O1508" s="1245"/>
      <c r="S1508" s="1245"/>
      <c r="W1508" s="1245"/>
    </row>
    <row r="1509" spans="1:23" x14ac:dyDescent="0.3">
      <c r="A1509" s="339"/>
      <c r="B1509" s="336"/>
      <c r="C1509" s="339"/>
      <c r="D1509" s="339"/>
      <c r="E1509" s="339"/>
      <c r="F1509" s="1245"/>
      <c r="O1509" s="1245"/>
      <c r="S1509" s="1245"/>
      <c r="W1509" s="1245"/>
    </row>
    <row r="1510" spans="1:23" x14ac:dyDescent="0.3">
      <c r="A1510" s="339"/>
      <c r="B1510" s="336"/>
      <c r="C1510" s="339"/>
      <c r="D1510" s="339"/>
      <c r="E1510" s="339"/>
      <c r="F1510" s="1245"/>
      <c r="O1510" s="1245"/>
      <c r="S1510" s="1245"/>
      <c r="W1510" s="1245"/>
    </row>
    <row r="1511" spans="1:23" x14ac:dyDescent="0.3">
      <c r="A1511" s="339"/>
      <c r="B1511" s="336"/>
      <c r="C1511" s="339"/>
      <c r="D1511" s="339"/>
      <c r="E1511" s="339"/>
      <c r="F1511" s="1245"/>
      <c r="O1511" s="1245"/>
      <c r="S1511" s="1245"/>
      <c r="W1511" s="1245"/>
    </row>
    <row r="1512" spans="1:23" x14ac:dyDescent="0.3">
      <c r="A1512" s="339"/>
      <c r="B1512" s="336"/>
      <c r="C1512" s="339"/>
      <c r="D1512" s="339"/>
      <c r="E1512" s="339"/>
      <c r="F1512" s="1245"/>
      <c r="O1512" s="1245"/>
      <c r="S1512" s="1245"/>
      <c r="W1512" s="1245"/>
    </row>
    <row r="1513" spans="1:23" x14ac:dyDescent="0.3">
      <c r="A1513" s="339"/>
      <c r="B1513" s="336"/>
      <c r="C1513" s="339"/>
      <c r="D1513" s="339"/>
      <c r="E1513" s="339"/>
      <c r="F1513" s="1245"/>
      <c r="O1513" s="1245"/>
      <c r="S1513" s="1245"/>
      <c r="W1513" s="1245"/>
    </row>
    <row r="1514" spans="1:23" x14ac:dyDescent="0.3">
      <c r="A1514" s="339"/>
      <c r="B1514" s="336"/>
      <c r="C1514" s="339"/>
      <c r="D1514" s="339"/>
      <c r="E1514" s="339"/>
      <c r="F1514" s="1245"/>
      <c r="O1514" s="1245"/>
      <c r="S1514" s="1245"/>
      <c r="W1514" s="1245"/>
    </row>
    <row r="1515" spans="1:23" x14ac:dyDescent="0.3">
      <c r="A1515" s="339"/>
      <c r="B1515" s="336"/>
      <c r="C1515" s="339"/>
      <c r="D1515" s="339"/>
      <c r="E1515" s="339"/>
      <c r="F1515" s="1245"/>
      <c r="O1515" s="1245"/>
      <c r="S1515" s="1245"/>
      <c r="W1515" s="1245"/>
    </row>
    <row r="1516" spans="1:23" x14ac:dyDescent="0.3">
      <c r="A1516" s="339"/>
      <c r="B1516" s="336"/>
      <c r="C1516" s="339"/>
      <c r="D1516" s="339"/>
      <c r="E1516" s="339"/>
      <c r="F1516" s="1245"/>
      <c r="O1516" s="1245"/>
      <c r="S1516" s="1245"/>
      <c r="W1516" s="1245"/>
    </row>
    <row r="1517" spans="1:23" x14ac:dyDescent="0.3">
      <c r="A1517" s="339"/>
      <c r="B1517" s="336"/>
      <c r="C1517" s="339"/>
      <c r="D1517" s="339"/>
      <c r="E1517" s="339"/>
      <c r="F1517" s="1245"/>
      <c r="O1517" s="1245"/>
      <c r="S1517" s="1245"/>
      <c r="W1517" s="1245"/>
    </row>
    <row r="1518" spans="1:23" x14ac:dyDescent="0.3">
      <c r="A1518" s="339"/>
      <c r="B1518" s="336"/>
      <c r="C1518" s="339"/>
      <c r="D1518" s="339"/>
      <c r="E1518" s="339"/>
      <c r="F1518" s="1245"/>
      <c r="O1518" s="1245"/>
      <c r="S1518" s="1245"/>
      <c r="W1518" s="1245"/>
    </row>
    <row r="1519" spans="1:23" x14ac:dyDescent="0.3">
      <c r="A1519" s="339"/>
      <c r="B1519" s="336"/>
      <c r="C1519" s="339"/>
      <c r="D1519" s="339"/>
      <c r="E1519" s="339"/>
      <c r="F1519" s="1245"/>
      <c r="O1519" s="1245"/>
      <c r="S1519" s="1245"/>
      <c r="W1519" s="1245"/>
    </row>
    <row r="1520" spans="1:23" x14ac:dyDescent="0.3">
      <c r="A1520" s="339"/>
      <c r="B1520" s="336"/>
      <c r="C1520" s="339"/>
      <c r="D1520" s="339"/>
      <c r="E1520" s="339"/>
      <c r="F1520" s="1245"/>
      <c r="O1520" s="1245"/>
      <c r="S1520" s="1245"/>
      <c r="W1520" s="1245"/>
    </row>
    <row r="1521" spans="1:23" x14ac:dyDescent="0.3">
      <c r="A1521" s="339"/>
      <c r="B1521" s="336"/>
      <c r="C1521" s="339"/>
      <c r="D1521" s="339"/>
      <c r="E1521" s="339"/>
      <c r="F1521" s="1245"/>
      <c r="O1521" s="1245"/>
      <c r="S1521" s="1245"/>
      <c r="W1521" s="1245"/>
    </row>
    <row r="1522" spans="1:23" x14ac:dyDescent="0.3">
      <c r="A1522" s="339"/>
      <c r="B1522" s="336"/>
      <c r="C1522" s="339"/>
      <c r="D1522" s="339"/>
      <c r="E1522" s="339"/>
      <c r="F1522" s="1245"/>
      <c r="O1522" s="1245"/>
      <c r="S1522" s="1245"/>
      <c r="W1522" s="1245"/>
    </row>
    <row r="1523" spans="1:23" x14ac:dyDescent="0.3">
      <c r="A1523" s="339"/>
      <c r="B1523" s="336"/>
      <c r="C1523" s="339"/>
      <c r="D1523" s="339"/>
      <c r="E1523" s="339"/>
      <c r="F1523" s="1245"/>
      <c r="O1523" s="1245"/>
      <c r="S1523" s="1245"/>
      <c r="W1523" s="1245"/>
    </row>
    <row r="1524" spans="1:23" x14ac:dyDescent="0.3">
      <c r="A1524" s="339"/>
      <c r="B1524" s="336"/>
      <c r="C1524" s="339"/>
      <c r="D1524" s="339"/>
      <c r="E1524" s="339"/>
      <c r="F1524" s="1245"/>
      <c r="O1524" s="1245"/>
      <c r="S1524" s="1245"/>
      <c r="W1524" s="1245"/>
    </row>
    <row r="1525" spans="1:23" x14ac:dyDescent="0.3">
      <c r="A1525" s="339"/>
      <c r="B1525" s="336"/>
      <c r="C1525" s="339"/>
      <c r="D1525" s="339"/>
      <c r="E1525" s="339"/>
      <c r="F1525" s="1245"/>
      <c r="O1525" s="1245"/>
      <c r="S1525" s="1245"/>
      <c r="W1525" s="1245"/>
    </row>
    <row r="1526" spans="1:23" x14ac:dyDescent="0.3">
      <c r="A1526" s="339"/>
      <c r="B1526" s="336"/>
      <c r="C1526" s="339"/>
      <c r="D1526" s="339"/>
      <c r="E1526" s="339"/>
      <c r="F1526" s="1245"/>
      <c r="O1526" s="1245"/>
      <c r="S1526" s="1245"/>
      <c r="W1526" s="1245"/>
    </row>
    <row r="1527" spans="1:23" x14ac:dyDescent="0.3">
      <c r="A1527" s="339"/>
      <c r="B1527" s="336"/>
      <c r="C1527" s="339"/>
      <c r="D1527" s="339"/>
      <c r="E1527" s="339"/>
      <c r="F1527" s="1245"/>
      <c r="O1527" s="1245"/>
      <c r="S1527" s="1245"/>
      <c r="W1527" s="1245"/>
    </row>
    <row r="1528" spans="1:23" x14ac:dyDescent="0.3">
      <c r="A1528" s="339"/>
      <c r="B1528" s="336"/>
      <c r="C1528" s="339"/>
      <c r="D1528" s="339"/>
      <c r="E1528" s="339"/>
      <c r="F1528" s="1245"/>
      <c r="O1528" s="1245"/>
      <c r="S1528" s="1245"/>
      <c r="W1528" s="1245"/>
    </row>
    <row r="1529" spans="1:23" x14ac:dyDescent="0.3">
      <c r="A1529" s="339"/>
      <c r="B1529" s="336"/>
      <c r="C1529" s="339"/>
      <c r="D1529" s="339"/>
      <c r="E1529" s="339"/>
      <c r="F1529" s="1245"/>
      <c r="O1529" s="1245"/>
      <c r="S1529" s="1245"/>
      <c r="W1529" s="1245"/>
    </row>
    <row r="1530" spans="1:23" x14ac:dyDescent="0.3">
      <c r="A1530" s="339"/>
      <c r="B1530" s="336"/>
      <c r="C1530" s="339"/>
      <c r="D1530" s="339"/>
      <c r="E1530" s="339"/>
      <c r="F1530" s="1245"/>
      <c r="O1530" s="1245"/>
      <c r="S1530" s="1245"/>
      <c r="W1530" s="1245"/>
    </row>
    <row r="1531" spans="1:23" x14ac:dyDescent="0.3">
      <c r="A1531" s="339"/>
      <c r="B1531" s="336"/>
      <c r="C1531" s="339"/>
      <c r="D1531" s="339"/>
      <c r="E1531" s="339"/>
      <c r="F1531" s="1245"/>
      <c r="O1531" s="1245"/>
      <c r="S1531" s="1245"/>
      <c r="W1531" s="1245"/>
    </row>
    <row r="1532" spans="1:23" x14ac:dyDescent="0.3">
      <c r="A1532" s="339"/>
      <c r="B1532" s="336"/>
      <c r="C1532" s="339"/>
      <c r="D1532" s="339"/>
      <c r="E1532" s="339"/>
      <c r="F1532" s="1245"/>
      <c r="O1532" s="1245"/>
      <c r="S1532" s="1245"/>
      <c r="W1532" s="1245"/>
    </row>
    <row r="1533" spans="1:23" x14ac:dyDescent="0.3">
      <c r="A1533" s="339"/>
      <c r="B1533" s="336"/>
      <c r="C1533" s="339"/>
      <c r="D1533" s="339"/>
      <c r="E1533" s="339"/>
      <c r="F1533" s="1245"/>
      <c r="O1533" s="1245"/>
      <c r="S1533" s="1245"/>
      <c r="W1533" s="1245"/>
    </row>
    <row r="1534" spans="1:23" x14ac:dyDescent="0.3">
      <c r="A1534" s="339"/>
      <c r="B1534" s="336"/>
      <c r="C1534" s="339"/>
      <c r="D1534" s="339"/>
      <c r="E1534" s="339"/>
      <c r="F1534" s="1245"/>
      <c r="O1534" s="1245"/>
      <c r="S1534" s="1245"/>
      <c r="W1534" s="1245"/>
    </row>
    <row r="1535" spans="1:23" x14ac:dyDescent="0.3">
      <c r="A1535" s="339"/>
      <c r="B1535" s="336"/>
      <c r="C1535" s="339"/>
      <c r="D1535" s="339"/>
      <c r="E1535" s="339"/>
      <c r="F1535" s="1245"/>
      <c r="O1535" s="1245"/>
      <c r="S1535" s="1245"/>
      <c r="W1535" s="1245"/>
    </row>
    <row r="1536" spans="1:23" x14ac:dyDescent="0.3">
      <c r="A1536" s="339"/>
      <c r="B1536" s="336"/>
      <c r="C1536" s="339"/>
      <c r="D1536" s="339"/>
      <c r="E1536" s="339"/>
      <c r="F1536" s="1245"/>
      <c r="O1536" s="1245"/>
      <c r="S1536" s="1245"/>
      <c r="W1536" s="1245"/>
    </row>
    <row r="1537" spans="1:23" x14ac:dyDescent="0.3">
      <c r="A1537" s="339"/>
      <c r="B1537" s="336"/>
      <c r="C1537" s="339"/>
      <c r="D1537" s="339"/>
      <c r="E1537" s="339"/>
      <c r="F1537" s="1245"/>
      <c r="O1537" s="1245"/>
      <c r="S1537" s="1245"/>
      <c r="W1537" s="1245"/>
    </row>
    <row r="1538" spans="1:23" x14ac:dyDescent="0.3">
      <c r="A1538" s="339"/>
      <c r="B1538" s="336"/>
      <c r="C1538" s="339"/>
      <c r="D1538" s="339"/>
      <c r="E1538" s="339"/>
      <c r="F1538" s="1245"/>
      <c r="O1538" s="1245"/>
      <c r="S1538" s="1245"/>
      <c r="W1538" s="1245"/>
    </row>
    <row r="1539" spans="1:23" x14ac:dyDescent="0.3">
      <c r="A1539" s="339"/>
      <c r="B1539" s="336"/>
      <c r="C1539" s="339"/>
      <c r="D1539" s="339"/>
      <c r="E1539" s="339"/>
      <c r="F1539" s="1245"/>
      <c r="O1539" s="1245"/>
      <c r="S1539" s="1245"/>
      <c r="W1539" s="1245"/>
    </row>
    <row r="1540" spans="1:23" x14ac:dyDescent="0.3">
      <c r="A1540" s="339"/>
      <c r="B1540" s="336"/>
      <c r="C1540" s="339"/>
      <c r="D1540" s="339"/>
      <c r="E1540" s="339"/>
      <c r="F1540" s="1245"/>
      <c r="O1540" s="1245"/>
      <c r="S1540" s="1245"/>
      <c r="W1540" s="1245"/>
    </row>
    <row r="1541" spans="1:23" x14ac:dyDescent="0.3">
      <c r="A1541" s="339"/>
      <c r="B1541" s="336"/>
      <c r="C1541" s="339"/>
      <c r="D1541" s="339"/>
      <c r="E1541" s="339"/>
      <c r="F1541" s="1245"/>
      <c r="O1541" s="1245"/>
      <c r="S1541" s="1245"/>
      <c r="W1541" s="1245"/>
    </row>
    <row r="1542" spans="1:23" x14ac:dyDescent="0.3">
      <c r="A1542" s="339"/>
      <c r="B1542" s="336"/>
      <c r="C1542" s="339"/>
      <c r="D1542" s="339"/>
      <c r="E1542" s="339"/>
      <c r="F1542" s="1245"/>
      <c r="O1542" s="1245"/>
      <c r="S1542" s="1245"/>
      <c r="W1542" s="1245"/>
    </row>
    <row r="1543" spans="1:23" x14ac:dyDescent="0.3">
      <c r="A1543" s="339"/>
      <c r="B1543" s="336"/>
      <c r="C1543" s="339"/>
      <c r="D1543" s="339"/>
      <c r="E1543" s="339"/>
      <c r="F1543" s="1245"/>
      <c r="O1543" s="1245"/>
      <c r="S1543" s="1245"/>
      <c r="W1543" s="1245"/>
    </row>
    <row r="1544" spans="1:23" x14ac:dyDescent="0.3">
      <c r="A1544" s="339"/>
      <c r="B1544" s="336"/>
      <c r="C1544" s="339"/>
      <c r="D1544" s="339"/>
      <c r="E1544" s="339"/>
      <c r="F1544" s="1245"/>
      <c r="O1544" s="1245"/>
      <c r="S1544" s="1245"/>
      <c r="W1544" s="1245"/>
    </row>
    <row r="1545" spans="1:23" x14ac:dyDescent="0.3">
      <c r="A1545" s="339"/>
      <c r="B1545" s="336"/>
      <c r="C1545" s="339"/>
      <c r="D1545" s="339"/>
      <c r="E1545" s="339"/>
      <c r="F1545" s="1245"/>
      <c r="O1545" s="1245"/>
      <c r="S1545" s="1245"/>
      <c r="W1545" s="1245"/>
    </row>
    <row r="1546" spans="1:23" x14ac:dyDescent="0.3">
      <c r="A1546" s="339"/>
      <c r="B1546" s="336"/>
      <c r="C1546" s="339"/>
      <c r="D1546" s="339"/>
      <c r="E1546" s="339"/>
      <c r="F1546" s="1245"/>
      <c r="O1546" s="1245"/>
      <c r="S1546" s="1245"/>
      <c r="W1546" s="1245"/>
    </row>
    <row r="1547" spans="1:23" x14ac:dyDescent="0.3">
      <c r="A1547" s="339"/>
      <c r="B1547" s="336"/>
      <c r="C1547" s="339"/>
      <c r="D1547" s="339"/>
      <c r="E1547" s="339"/>
      <c r="F1547" s="1245"/>
      <c r="O1547" s="1245"/>
      <c r="S1547" s="1245"/>
      <c r="W1547" s="1245"/>
    </row>
    <row r="1548" spans="1:23" x14ac:dyDescent="0.3">
      <c r="A1548" s="339"/>
      <c r="B1548" s="336"/>
      <c r="C1548" s="339"/>
      <c r="D1548" s="339"/>
      <c r="E1548" s="339"/>
      <c r="F1548" s="1245"/>
      <c r="O1548" s="1245"/>
      <c r="S1548" s="1245"/>
      <c r="W1548" s="1245"/>
    </row>
    <row r="1549" spans="1:23" x14ac:dyDescent="0.3">
      <c r="A1549" s="339"/>
      <c r="B1549" s="336"/>
      <c r="C1549" s="339"/>
      <c r="D1549" s="339"/>
      <c r="E1549" s="339"/>
      <c r="F1549" s="1245"/>
      <c r="O1549" s="1245"/>
      <c r="S1549" s="1245"/>
      <c r="W1549" s="1245"/>
    </row>
    <row r="1550" spans="1:23" x14ac:dyDescent="0.3">
      <c r="A1550" s="339"/>
      <c r="B1550" s="336"/>
      <c r="C1550" s="339"/>
      <c r="D1550" s="339"/>
      <c r="E1550" s="339"/>
      <c r="F1550" s="1245"/>
      <c r="O1550" s="1245"/>
      <c r="S1550" s="1245"/>
      <c r="W1550" s="1245"/>
    </row>
    <row r="1551" spans="1:23" x14ac:dyDescent="0.3">
      <c r="A1551" s="339"/>
      <c r="B1551" s="336"/>
      <c r="C1551" s="339"/>
      <c r="D1551" s="339"/>
      <c r="E1551" s="339"/>
      <c r="F1551" s="1245"/>
      <c r="O1551" s="1245"/>
      <c r="S1551" s="1245"/>
      <c r="W1551" s="1245"/>
    </row>
    <row r="1552" spans="1:23" x14ac:dyDescent="0.3">
      <c r="A1552" s="339"/>
      <c r="B1552" s="336"/>
      <c r="C1552" s="339"/>
      <c r="D1552" s="339"/>
      <c r="E1552" s="339"/>
      <c r="F1552" s="1245"/>
      <c r="O1552" s="1245"/>
      <c r="S1552" s="1245"/>
      <c r="W1552" s="1245"/>
    </row>
    <row r="1553" spans="1:23" x14ac:dyDescent="0.3">
      <c r="A1553" s="339"/>
      <c r="B1553" s="336"/>
      <c r="C1553" s="339"/>
      <c r="D1553" s="339"/>
      <c r="E1553" s="339"/>
      <c r="F1553" s="1245"/>
      <c r="O1553" s="1245"/>
      <c r="S1553" s="1245"/>
      <c r="W1553" s="1245"/>
    </row>
    <row r="1554" spans="1:23" x14ac:dyDescent="0.3">
      <c r="A1554" s="339"/>
      <c r="B1554" s="336"/>
      <c r="C1554" s="339"/>
      <c r="D1554" s="339"/>
      <c r="E1554" s="339"/>
      <c r="F1554" s="1245"/>
      <c r="O1554" s="1245"/>
      <c r="S1554" s="1245"/>
      <c r="W1554" s="1245"/>
    </row>
    <row r="1555" spans="1:23" x14ac:dyDescent="0.3">
      <c r="A1555" s="339"/>
      <c r="B1555" s="336"/>
      <c r="C1555" s="339"/>
      <c r="D1555" s="339"/>
      <c r="E1555" s="339"/>
      <c r="F1555" s="1245"/>
      <c r="O1555" s="1245"/>
      <c r="S1555" s="1245"/>
      <c r="W1555" s="1245"/>
    </row>
    <row r="1556" spans="1:23" x14ac:dyDescent="0.3">
      <c r="A1556" s="339"/>
      <c r="B1556" s="336"/>
      <c r="C1556" s="339"/>
      <c r="D1556" s="339"/>
      <c r="E1556" s="339"/>
      <c r="F1556" s="1245"/>
      <c r="O1556" s="1245"/>
      <c r="S1556" s="1245"/>
      <c r="W1556" s="1245"/>
    </row>
    <row r="1557" spans="1:23" x14ac:dyDescent="0.3">
      <c r="A1557" s="339"/>
      <c r="B1557" s="336"/>
      <c r="C1557" s="339"/>
      <c r="D1557" s="339"/>
      <c r="E1557" s="339"/>
      <c r="F1557" s="1245"/>
      <c r="O1557" s="1245"/>
      <c r="S1557" s="1245"/>
      <c r="W1557" s="1245"/>
    </row>
    <row r="1558" spans="1:23" x14ac:dyDescent="0.3">
      <c r="A1558" s="339"/>
      <c r="B1558" s="336"/>
      <c r="C1558" s="339"/>
      <c r="D1558" s="339"/>
      <c r="E1558" s="339"/>
      <c r="F1558" s="1245"/>
      <c r="O1558" s="1245"/>
      <c r="S1558" s="1245"/>
      <c r="W1558" s="1245"/>
    </row>
    <row r="1559" spans="1:23" x14ac:dyDescent="0.3">
      <c r="A1559" s="339"/>
      <c r="B1559" s="336"/>
      <c r="C1559" s="339"/>
      <c r="D1559" s="339"/>
      <c r="E1559" s="339"/>
      <c r="F1559" s="1245"/>
      <c r="O1559" s="1245"/>
      <c r="S1559" s="1245"/>
      <c r="W1559" s="1245"/>
    </row>
    <row r="1560" spans="1:23" x14ac:dyDescent="0.3">
      <c r="A1560" s="339"/>
      <c r="B1560" s="336"/>
      <c r="C1560" s="339"/>
      <c r="D1560" s="339"/>
      <c r="E1560" s="339"/>
      <c r="F1560" s="1245"/>
      <c r="O1560" s="1245"/>
      <c r="S1560" s="1245"/>
      <c r="W1560" s="1245"/>
    </row>
    <row r="1561" spans="1:23" x14ac:dyDescent="0.3">
      <c r="A1561" s="339"/>
      <c r="B1561" s="336"/>
      <c r="C1561" s="339"/>
      <c r="D1561" s="339"/>
      <c r="E1561" s="339"/>
      <c r="F1561" s="1245"/>
      <c r="O1561" s="1245"/>
      <c r="S1561" s="1245"/>
      <c r="W1561" s="1245"/>
    </row>
    <row r="1562" spans="1:23" x14ac:dyDescent="0.3">
      <c r="A1562" s="339"/>
      <c r="B1562" s="336"/>
      <c r="C1562" s="339"/>
      <c r="D1562" s="339"/>
      <c r="E1562" s="339"/>
      <c r="F1562" s="1245"/>
      <c r="O1562" s="1245"/>
      <c r="S1562" s="1245"/>
      <c r="W1562" s="1245"/>
    </row>
    <row r="1563" spans="1:23" x14ac:dyDescent="0.3">
      <c r="A1563" s="339"/>
      <c r="B1563" s="336"/>
      <c r="C1563" s="339"/>
      <c r="D1563" s="339"/>
      <c r="E1563" s="339"/>
      <c r="F1563" s="1245"/>
      <c r="O1563" s="1245"/>
      <c r="S1563" s="1245"/>
      <c r="W1563" s="1245"/>
    </row>
    <row r="1564" spans="1:23" x14ac:dyDescent="0.3">
      <c r="A1564" s="339"/>
      <c r="B1564" s="336"/>
      <c r="C1564" s="339"/>
      <c r="D1564" s="339"/>
      <c r="E1564" s="339"/>
      <c r="F1564" s="1245"/>
      <c r="O1564" s="1245"/>
      <c r="S1564" s="1245"/>
      <c r="W1564" s="1245"/>
    </row>
    <row r="1565" spans="1:23" x14ac:dyDescent="0.3">
      <c r="A1565" s="339"/>
      <c r="B1565" s="336"/>
      <c r="C1565" s="339"/>
      <c r="D1565" s="339"/>
      <c r="E1565" s="339"/>
      <c r="F1565" s="1245"/>
      <c r="O1565" s="1245"/>
      <c r="S1565" s="1245"/>
      <c r="W1565" s="1245"/>
    </row>
    <row r="1566" spans="1:23" x14ac:dyDescent="0.3">
      <c r="A1566" s="339"/>
      <c r="B1566" s="336"/>
      <c r="C1566" s="339"/>
      <c r="D1566" s="339"/>
      <c r="E1566" s="339"/>
      <c r="F1566" s="1245"/>
      <c r="O1566" s="1245"/>
      <c r="S1566" s="1245"/>
      <c r="W1566" s="1245"/>
    </row>
    <row r="1567" spans="1:23" x14ac:dyDescent="0.3">
      <c r="A1567" s="339"/>
      <c r="B1567" s="336"/>
      <c r="C1567" s="339"/>
      <c r="D1567" s="339"/>
      <c r="E1567" s="339"/>
      <c r="F1567" s="1245"/>
      <c r="O1567" s="1245"/>
      <c r="S1567" s="1245"/>
      <c r="W1567" s="1245"/>
    </row>
    <row r="1568" spans="1:23" x14ac:dyDescent="0.3">
      <c r="A1568" s="339"/>
      <c r="B1568" s="336"/>
      <c r="C1568" s="339"/>
      <c r="D1568" s="339"/>
      <c r="E1568" s="339"/>
      <c r="F1568" s="1245"/>
      <c r="O1568" s="1245"/>
      <c r="S1568" s="1245"/>
      <c r="W1568" s="1245"/>
    </row>
    <row r="1569" spans="1:23" x14ac:dyDescent="0.3">
      <c r="A1569" s="339"/>
      <c r="B1569" s="336"/>
      <c r="C1569" s="339"/>
      <c r="D1569" s="339"/>
      <c r="E1569" s="339"/>
      <c r="F1569" s="1245"/>
      <c r="O1569" s="1245"/>
      <c r="S1569" s="1245"/>
      <c r="W1569" s="1245"/>
    </row>
    <row r="1570" spans="1:23" x14ac:dyDescent="0.3">
      <c r="A1570" s="339"/>
      <c r="B1570" s="336"/>
      <c r="C1570" s="339"/>
      <c r="D1570" s="339"/>
      <c r="E1570" s="339"/>
      <c r="F1570" s="1245"/>
      <c r="O1570" s="1245"/>
      <c r="S1570" s="1245"/>
      <c r="W1570" s="1245"/>
    </row>
    <row r="1571" spans="1:23" x14ac:dyDescent="0.3">
      <c r="A1571" s="339"/>
      <c r="B1571" s="336"/>
      <c r="C1571" s="339"/>
      <c r="D1571" s="339"/>
      <c r="E1571" s="339"/>
      <c r="F1571" s="1245"/>
      <c r="O1571" s="1245"/>
      <c r="S1571" s="1245"/>
      <c r="W1571" s="1245"/>
    </row>
    <row r="1572" spans="1:23" x14ac:dyDescent="0.3">
      <c r="A1572" s="339"/>
      <c r="B1572" s="336"/>
      <c r="C1572" s="339"/>
      <c r="D1572" s="339"/>
      <c r="E1572" s="339"/>
      <c r="F1572" s="1245"/>
      <c r="O1572" s="1245"/>
      <c r="S1572" s="1245"/>
      <c r="W1572" s="1245"/>
    </row>
    <row r="1573" spans="1:23" x14ac:dyDescent="0.3">
      <c r="A1573" s="339"/>
      <c r="B1573" s="336"/>
      <c r="C1573" s="339"/>
      <c r="D1573" s="339"/>
      <c r="E1573" s="339"/>
      <c r="F1573" s="1245"/>
      <c r="O1573" s="1245"/>
      <c r="S1573" s="1245"/>
      <c r="W1573" s="1245"/>
    </row>
    <row r="1574" spans="1:23" x14ac:dyDescent="0.3">
      <c r="A1574" s="339"/>
      <c r="B1574" s="336"/>
      <c r="C1574" s="339"/>
      <c r="D1574" s="339"/>
      <c r="E1574" s="339"/>
      <c r="F1574" s="1245"/>
      <c r="O1574" s="1245"/>
      <c r="S1574" s="1245"/>
      <c r="W1574" s="1245"/>
    </row>
    <row r="1575" spans="1:23" x14ac:dyDescent="0.3">
      <c r="A1575" s="339"/>
      <c r="B1575" s="336"/>
      <c r="C1575" s="339"/>
      <c r="D1575" s="339"/>
      <c r="E1575" s="339"/>
      <c r="F1575" s="1245"/>
      <c r="O1575" s="1245"/>
      <c r="S1575" s="1245"/>
      <c r="W1575" s="1245"/>
    </row>
    <row r="1576" spans="1:23" x14ac:dyDescent="0.3">
      <c r="A1576" s="339"/>
      <c r="B1576" s="336"/>
      <c r="C1576" s="339"/>
      <c r="D1576" s="339"/>
      <c r="E1576" s="339"/>
      <c r="F1576" s="1245"/>
      <c r="O1576" s="1245"/>
      <c r="S1576" s="1245"/>
      <c r="W1576" s="1245"/>
    </row>
    <row r="1577" spans="1:23" x14ac:dyDescent="0.3">
      <c r="A1577" s="339"/>
      <c r="B1577" s="336"/>
      <c r="C1577" s="339"/>
      <c r="D1577" s="339"/>
      <c r="E1577" s="339"/>
      <c r="F1577" s="1245"/>
      <c r="O1577" s="1245"/>
      <c r="S1577" s="1245"/>
      <c r="W1577" s="1245"/>
    </row>
    <row r="1578" spans="1:23" x14ac:dyDescent="0.3">
      <c r="A1578" s="339"/>
      <c r="B1578" s="336"/>
      <c r="C1578" s="339"/>
      <c r="D1578" s="339"/>
      <c r="E1578" s="339"/>
      <c r="F1578" s="1245"/>
      <c r="O1578" s="1245"/>
      <c r="S1578" s="1245"/>
      <c r="W1578" s="1245"/>
    </row>
    <row r="1579" spans="1:23" x14ac:dyDescent="0.3">
      <c r="A1579" s="339"/>
      <c r="B1579" s="336"/>
      <c r="C1579" s="339"/>
      <c r="D1579" s="339"/>
      <c r="E1579" s="339"/>
      <c r="F1579" s="1245"/>
      <c r="O1579" s="1245"/>
      <c r="S1579" s="1245"/>
      <c r="W1579" s="1245"/>
    </row>
    <row r="1580" spans="1:23" x14ac:dyDescent="0.3">
      <c r="A1580" s="339"/>
      <c r="B1580" s="336"/>
      <c r="C1580" s="339"/>
      <c r="D1580" s="339"/>
      <c r="E1580" s="339"/>
      <c r="F1580" s="1245"/>
      <c r="O1580" s="1245"/>
      <c r="S1580" s="1245"/>
      <c r="W1580" s="1245"/>
    </row>
    <row r="1581" spans="1:23" x14ac:dyDescent="0.3">
      <c r="A1581" s="339"/>
      <c r="B1581" s="336"/>
      <c r="C1581" s="339"/>
      <c r="D1581" s="339"/>
      <c r="E1581" s="339"/>
      <c r="F1581" s="1245"/>
      <c r="O1581" s="1245"/>
      <c r="S1581" s="1245"/>
      <c r="W1581" s="1245"/>
    </row>
    <row r="1582" spans="1:23" x14ac:dyDescent="0.3">
      <c r="A1582" s="339"/>
      <c r="B1582" s="336"/>
      <c r="C1582" s="339"/>
      <c r="D1582" s="339"/>
      <c r="E1582" s="339"/>
      <c r="F1582" s="1245"/>
      <c r="O1582" s="1245"/>
      <c r="S1582" s="1245"/>
      <c r="W1582" s="1245"/>
    </row>
    <row r="1583" spans="1:23" x14ac:dyDescent="0.3">
      <c r="A1583" s="339"/>
      <c r="B1583" s="336"/>
      <c r="C1583" s="339"/>
      <c r="D1583" s="339"/>
      <c r="E1583" s="339"/>
      <c r="F1583" s="1245"/>
      <c r="O1583" s="1245"/>
      <c r="S1583" s="1245"/>
      <c r="W1583" s="1245"/>
    </row>
    <row r="1584" spans="1:23" x14ac:dyDescent="0.3">
      <c r="A1584" s="339"/>
      <c r="B1584" s="336"/>
      <c r="C1584" s="339"/>
      <c r="D1584" s="339"/>
      <c r="E1584" s="339"/>
      <c r="F1584" s="1245"/>
      <c r="O1584" s="1245"/>
      <c r="S1584" s="1245"/>
      <c r="W1584" s="1245"/>
    </row>
    <row r="1585" spans="1:23" x14ac:dyDescent="0.3">
      <c r="A1585" s="339"/>
      <c r="B1585" s="336"/>
      <c r="C1585" s="339"/>
      <c r="D1585" s="339"/>
      <c r="E1585" s="339"/>
      <c r="F1585" s="1245"/>
      <c r="O1585" s="1245"/>
      <c r="S1585" s="1245"/>
      <c r="W1585" s="1245"/>
    </row>
    <row r="1586" spans="1:23" x14ac:dyDescent="0.3">
      <c r="A1586" s="339"/>
      <c r="B1586" s="336"/>
      <c r="C1586" s="339"/>
      <c r="D1586" s="339"/>
      <c r="E1586" s="339"/>
      <c r="F1586" s="1245"/>
      <c r="O1586" s="1245"/>
      <c r="S1586" s="1245"/>
      <c r="W1586" s="1245"/>
    </row>
    <row r="1587" spans="1:23" x14ac:dyDescent="0.3">
      <c r="A1587" s="339"/>
      <c r="B1587" s="336"/>
      <c r="C1587" s="339"/>
      <c r="D1587" s="339"/>
      <c r="E1587" s="339"/>
      <c r="F1587" s="1245"/>
      <c r="O1587" s="1245"/>
      <c r="S1587" s="1245"/>
      <c r="W1587" s="1245"/>
    </row>
    <row r="1588" spans="1:23" x14ac:dyDescent="0.3">
      <c r="A1588" s="339"/>
      <c r="B1588" s="336"/>
      <c r="C1588" s="339"/>
      <c r="D1588" s="339"/>
      <c r="E1588" s="339"/>
      <c r="F1588" s="1245"/>
      <c r="O1588" s="1245"/>
      <c r="S1588" s="1245"/>
      <c r="W1588" s="1245"/>
    </row>
    <row r="1589" spans="1:23" x14ac:dyDescent="0.3">
      <c r="A1589" s="339"/>
      <c r="B1589" s="336"/>
      <c r="C1589" s="339"/>
      <c r="D1589" s="339"/>
      <c r="E1589" s="339"/>
      <c r="F1589" s="1245"/>
      <c r="O1589" s="1245"/>
      <c r="S1589" s="1245"/>
      <c r="W1589" s="1245"/>
    </row>
    <row r="1590" spans="1:23" x14ac:dyDescent="0.3">
      <c r="A1590" s="339"/>
      <c r="B1590" s="336"/>
      <c r="C1590" s="339"/>
      <c r="D1590" s="339"/>
      <c r="E1590" s="339"/>
      <c r="F1590" s="1245"/>
      <c r="O1590" s="1245"/>
      <c r="S1590" s="1245"/>
      <c r="W1590" s="1245"/>
    </row>
    <row r="1591" spans="1:23" x14ac:dyDescent="0.3">
      <c r="A1591" s="339"/>
      <c r="B1591" s="336"/>
      <c r="C1591" s="339"/>
      <c r="D1591" s="339"/>
      <c r="E1591" s="339"/>
      <c r="F1591" s="1245"/>
      <c r="O1591" s="1245"/>
      <c r="S1591" s="1245"/>
      <c r="W1591" s="1245"/>
    </row>
    <row r="1592" spans="1:23" x14ac:dyDescent="0.3">
      <c r="A1592" s="339"/>
      <c r="B1592" s="336"/>
      <c r="C1592" s="339"/>
      <c r="D1592" s="339"/>
      <c r="E1592" s="339"/>
      <c r="F1592" s="1245"/>
      <c r="O1592" s="1245"/>
      <c r="S1592" s="1245"/>
      <c r="W1592" s="1245"/>
    </row>
    <row r="1593" spans="1:23" x14ac:dyDescent="0.3">
      <c r="A1593" s="339"/>
      <c r="B1593" s="336"/>
      <c r="C1593" s="339"/>
      <c r="D1593" s="339"/>
      <c r="E1593" s="339"/>
      <c r="F1593" s="1245"/>
      <c r="O1593" s="1245"/>
      <c r="S1593" s="1245"/>
      <c r="W1593" s="1245"/>
    </row>
    <row r="1594" spans="1:23" x14ac:dyDescent="0.3">
      <c r="A1594" s="339"/>
      <c r="B1594" s="336"/>
      <c r="C1594" s="339"/>
      <c r="D1594" s="339"/>
      <c r="E1594" s="339"/>
      <c r="F1594" s="1245"/>
      <c r="O1594" s="1245"/>
      <c r="S1594" s="1245"/>
      <c r="W1594" s="1245"/>
    </row>
    <row r="1595" spans="1:23" x14ac:dyDescent="0.3">
      <c r="A1595" s="339"/>
      <c r="B1595" s="336"/>
      <c r="C1595" s="339"/>
      <c r="D1595" s="339"/>
      <c r="E1595" s="339"/>
      <c r="F1595" s="1245"/>
      <c r="O1595" s="1245"/>
      <c r="S1595" s="1245"/>
      <c r="W1595" s="1245"/>
    </row>
    <row r="1596" spans="1:23" x14ac:dyDescent="0.3">
      <c r="A1596" s="339"/>
      <c r="B1596" s="336"/>
      <c r="C1596" s="339"/>
      <c r="D1596" s="339"/>
      <c r="E1596" s="339"/>
      <c r="F1596" s="1245"/>
      <c r="O1596" s="1245"/>
      <c r="S1596" s="1245"/>
      <c r="W1596" s="1245"/>
    </row>
    <row r="1597" spans="1:23" x14ac:dyDescent="0.3">
      <c r="A1597" s="339"/>
      <c r="B1597" s="336"/>
      <c r="C1597" s="339"/>
      <c r="D1597" s="339"/>
      <c r="E1597" s="339"/>
      <c r="F1597" s="1245"/>
      <c r="O1597" s="1245"/>
      <c r="S1597" s="1245"/>
      <c r="W1597" s="1245"/>
    </row>
    <row r="1598" spans="1:23" x14ac:dyDescent="0.3">
      <c r="A1598" s="339"/>
      <c r="B1598" s="336"/>
      <c r="C1598" s="339"/>
      <c r="D1598" s="339"/>
      <c r="E1598" s="339"/>
      <c r="F1598" s="1245"/>
      <c r="O1598" s="1245"/>
      <c r="S1598" s="1245"/>
      <c r="W1598" s="1245"/>
    </row>
    <row r="1599" spans="1:23" x14ac:dyDescent="0.3">
      <c r="A1599" s="339"/>
      <c r="B1599" s="336"/>
      <c r="C1599" s="339"/>
      <c r="D1599" s="339"/>
      <c r="E1599" s="339"/>
      <c r="F1599" s="1245"/>
      <c r="O1599" s="1245"/>
      <c r="S1599" s="1245"/>
      <c r="W1599" s="1245"/>
    </row>
    <row r="1600" spans="1:23" x14ac:dyDescent="0.3">
      <c r="A1600" s="339"/>
      <c r="B1600" s="336"/>
      <c r="C1600" s="339"/>
      <c r="D1600" s="339"/>
      <c r="E1600" s="339"/>
      <c r="F1600" s="1245"/>
      <c r="O1600" s="1245"/>
      <c r="S1600" s="1245"/>
      <c r="W1600" s="1245"/>
    </row>
    <row r="1601" spans="1:23" x14ac:dyDescent="0.3">
      <c r="A1601" s="339"/>
      <c r="B1601" s="336"/>
      <c r="C1601" s="339"/>
      <c r="D1601" s="339"/>
      <c r="E1601" s="339"/>
      <c r="F1601" s="1245"/>
      <c r="O1601" s="1245"/>
      <c r="S1601" s="1245"/>
      <c r="W1601" s="1245"/>
    </row>
    <row r="1602" spans="1:23" x14ac:dyDescent="0.3">
      <c r="A1602" s="339"/>
      <c r="B1602" s="336"/>
      <c r="C1602" s="339"/>
      <c r="D1602" s="339"/>
      <c r="E1602" s="339"/>
      <c r="F1602" s="1245"/>
      <c r="O1602" s="1245"/>
      <c r="S1602" s="1245"/>
      <c r="W1602" s="1245"/>
    </row>
    <row r="1603" spans="1:23" x14ac:dyDescent="0.3">
      <c r="A1603" s="339"/>
      <c r="B1603" s="336"/>
      <c r="C1603" s="339"/>
      <c r="D1603" s="339"/>
      <c r="E1603" s="339"/>
      <c r="F1603" s="1245"/>
      <c r="O1603" s="1245"/>
      <c r="S1603" s="1245"/>
      <c r="W1603" s="1245"/>
    </row>
    <row r="1604" spans="1:23" x14ac:dyDescent="0.3">
      <c r="A1604" s="339"/>
      <c r="B1604" s="336"/>
      <c r="C1604" s="339"/>
      <c r="D1604" s="339"/>
      <c r="E1604" s="339"/>
      <c r="F1604" s="1245"/>
      <c r="O1604" s="1245"/>
      <c r="S1604" s="1245"/>
      <c r="W1604" s="1245"/>
    </row>
    <row r="1605" spans="1:23" x14ac:dyDescent="0.3">
      <c r="A1605" s="339"/>
      <c r="B1605" s="336"/>
      <c r="C1605" s="339"/>
      <c r="D1605" s="339"/>
      <c r="E1605" s="339"/>
      <c r="F1605" s="1245"/>
      <c r="O1605" s="1245"/>
      <c r="S1605" s="1245"/>
      <c r="W1605" s="1245"/>
    </row>
    <row r="1606" spans="1:23" x14ac:dyDescent="0.3">
      <c r="A1606" s="339"/>
      <c r="B1606" s="336"/>
      <c r="C1606" s="339"/>
      <c r="D1606" s="339"/>
      <c r="E1606" s="339"/>
      <c r="F1606" s="1245"/>
      <c r="O1606" s="1245"/>
      <c r="S1606" s="1245"/>
      <c r="W1606" s="1245"/>
    </row>
    <row r="1607" spans="1:23" x14ac:dyDescent="0.3">
      <c r="A1607" s="339"/>
      <c r="B1607" s="336"/>
      <c r="C1607" s="339"/>
      <c r="D1607" s="339"/>
      <c r="E1607" s="339"/>
      <c r="F1607" s="1245"/>
      <c r="O1607" s="1245"/>
      <c r="S1607" s="1245"/>
      <c r="W1607" s="1245"/>
    </row>
    <row r="1608" spans="1:23" x14ac:dyDescent="0.3">
      <c r="A1608" s="339"/>
      <c r="B1608" s="336"/>
      <c r="C1608" s="339"/>
      <c r="D1608" s="339"/>
      <c r="E1608" s="339"/>
      <c r="F1608" s="1245"/>
      <c r="O1608" s="1245"/>
      <c r="S1608" s="1245"/>
      <c r="W1608" s="1245"/>
    </row>
    <row r="1609" spans="1:23" x14ac:dyDescent="0.3">
      <c r="A1609" s="339"/>
      <c r="B1609" s="336"/>
      <c r="C1609" s="339"/>
      <c r="D1609" s="339"/>
      <c r="E1609" s="339"/>
      <c r="F1609" s="1245"/>
      <c r="O1609" s="1245"/>
      <c r="S1609" s="1245"/>
      <c r="W1609" s="1245"/>
    </row>
    <row r="1610" spans="1:23" x14ac:dyDescent="0.3">
      <c r="A1610" s="339"/>
      <c r="B1610" s="336"/>
      <c r="C1610" s="339"/>
      <c r="D1610" s="339"/>
      <c r="E1610" s="339"/>
      <c r="F1610" s="1245"/>
      <c r="O1610" s="1245"/>
      <c r="S1610" s="1245"/>
      <c r="W1610" s="1245"/>
    </row>
    <row r="1611" spans="1:23" x14ac:dyDescent="0.3">
      <c r="A1611" s="339"/>
      <c r="B1611" s="336"/>
      <c r="C1611" s="339"/>
      <c r="D1611" s="339"/>
      <c r="E1611" s="339"/>
      <c r="F1611" s="1245"/>
      <c r="O1611" s="1245"/>
      <c r="S1611" s="1245"/>
      <c r="W1611" s="1245"/>
    </row>
    <row r="1612" spans="1:23" x14ac:dyDescent="0.3">
      <c r="A1612" s="339"/>
      <c r="B1612" s="336"/>
      <c r="C1612" s="339"/>
      <c r="D1612" s="339"/>
      <c r="E1612" s="339"/>
      <c r="F1612" s="1245"/>
      <c r="O1612" s="1245"/>
      <c r="S1612" s="1245"/>
      <c r="W1612" s="1245"/>
    </row>
    <row r="1613" spans="1:23" x14ac:dyDescent="0.3">
      <c r="A1613" s="339"/>
      <c r="B1613" s="336"/>
      <c r="C1613" s="339"/>
      <c r="D1613" s="339"/>
      <c r="E1613" s="339"/>
      <c r="F1613" s="1245"/>
      <c r="O1613" s="1245"/>
      <c r="S1613" s="1245"/>
      <c r="W1613" s="1245"/>
    </row>
    <row r="1614" spans="1:23" x14ac:dyDescent="0.3">
      <c r="A1614" s="339"/>
      <c r="B1614" s="336"/>
      <c r="C1614" s="339"/>
      <c r="D1614" s="339"/>
      <c r="E1614" s="339"/>
      <c r="F1614" s="1245"/>
      <c r="O1614" s="1245"/>
      <c r="S1614" s="1245"/>
      <c r="W1614" s="1245"/>
    </row>
    <row r="1615" spans="1:23" x14ac:dyDescent="0.3">
      <c r="A1615" s="339"/>
      <c r="B1615" s="336"/>
      <c r="C1615" s="339"/>
      <c r="D1615" s="339"/>
      <c r="E1615" s="339"/>
      <c r="F1615" s="1245"/>
      <c r="O1615" s="1245"/>
      <c r="S1615" s="1245"/>
      <c r="W1615" s="1245"/>
    </row>
    <row r="1616" spans="1:23" x14ac:dyDescent="0.3">
      <c r="A1616" s="339"/>
      <c r="B1616" s="336"/>
      <c r="C1616" s="339"/>
      <c r="D1616" s="339"/>
      <c r="E1616" s="339"/>
      <c r="F1616" s="1245"/>
      <c r="O1616" s="1245"/>
      <c r="S1616" s="1245"/>
      <c r="W1616" s="1245"/>
    </row>
    <row r="1617" spans="1:23" x14ac:dyDescent="0.3">
      <c r="A1617" s="339"/>
      <c r="B1617" s="336"/>
      <c r="C1617" s="339"/>
      <c r="D1617" s="339"/>
      <c r="E1617" s="339"/>
      <c r="F1617" s="1245"/>
      <c r="O1617" s="1245"/>
      <c r="S1617" s="1245"/>
      <c r="W1617" s="1245"/>
    </row>
    <row r="1618" spans="1:23" x14ac:dyDescent="0.3">
      <c r="A1618" s="339"/>
      <c r="B1618" s="336"/>
      <c r="C1618" s="339"/>
      <c r="D1618" s="339"/>
      <c r="E1618" s="339"/>
      <c r="F1618" s="1245"/>
      <c r="O1618" s="1245"/>
      <c r="S1618" s="1245"/>
      <c r="W1618" s="1245"/>
    </row>
    <row r="1619" spans="1:23" x14ac:dyDescent="0.3">
      <c r="A1619" s="339"/>
      <c r="B1619" s="336"/>
      <c r="C1619" s="339"/>
      <c r="D1619" s="339"/>
      <c r="E1619" s="339"/>
      <c r="F1619" s="1245"/>
      <c r="O1619" s="1245"/>
      <c r="S1619" s="1245"/>
      <c r="W1619" s="1245"/>
    </row>
    <row r="1620" spans="1:23" x14ac:dyDescent="0.3">
      <c r="A1620" s="339"/>
      <c r="B1620" s="336"/>
      <c r="C1620" s="339"/>
      <c r="D1620" s="339"/>
      <c r="E1620" s="339"/>
      <c r="F1620" s="1245"/>
      <c r="O1620" s="1245"/>
      <c r="S1620" s="1245"/>
      <c r="W1620" s="1245"/>
    </row>
    <row r="1621" spans="1:23" x14ac:dyDescent="0.3">
      <c r="A1621" s="339"/>
      <c r="B1621" s="336"/>
      <c r="C1621" s="339"/>
      <c r="D1621" s="339"/>
      <c r="E1621" s="339"/>
      <c r="F1621" s="1245"/>
      <c r="O1621" s="1245"/>
      <c r="S1621" s="1245"/>
      <c r="W1621" s="1245"/>
    </row>
    <row r="1622" spans="1:23" x14ac:dyDescent="0.3">
      <c r="A1622" s="339"/>
      <c r="B1622" s="336"/>
      <c r="C1622" s="339"/>
      <c r="D1622" s="339"/>
      <c r="E1622" s="339"/>
      <c r="F1622" s="1245"/>
      <c r="O1622" s="1245"/>
      <c r="S1622" s="1245"/>
      <c r="W1622" s="1245"/>
    </row>
    <row r="1623" spans="1:23" x14ac:dyDescent="0.3">
      <c r="A1623" s="339"/>
      <c r="B1623" s="336"/>
      <c r="C1623" s="339"/>
      <c r="D1623" s="339"/>
      <c r="E1623" s="339"/>
      <c r="F1623" s="1245"/>
      <c r="O1623" s="1245"/>
      <c r="S1623" s="1245"/>
      <c r="W1623" s="1245"/>
    </row>
    <row r="1624" spans="1:23" x14ac:dyDescent="0.3">
      <c r="A1624" s="339"/>
      <c r="B1624" s="336"/>
      <c r="C1624" s="339"/>
      <c r="D1624" s="339"/>
      <c r="E1624" s="339"/>
      <c r="F1624" s="1245"/>
      <c r="O1624" s="1245"/>
      <c r="S1624" s="1245"/>
      <c r="W1624" s="1245"/>
    </row>
    <row r="1625" spans="1:23" x14ac:dyDescent="0.3">
      <c r="A1625" s="339"/>
      <c r="B1625" s="336"/>
      <c r="C1625" s="339"/>
      <c r="D1625" s="339"/>
      <c r="E1625" s="339"/>
      <c r="F1625" s="1245"/>
      <c r="O1625" s="1245"/>
      <c r="S1625" s="1245"/>
      <c r="W1625" s="1245"/>
    </row>
    <row r="1626" spans="1:23" x14ac:dyDescent="0.3">
      <c r="A1626" s="339"/>
      <c r="B1626" s="336"/>
      <c r="C1626" s="339"/>
      <c r="D1626" s="339"/>
      <c r="E1626" s="339"/>
      <c r="F1626" s="1245"/>
      <c r="O1626" s="1245"/>
      <c r="S1626" s="1245"/>
      <c r="W1626" s="1245"/>
    </row>
    <row r="1627" spans="1:23" x14ac:dyDescent="0.3">
      <c r="A1627" s="339"/>
      <c r="B1627" s="336"/>
      <c r="C1627" s="339"/>
      <c r="D1627" s="339"/>
      <c r="E1627" s="339"/>
      <c r="F1627" s="1245"/>
      <c r="O1627" s="1245"/>
      <c r="S1627" s="1245"/>
      <c r="W1627" s="1245"/>
    </row>
    <row r="1628" spans="1:23" x14ac:dyDescent="0.3">
      <c r="A1628" s="339"/>
      <c r="B1628" s="336"/>
      <c r="C1628" s="339"/>
      <c r="D1628" s="339"/>
      <c r="E1628" s="339"/>
      <c r="F1628" s="1245"/>
      <c r="O1628" s="1245"/>
      <c r="S1628" s="1245"/>
      <c r="W1628" s="1245"/>
    </row>
    <row r="1629" spans="1:23" x14ac:dyDescent="0.3">
      <c r="A1629" s="339"/>
      <c r="B1629" s="336"/>
      <c r="C1629" s="339"/>
      <c r="D1629" s="339"/>
      <c r="E1629" s="339"/>
      <c r="F1629" s="1245"/>
      <c r="O1629" s="1245"/>
      <c r="S1629" s="1245"/>
      <c r="W1629" s="1245"/>
    </row>
    <row r="1630" spans="1:23" x14ac:dyDescent="0.3">
      <c r="A1630" s="339"/>
      <c r="B1630" s="336"/>
      <c r="C1630" s="339"/>
      <c r="D1630" s="339"/>
      <c r="E1630" s="339"/>
      <c r="F1630" s="1245"/>
      <c r="O1630" s="1245"/>
      <c r="S1630" s="1245"/>
      <c r="W1630" s="1245"/>
    </row>
    <row r="1631" spans="1:23" x14ac:dyDescent="0.3">
      <c r="A1631" s="339"/>
      <c r="B1631" s="336"/>
      <c r="C1631" s="339"/>
      <c r="D1631" s="339"/>
      <c r="E1631" s="339"/>
      <c r="F1631" s="1245"/>
      <c r="O1631" s="1245"/>
      <c r="S1631" s="1245"/>
      <c r="W1631" s="1245"/>
    </row>
    <row r="1632" spans="1:23" x14ac:dyDescent="0.3">
      <c r="A1632" s="339"/>
      <c r="B1632" s="336"/>
      <c r="C1632" s="339"/>
      <c r="D1632" s="339"/>
      <c r="E1632" s="339"/>
      <c r="F1632" s="1245"/>
      <c r="O1632" s="1245"/>
      <c r="S1632" s="1245"/>
      <c r="W1632" s="1245"/>
    </row>
    <row r="1633" spans="1:23" x14ac:dyDescent="0.3">
      <c r="A1633" s="339"/>
      <c r="B1633" s="336"/>
      <c r="C1633" s="339"/>
      <c r="D1633" s="339"/>
      <c r="E1633" s="339"/>
      <c r="F1633" s="1245"/>
      <c r="O1633" s="1245"/>
      <c r="S1633" s="1245"/>
      <c r="W1633" s="1245"/>
    </row>
    <row r="1634" spans="1:23" x14ac:dyDescent="0.3">
      <c r="A1634" s="339"/>
      <c r="B1634" s="336"/>
      <c r="C1634" s="339"/>
      <c r="D1634" s="339"/>
      <c r="E1634" s="339"/>
      <c r="F1634" s="1245"/>
      <c r="O1634" s="1245"/>
      <c r="S1634" s="1245"/>
      <c r="W1634" s="1245"/>
    </row>
    <row r="1635" spans="1:23" x14ac:dyDescent="0.3">
      <c r="A1635" s="339"/>
      <c r="B1635" s="336"/>
      <c r="C1635" s="339"/>
      <c r="D1635" s="339"/>
      <c r="E1635" s="339"/>
      <c r="F1635" s="1245"/>
      <c r="O1635" s="1245"/>
      <c r="S1635" s="1245"/>
      <c r="W1635" s="1245"/>
    </row>
    <row r="1636" spans="1:23" x14ac:dyDescent="0.3">
      <c r="A1636" s="339"/>
      <c r="B1636" s="336"/>
      <c r="C1636" s="339"/>
      <c r="D1636" s="339"/>
      <c r="E1636" s="339"/>
      <c r="F1636" s="1245"/>
      <c r="O1636" s="1245"/>
      <c r="S1636" s="1245"/>
      <c r="W1636" s="1245"/>
    </row>
    <row r="1637" spans="1:23" x14ac:dyDescent="0.3">
      <c r="A1637" s="339"/>
      <c r="B1637" s="336"/>
      <c r="C1637" s="339"/>
      <c r="D1637" s="339"/>
      <c r="E1637" s="339"/>
      <c r="F1637" s="1245"/>
      <c r="O1637" s="1245"/>
      <c r="S1637" s="1245"/>
      <c r="W1637" s="1245"/>
    </row>
    <row r="1638" spans="1:23" x14ac:dyDescent="0.3">
      <c r="A1638" s="339"/>
      <c r="B1638" s="336"/>
      <c r="C1638" s="339"/>
      <c r="D1638" s="339"/>
      <c r="E1638" s="339"/>
      <c r="F1638" s="1245"/>
      <c r="O1638" s="1245"/>
      <c r="S1638" s="1245"/>
      <c r="W1638" s="1245"/>
    </row>
    <row r="1639" spans="1:23" x14ac:dyDescent="0.3">
      <c r="A1639" s="339"/>
      <c r="B1639" s="336"/>
      <c r="C1639" s="339"/>
      <c r="D1639" s="339"/>
      <c r="E1639" s="339"/>
      <c r="F1639" s="1245"/>
      <c r="O1639" s="1245"/>
      <c r="S1639" s="1245"/>
      <c r="W1639" s="1245"/>
    </row>
    <row r="1640" spans="1:23" x14ac:dyDescent="0.3">
      <c r="A1640" s="339"/>
      <c r="B1640" s="336"/>
      <c r="C1640" s="339"/>
      <c r="D1640" s="339"/>
      <c r="E1640" s="339"/>
      <c r="F1640" s="1245"/>
      <c r="O1640" s="1245"/>
      <c r="S1640" s="1245"/>
      <c r="W1640" s="1245"/>
    </row>
    <row r="1641" spans="1:23" x14ac:dyDescent="0.3">
      <c r="A1641" s="339"/>
      <c r="B1641" s="336"/>
      <c r="C1641" s="339"/>
      <c r="D1641" s="339"/>
      <c r="E1641" s="339"/>
      <c r="F1641" s="1245"/>
      <c r="O1641" s="1245"/>
      <c r="S1641" s="1245"/>
      <c r="W1641" s="1245"/>
    </row>
    <row r="1642" spans="1:23" x14ac:dyDescent="0.3">
      <c r="A1642" s="339"/>
      <c r="B1642" s="336"/>
      <c r="C1642" s="339"/>
      <c r="D1642" s="339"/>
      <c r="E1642" s="339"/>
      <c r="F1642" s="1245"/>
      <c r="O1642" s="1245"/>
      <c r="S1642" s="1245"/>
      <c r="W1642" s="1245"/>
    </row>
    <row r="1643" spans="1:23" x14ac:dyDescent="0.3">
      <c r="A1643" s="339"/>
      <c r="B1643" s="336"/>
      <c r="C1643" s="339"/>
      <c r="D1643" s="339"/>
      <c r="E1643" s="339"/>
      <c r="F1643" s="1245"/>
      <c r="O1643" s="1245"/>
      <c r="S1643" s="1245"/>
      <c r="W1643" s="1245"/>
    </row>
    <row r="1644" spans="1:23" x14ac:dyDescent="0.3">
      <c r="A1644" s="339"/>
      <c r="B1644" s="336"/>
      <c r="C1644" s="339"/>
      <c r="D1644" s="339"/>
      <c r="E1644" s="339"/>
      <c r="F1644" s="1245"/>
      <c r="O1644" s="1245"/>
      <c r="S1644" s="1245"/>
      <c r="W1644" s="1245"/>
    </row>
    <row r="1645" spans="1:23" x14ac:dyDescent="0.3">
      <c r="A1645" s="339"/>
      <c r="B1645" s="336"/>
      <c r="C1645" s="339"/>
      <c r="D1645" s="339"/>
      <c r="E1645" s="339"/>
      <c r="F1645" s="1245"/>
      <c r="O1645" s="1245"/>
      <c r="S1645" s="1245"/>
      <c r="W1645" s="1245"/>
    </row>
    <row r="1646" spans="1:23" x14ac:dyDescent="0.3">
      <c r="A1646" s="339"/>
      <c r="B1646" s="336"/>
      <c r="C1646" s="339"/>
      <c r="D1646" s="339"/>
      <c r="E1646" s="339"/>
      <c r="F1646" s="1245"/>
      <c r="O1646" s="1245"/>
      <c r="S1646" s="1245"/>
      <c r="W1646" s="1245"/>
    </row>
    <row r="1647" spans="1:23" x14ac:dyDescent="0.3">
      <c r="A1647" s="339"/>
      <c r="B1647" s="336"/>
      <c r="C1647" s="339"/>
      <c r="D1647" s="339"/>
      <c r="E1647" s="339"/>
      <c r="F1647" s="1245"/>
      <c r="O1647" s="1245"/>
      <c r="S1647" s="1245"/>
      <c r="W1647" s="1245"/>
    </row>
    <row r="1648" spans="1:23" x14ac:dyDescent="0.3">
      <c r="A1648" s="339"/>
      <c r="B1648" s="336"/>
      <c r="C1648" s="339"/>
      <c r="D1648" s="339"/>
      <c r="E1648" s="339"/>
      <c r="F1648" s="1245"/>
      <c r="O1648" s="1245"/>
      <c r="S1648" s="1245"/>
      <c r="W1648" s="1245"/>
    </row>
    <row r="1649" spans="1:23" x14ac:dyDescent="0.3">
      <c r="A1649" s="339"/>
      <c r="B1649" s="336"/>
      <c r="C1649" s="339"/>
      <c r="D1649" s="339"/>
      <c r="E1649" s="339"/>
      <c r="F1649" s="1245"/>
      <c r="O1649" s="1245"/>
      <c r="S1649" s="1245"/>
      <c r="W1649" s="1245"/>
    </row>
    <row r="1650" spans="1:23" x14ac:dyDescent="0.3">
      <c r="A1650" s="339"/>
      <c r="B1650" s="336"/>
      <c r="C1650" s="339"/>
      <c r="D1650" s="339"/>
      <c r="E1650" s="339"/>
      <c r="F1650" s="1245"/>
      <c r="O1650" s="1245"/>
      <c r="S1650" s="1245"/>
      <c r="W1650" s="1245"/>
    </row>
    <row r="1651" spans="1:23" x14ac:dyDescent="0.3">
      <c r="A1651" s="339"/>
      <c r="B1651" s="336"/>
      <c r="C1651" s="339"/>
      <c r="D1651" s="339"/>
      <c r="E1651" s="339"/>
      <c r="F1651" s="1245"/>
      <c r="O1651" s="1245"/>
      <c r="S1651" s="1245"/>
      <c r="W1651" s="1245"/>
    </row>
    <row r="1652" spans="1:23" x14ac:dyDescent="0.3">
      <c r="A1652" s="339"/>
      <c r="B1652" s="336"/>
      <c r="C1652" s="339"/>
      <c r="D1652" s="339"/>
      <c r="E1652" s="339"/>
      <c r="F1652" s="1245"/>
      <c r="O1652" s="1245"/>
      <c r="S1652" s="1245"/>
      <c r="W1652" s="1245"/>
    </row>
    <row r="1653" spans="1:23" x14ac:dyDescent="0.3">
      <c r="A1653" s="339"/>
      <c r="B1653" s="336"/>
      <c r="C1653" s="339"/>
      <c r="D1653" s="339"/>
      <c r="E1653" s="339"/>
      <c r="F1653" s="1245"/>
      <c r="O1653" s="1245"/>
      <c r="S1653" s="1245"/>
      <c r="W1653" s="1245"/>
    </row>
    <row r="1654" spans="1:23" x14ac:dyDescent="0.3">
      <c r="A1654" s="339"/>
      <c r="B1654" s="336"/>
      <c r="C1654" s="339"/>
      <c r="D1654" s="339"/>
      <c r="E1654" s="339"/>
      <c r="F1654" s="1245"/>
      <c r="O1654" s="1245"/>
      <c r="S1654" s="1245"/>
      <c r="W1654" s="1245"/>
    </row>
    <row r="1655" spans="1:23" x14ac:dyDescent="0.3">
      <c r="A1655" s="339"/>
      <c r="B1655" s="336"/>
      <c r="C1655" s="339"/>
      <c r="D1655" s="339"/>
      <c r="E1655" s="339"/>
      <c r="F1655" s="1245"/>
      <c r="O1655" s="1245"/>
      <c r="S1655" s="1245"/>
      <c r="W1655" s="1245"/>
    </row>
    <row r="1656" spans="1:23" x14ac:dyDescent="0.3">
      <c r="A1656" s="339"/>
      <c r="B1656" s="336"/>
      <c r="C1656" s="339"/>
      <c r="D1656" s="339"/>
      <c r="E1656" s="339"/>
      <c r="F1656" s="1245"/>
      <c r="O1656" s="1245"/>
      <c r="S1656" s="1245"/>
      <c r="W1656" s="1245"/>
    </row>
    <row r="1657" spans="1:23" x14ac:dyDescent="0.3">
      <c r="A1657" s="339"/>
      <c r="B1657" s="336"/>
      <c r="C1657" s="339"/>
      <c r="D1657" s="339"/>
      <c r="E1657" s="339"/>
      <c r="F1657" s="1245"/>
      <c r="O1657" s="1245"/>
      <c r="S1657" s="1245"/>
      <c r="W1657" s="1245"/>
    </row>
    <row r="1658" spans="1:23" x14ac:dyDescent="0.3">
      <c r="A1658" s="339"/>
      <c r="B1658" s="336"/>
      <c r="C1658" s="339"/>
      <c r="D1658" s="339"/>
      <c r="E1658" s="339"/>
      <c r="F1658" s="1245"/>
      <c r="O1658" s="1245"/>
      <c r="S1658" s="1245"/>
      <c r="W1658" s="1245"/>
    </row>
    <row r="1659" spans="1:23" x14ac:dyDescent="0.3">
      <c r="A1659" s="339"/>
      <c r="B1659" s="336"/>
      <c r="C1659" s="339"/>
      <c r="D1659" s="339"/>
      <c r="E1659" s="339"/>
      <c r="F1659" s="1245"/>
      <c r="O1659" s="1245"/>
      <c r="S1659" s="1245"/>
      <c r="W1659" s="1245"/>
    </row>
    <row r="1660" spans="1:23" x14ac:dyDescent="0.3">
      <c r="A1660" s="339"/>
      <c r="B1660" s="336"/>
      <c r="C1660" s="339"/>
      <c r="D1660" s="339"/>
      <c r="E1660" s="339"/>
      <c r="F1660" s="1245"/>
      <c r="O1660" s="1245"/>
      <c r="S1660" s="1245"/>
      <c r="W1660" s="1245"/>
    </row>
    <row r="1661" spans="1:23" x14ac:dyDescent="0.3">
      <c r="A1661" s="339"/>
      <c r="B1661" s="336"/>
      <c r="C1661" s="339"/>
      <c r="D1661" s="339"/>
      <c r="E1661" s="339"/>
      <c r="F1661" s="1245"/>
      <c r="O1661" s="1245"/>
      <c r="S1661" s="1245"/>
      <c r="W1661" s="1245"/>
    </row>
    <row r="1662" spans="1:23" x14ac:dyDescent="0.3">
      <c r="A1662" s="339"/>
      <c r="B1662" s="336"/>
      <c r="C1662" s="339"/>
      <c r="D1662" s="339"/>
      <c r="E1662" s="339"/>
      <c r="F1662" s="1245"/>
      <c r="O1662" s="1245"/>
      <c r="S1662" s="1245"/>
      <c r="W1662" s="1245"/>
    </row>
    <row r="1663" spans="1:23" x14ac:dyDescent="0.3">
      <c r="A1663" s="339"/>
      <c r="B1663" s="336"/>
      <c r="C1663" s="339"/>
      <c r="D1663" s="339"/>
      <c r="E1663" s="339"/>
      <c r="F1663" s="1245"/>
      <c r="O1663" s="1245"/>
      <c r="S1663" s="1245"/>
      <c r="W1663" s="1245"/>
    </row>
    <row r="1664" spans="1:23" x14ac:dyDescent="0.3">
      <c r="A1664" s="339"/>
      <c r="B1664" s="336"/>
      <c r="C1664" s="339"/>
      <c r="D1664" s="339"/>
      <c r="E1664" s="339"/>
      <c r="F1664" s="1245"/>
      <c r="O1664" s="1245"/>
      <c r="S1664" s="1245"/>
      <c r="W1664" s="1245"/>
    </row>
    <row r="1665" spans="1:23" x14ac:dyDescent="0.3">
      <c r="A1665" s="339"/>
      <c r="B1665" s="336"/>
      <c r="C1665" s="339"/>
      <c r="D1665" s="339"/>
      <c r="E1665" s="339"/>
      <c r="F1665" s="1245"/>
      <c r="O1665" s="1245"/>
      <c r="S1665" s="1245"/>
      <c r="W1665" s="1245"/>
    </row>
    <row r="1666" spans="1:23" x14ac:dyDescent="0.3">
      <c r="A1666" s="339"/>
      <c r="B1666" s="336"/>
      <c r="C1666" s="339"/>
      <c r="D1666" s="339"/>
      <c r="E1666" s="339"/>
      <c r="F1666" s="1245"/>
      <c r="O1666" s="1245"/>
      <c r="S1666" s="1245"/>
      <c r="W1666" s="1245"/>
    </row>
    <row r="1667" spans="1:23" x14ac:dyDescent="0.3">
      <c r="A1667" s="339"/>
      <c r="B1667" s="336"/>
      <c r="C1667" s="339"/>
      <c r="D1667" s="339"/>
      <c r="E1667" s="339"/>
      <c r="F1667" s="1245"/>
      <c r="O1667" s="1245"/>
      <c r="S1667" s="1245"/>
      <c r="W1667" s="1245"/>
    </row>
    <row r="1668" spans="1:23" x14ac:dyDescent="0.3">
      <c r="A1668" s="339"/>
      <c r="B1668" s="336"/>
      <c r="C1668" s="339"/>
      <c r="D1668" s="339"/>
      <c r="E1668" s="339"/>
      <c r="F1668" s="1245"/>
      <c r="O1668" s="1245"/>
      <c r="S1668" s="1245"/>
      <c r="W1668" s="1245"/>
    </row>
    <row r="1669" spans="1:23" x14ac:dyDescent="0.3">
      <c r="A1669" s="339"/>
      <c r="B1669" s="336"/>
      <c r="C1669" s="339"/>
      <c r="D1669" s="339"/>
      <c r="E1669" s="339"/>
      <c r="F1669" s="1245"/>
      <c r="O1669" s="1245"/>
      <c r="S1669" s="1245"/>
      <c r="W1669" s="1245"/>
    </row>
    <row r="1670" spans="1:23" x14ac:dyDescent="0.3">
      <c r="A1670" s="339"/>
      <c r="B1670" s="336"/>
      <c r="C1670" s="339"/>
      <c r="D1670" s="339"/>
      <c r="E1670" s="339"/>
      <c r="F1670" s="1245"/>
      <c r="O1670" s="1245"/>
      <c r="S1670" s="1245"/>
      <c r="W1670" s="1245"/>
    </row>
    <row r="1671" spans="1:23" x14ac:dyDescent="0.3">
      <c r="A1671" s="339"/>
      <c r="B1671" s="336"/>
      <c r="C1671" s="339"/>
      <c r="D1671" s="339"/>
      <c r="E1671" s="339"/>
      <c r="F1671" s="1245"/>
      <c r="O1671" s="1245"/>
      <c r="S1671" s="1245"/>
      <c r="W1671" s="1245"/>
    </row>
    <row r="1672" spans="1:23" x14ac:dyDescent="0.3">
      <c r="A1672" s="339"/>
      <c r="B1672" s="336"/>
      <c r="C1672" s="339"/>
      <c r="D1672" s="339"/>
      <c r="E1672" s="339"/>
      <c r="F1672" s="1245"/>
      <c r="O1672" s="1245"/>
      <c r="S1672" s="1245"/>
      <c r="W1672" s="1245"/>
    </row>
    <row r="1673" spans="1:23" x14ac:dyDescent="0.3">
      <c r="A1673" s="339"/>
      <c r="B1673" s="336"/>
      <c r="C1673" s="339"/>
      <c r="D1673" s="339"/>
      <c r="E1673" s="339"/>
      <c r="F1673" s="1245"/>
      <c r="O1673" s="1245"/>
      <c r="S1673" s="1245"/>
      <c r="W1673" s="1245"/>
    </row>
    <row r="1674" spans="1:23" x14ac:dyDescent="0.3">
      <c r="A1674" s="339"/>
      <c r="B1674" s="336"/>
      <c r="C1674" s="339"/>
      <c r="D1674" s="339"/>
      <c r="E1674" s="339"/>
      <c r="F1674" s="1245"/>
      <c r="O1674" s="1245"/>
      <c r="S1674" s="1245"/>
      <c r="W1674" s="1245"/>
    </row>
    <row r="1675" spans="1:23" x14ac:dyDescent="0.3">
      <c r="A1675" s="339"/>
      <c r="B1675" s="336"/>
      <c r="C1675" s="339"/>
      <c r="D1675" s="339"/>
      <c r="E1675" s="339"/>
      <c r="F1675" s="1245"/>
      <c r="O1675" s="1245"/>
      <c r="S1675" s="1245"/>
      <c r="W1675" s="1245"/>
    </row>
    <row r="1676" spans="1:23" x14ac:dyDescent="0.3">
      <c r="A1676" s="339"/>
      <c r="B1676" s="336"/>
      <c r="C1676" s="339"/>
      <c r="D1676" s="339"/>
      <c r="E1676" s="339"/>
      <c r="F1676" s="1245"/>
      <c r="O1676" s="1245"/>
      <c r="S1676" s="1245"/>
      <c r="W1676" s="1245"/>
    </row>
    <row r="1677" spans="1:23" x14ac:dyDescent="0.3">
      <c r="A1677" s="339"/>
      <c r="B1677" s="336"/>
      <c r="C1677" s="339"/>
      <c r="D1677" s="339"/>
      <c r="E1677" s="339"/>
      <c r="F1677" s="1245"/>
      <c r="O1677" s="1245"/>
      <c r="S1677" s="1245"/>
      <c r="W1677" s="1245"/>
    </row>
    <row r="1678" spans="1:23" x14ac:dyDescent="0.3">
      <c r="A1678" s="339"/>
      <c r="B1678" s="336"/>
      <c r="C1678" s="339"/>
      <c r="D1678" s="339"/>
      <c r="E1678" s="339"/>
      <c r="F1678" s="1245"/>
      <c r="O1678" s="1245"/>
      <c r="S1678" s="1245"/>
      <c r="W1678" s="1245"/>
    </row>
    <row r="1679" spans="1:23" x14ac:dyDescent="0.3">
      <c r="A1679" s="339"/>
      <c r="B1679" s="336"/>
      <c r="C1679" s="339"/>
      <c r="D1679" s="339"/>
      <c r="E1679" s="339"/>
      <c r="F1679" s="1245"/>
      <c r="O1679" s="1245"/>
      <c r="S1679" s="1245"/>
      <c r="W1679" s="1245"/>
    </row>
    <row r="1680" spans="1:23" x14ac:dyDescent="0.3">
      <c r="A1680" s="339"/>
      <c r="B1680" s="336"/>
      <c r="C1680" s="339"/>
      <c r="D1680" s="339"/>
      <c r="E1680" s="339"/>
      <c r="F1680" s="1245"/>
      <c r="O1680" s="1245"/>
      <c r="S1680" s="1245"/>
      <c r="W1680" s="1245"/>
    </row>
    <row r="1681" spans="1:23" x14ac:dyDescent="0.3">
      <c r="A1681" s="339"/>
      <c r="B1681" s="336"/>
      <c r="C1681" s="339"/>
      <c r="D1681" s="339"/>
      <c r="E1681" s="339"/>
      <c r="F1681" s="1245"/>
      <c r="O1681" s="1245"/>
      <c r="S1681" s="1245"/>
      <c r="W1681" s="1245"/>
    </row>
    <row r="1682" spans="1:23" x14ac:dyDescent="0.3">
      <c r="A1682" s="339"/>
      <c r="B1682" s="336"/>
      <c r="C1682" s="339"/>
      <c r="D1682" s="339"/>
      <c r="E1682" s="339"/>
      <c r="F1682" s="1245"/>
      <c r="O1682" s="1245"/>
      <c r="S1682" s="1245"/>
      <c r="W1682" s="1245"/>
    </row>
    <row r="1683" spans="1:23" x14ac:dyDescent="0.3">
      <c r="A1683" s="339"/>
      <c r="B1683" s="336"/>
      <c r="C1683" s="339"/>
      <c r="D1683" s="339"/>
      <c r="E1683" s="339"/>
      <c r="F1683" s="1245"/>
      <c r="O1683" s="1245"/>
      <c r="S1683" s="1245"/>
      <c r="W1683" s="1245"/>
    </row>
    <row r="1684" spans="1:23" x14ac:dyDescent="0.3">
      <c r="A1684" s="339"/>
      <c r="B1684" s="336"/>
      <c r="C1684" s="339"/>
      <c r="D1684" s="339"/>
      <c r="E1684" s="339"/>
      <c r="F1684" s="1245"/>
      <c r="O1684" s="1245"/>
      <c r="S1684" s="1245"/>
      <c r="W1684" s="1245"/>
    </row>
    <row r="1685" spans="1:23" x14ac:dyDescent="0.3">
      <c r="A1685" s="339"/>
      <c r="B1685" s="336"/>
      <c r="C1685" s="339"/>
      <c r="D1685" s="339"/>
      <c r="E1685" s="339"/>
      <c r="F1685" s="1245"/>
      <c r="O1685" s="1245"/>
      <c r="S1685" s="1245"/>
      <c r="W1685" s="1245"/>
    </row>
    <row r="1686" spans="1:23" x14ac:dyDescent="0.3">
      <c r="A1686" s="339"/>
      <c r="B1686" s="336"/>
      <c r="C1686" s="339"/>
      <c r="D1686" s="339"/>
      <c r="E1686" s="339"/>
      <c r="F1686" s="1245"/>
      <c r="O1686" s="1245"/>
      <c r="S1686" s="1245"/>
      <c r="W1686" s="1245"/>
    </row>
    <row r="1687" spans="1:23" x14ac:dyDescent="0.3">
      <c r="A1687" s="339"/>
      <c r="B1687" s="336"/>
      <c r="C1687" s="339"/>
      <c r="D1687" s="339"/>
      <c r="E1687" s="339"/>
      <c r="F1687" s="1245"/>
      <c r="O1687" s="1245"/>
      <c r="S1687" s="1245"/>
      <c r="W1687" s="1245"/>
    </row>
    <row r="1688" spans="1:23" x14ac:dyDescent="0.3">
      <c r="A1688" s="339"/>
      <c r="B1688" s="336"/>
      <c r="C1688" s="339"/>
      <c r="D1688" s="339"/>
      <c r="E1688" s="339"/>
      <c r="F1688" s="1245"/>
      <c r="O1688" s="1245"/>
      <c r="S1688" s="1245"/>
      <c r="W1688" s="1245"/>
    </row>
    <row r="1689" spans="1:23" x14ac:dyDescent="0.3">
      <c r="A1689" s="339"/>
      <c r="B1689" s="336"/>
      <c r="C1689" s="339"/>
      <c r="D1689" s="339"/>
      <c r="E1689" s="339"/>
      <c r="F1689" s="1245"/>
      <c r="O1689" s="1245"/>
      <c r="S1689" s="1245"/>
      <c r="W1689" s="1245"/>
    </row>
    <row r="1690" spans="1:23" x14ac:dyDescent="0.3">
      <c r="A1690" s="339"/>
      <c r="B1690" s="336"/>
      <c r="C1690" s="339"/>
      <c r="D1690" s="339"/>
      <c r="E1690" s="339"/>
      <c r="F1690" s="1245"/>
      <c r="O1690" s="1245"/>
      <c r="S1690" s="1245"/>
      <c r="W1690" s="1245"/>
    </row>
    <row r="1691" spans="1:23" x14ac:dyDescent="0.3">
      <c r="A1691" s="339"/>
      <c r="B1691" s="336"/>
      <c r="C1691" s="339"/>
      <c r="D1691" s="339"/>
      <c r="E1691" s="339"/>
      <c r="F1691" s="1245"/>
      <c r="O1691" s="1245"/>
      <c r="S1691" s="1245"/>
      <c r="W1691" s="1245"/>
    </row>
    <row r="1692" spans="1:23" x14ac:dyDescent="0.3">
      <c r="A1692" s="339"/>
      <c r="B1692" s="336"/>
      <c r="C1692" s="339"/>
      <c r="D1692" s="339"/>
      <c r="E1692" s="339"/>
      <c r="F1692" s="1245"/>
      <c r="O1692" s="1245"/>
      <c r="S1692" s="1245"/>
      <c r="W1692" s="1245"/>
    </row>
    <row r="1693" spans="1:23" x14ac:dyDescent="0.3">
      <c r="A1693" s="339"/>
      <c r="B1693" s="336"/>
      <c r="C1693" s="339"/>
      <c r="D1693" s="339"/>
      <c r="E1693" s="339"/>
      <c r="F1693" s="1245"/>
      <c r="O1693" s="1245"/>
      <c r="S1693" s="1245"/>
      <c r="W1693" s="1245"/>
    </row>
    <row r="1694" spans="1:23" x14ac:dyDescent="0.3">
      <c r="A1694" s="339"/>
      <c r="B1694" s="336"/>
      <c r="C1694" s="339"/>
      <c r="D1694" s="339"/>
      <c r="E1694" s="339"/>
      <c r="F1694" s="1245"/>
      <c r="O1694" s="1245"/>
      <c r="S1694" s="1245"/>
      <c r="W1694" s="1245"/>
    </row>
    <row r="1695" spans="1:23" x14ac:dyDescent="0.3">
      <c r="A1695" s="339"/>
      <c r="B1695" s="336"/>
      <c r="C1695" s="339"/>
      <c r="D1695" s="339"/>
      <c r="E1695" s="339"/>
      <c r="F1695" s="1245"/>
      <c r="O1695" s="1245"/>
      <c r="S1695" s="1245"/>
      <c r="W1695" s="1245"/>
    </row>
    <row r="1696" spans="1:23" x14ac:dyDescent="0.3">
      <c r="A1696" s="339"/>
      <c r="B1696" s="336"/>
      <c r="C1696" s="339"/>
      <c r="D1696" s="339"/>
      <c r="E1696" s="339"/>
      <c r="F1696" s="1245"/>
      <c r="O1696" s="1245"/>
      <c r="S1696" s="1245"/>
      <c r="W1696" s="1245"/>
    </row>
    <row r="1697" spans="1:23" x14ac:dyDescent="0.3">
      <c r="A1697" s="339"/>
      <c r="B1697" s="336"/>
      <c r="C1697" s="339"/>
      <c r="D1697" s="339"/>
      <c r="E1697" s="339"/>
      <c r="F1697" s="1245"/>
      <c r="O1697" s="1245"/>
      <c r="S1697" s="1245"/>
      <c r="W1697" s="1245"/>
    </row>
    <row r="1698" spans="1:23" x14ac:dyDescent="0.3">
      <c r="A1698" s="339"/>
      <c r="B1698" s="336"/>
      <c r="C1698" s="339"/>
      <c r="D1698" s="339"/>
      <c r="E1698" s="339"/>
      <c r="F1698" s="1245"/>
      <c r="O1698" s="1245"/>
      <c r="S1698" s="1245"/>
      <c r="W1698" s="1245"/>
    </row>
    <row r="1699" spans="1:23" x14ac:dyDescent="0.3">
      <c r="A1699" s="339"/>
      <c r="B1699" s="336"/>
      <c r="C1699" s="339"/>
      <c r="D1699" s="339"/>
      <c r="E1699" s="339"/>
      <c r="F1699" s="1245"/>
      <c r="O1699" s="1245"/>
      <c r="S1699" s="1245"/>
      <c r="W1699" s="1245"/>
    </row>
    <row r="1700" spans="1:23" x14ac:dyDescent="0.3">
      <c r="A1700" s="339"/>
      <c r="B1700" s="336"/>
      <c r="C1700" s="339"/>
      <c r="D1700" s="339"/>
      <c r="E1700" s="339"/>
      <c r="F1700" s="1245"/>
      <c r="O1700" s="1245"/>
      <c r="S1700" s="1245"/>
      <c r="W1700" s="1245"/>
    </row>
    <row r="1701" spans="1:23" x14ac:dyDescent="0.3">
      <c r="A1701" s="339"/>
      <c r="B1701" s="336"/>
      <c r="C1701" s="339"/>
      <c r="D1701" s="339"/>
      <c r="E1701" s="339"/>
      <c r="F1701" s="1245"/>
      <c r="O1701" s="1245"/>
      <c r="S1701" s="1245"/>
      <c r="W1701" s="1245"/>
    </row>
    <row r="1702" spans="1:23" x14ac:dyDescent="0.3">
      <c r="A1702" s="339"/>
      <c r="B1702" s="336"/>
      <c r="C1702" s="339"/>
      <c r="D1702" s="339"/>
      <c r="E1702" s="339"/>
      <c r="F1702" s="1245"/>
      <c r="O1702" s="1245"/>
      <c r="S1702" s="1245"/>
      <c r="W1702" s="1245"/>
    </row>
    <row r="1703" spans="1:23" x14ac:dyDescent="0.3">
      <c r="A1703" s="339"/>
      <c r="B1703" s="336"/>
      <c r="C1703" s="339"/>
      <c r="D1703" s="339"/>
      <c r="E1703" s="339"/>
      <c r="F1703" s="1245"/>
      <c r="O1703" s="1245"/>
      <c r="S1703" s="1245"/>
      <c r="W1703" s="1245"/>
    </row>
    <row r="1704" spans="1:23" x14ac:dyDescent="0.3">
      <c r="A1704" s="339"/>
      <c r="B1704" s="336"/>
      <c r="C1704" s="339"/>
      <c r="D1704" s="339"/>
      <c r="E1704" s="339"/>
      <c r="F1704" s="1245"/>
      <c r="O1704" s="1245"/>
      <c r="S1704" s="1245"/>
      <c r="W1704" s="1245"/>
    </row>
    <row r="1705" spans="1:23" x14ac:dyDescent="0.3">
      <c r="A1705" s="339"/>
      <c r="B1705" s="336"/>
      <c r="C1705" s="339"/>
      <c r="D1705" s="339"/>
      <c r="E1705" s="339"/>
      <c r="F1705" s="1245"/>
      <c r="O1705" s="1245"/>
      <c r="S1705" s="1245"/>
      <c r="W1705" s="1245"/>
    </row>
    <row r="1706" spans="1:23" x14ac:dyDescent="0.3">
      <c r="A1706" s="339"/>
      <c r="B1706" s="336"/>
      <c r="C1706" s="339"/>
      <c r="D1706" s="339"/>
      <c r="E1706" s="339"/>
      <c r="F1706" s="1245"/>
      <c r="O1706" s="1245"/>
      <c r="S1706" s="1245"/>
      <c r="W1706" s="1245"/>
    </row>
    <row r="1707" spans="1:23" x14ac:dyDescent="0.3">
      <c r="A1707" s="339"/>
      <c r="B1707" s="336"/>
      <c r="C1707" s="339"/>
      <c r="D1707" s="339"/>
      <c r="E1707" s="339"/>
      <c r="F1707" s="1245"/>
      <c r="O1707" s="1245"/>
      <c r="S1707" s="1245"/>
      <c r="W1707" s="1245"/>
    </row>
    <row r="1708" spans="1:23" x14ac:dyDescent="0.3">
      <c r="A1708" s="339"/>
      <c r="B1708" s="336"/>
      <c r="C1708" s="339"/>
      <c r="D1708" s="339"/>
      <c r="E1708" s="339"/>
      <c r="F1708" s="1245"/>
      <c r="O1708" s="1245"/>
      <c r="S1708" s="1245"/>
      <c r="W1708" s="1245"/>
    </row>
    <row r="1709" spans="1:23" x14ac:dyDescent="0.3">
      <c r="A1709" s="339"/>
      <c r="B1709" s="336"/>
      <c r="C1709" s="339"/>
      <c r="D1709" s="339"/>
      <c r="E1709" s="339"/>
      <c r="F1709" s="1245"/>
      <c r="O1709" s="1245"/>
      <c r="S1709" s="1245"/>
      <c r="W1709" s="1245"/>
    </row>
    <row r="1710" spans="1:23" x14ac:dyDescent="0.3">
      <c r="A1710" s="339"/>
      <c r="B1710" s="336"/>
      <c r="C1710" s="339"/>
      <c r="D1710" s="339"/>
      <c r="E1710" s="339"/>
      <c r="F1710" s="1245"/>
      <c r="O1710" s="1245"/>
      <c r="S1710" s="1245"/>
      <c r="W1710" s="1245"/>
    </row>
    <row r="1711" spans="1:23" x14ac:dyDescent="0.3">
      <c r="A1711" s="339"/>
      <c r="B1711" s="336"/>
      <c r="C1711" s="339"/>
      <c r="D1711" s="339"/>
      <c r="E1711" s="339"/>
      <c r="F1711" s="1245"/>
      <c r="O1711" s="1245"/>
      <c r="S1711" s="1245"/>
      <c r="W1711" s="1245"/>
    </row>
    <row r="1712" spans="1:23" x14ac:dyDescent="0.3">
      <c r="A1712" s="339"/>
      <c r="B1712" s="336"/>
      <c r="C1712" s="339"/>
      <c r="D1712" s="339"/>
      <c r="E1712" s="339"/>
      <c r="F1712" s="1245"/>
      <c r="O1712" s="1245"/>
      <c r="S1712" s="1245"/>
      <c r="W1712" s="1245"/>
    </row>
    <row r="1713" spans="1:23" x14ac:dyDescent="0.3">
      <c r="A1713" s="339"/>
      <c r="B1713" s="336"/>
      <c r="C1713" s="339"/>
      <c r="D1713" s="339"/>
      <c r="E1713" s="339"/>
      <c r="F1713" s="1245"/>
      <c r="O1713" s="1245"/>
      <c r="S1713" s="1245"/>
      <c r="W1713" s="1245"/>
    </row>
    <row r="1714" spans="1:23" x14ac:dyDescent="0.3">
      <c r="A1714" s="339"/>
      <c r="B1714" s="336"/>
      <c r="C1714" s="339"/>
      <c r="D1714" s="339"/>
      <c r="E1714" s="339"/>
      <c r="F1714" s="1245"/>
      <c r="O1714" s="1245"/>
      <c r="S1714" s="1245"/>
      <c r="W1714" s="1245"/>
    </row>
    <row r="1715" spans="1:23" x14ac:dyDescent="0.3">
      <c r="A1715" s="339"/>
      <c r="B1715" s="336"/>
      <c r="C1715" s="339"/>
      <c r="D1715" s="339"/>
      <c r="E1715" s="339"/>
      <c r="F1715" s="1245"/>
      <c r="O1715" s="1245"/>
      <c r="S1715" s="1245"/>
      <c r="W1715" s="1245"/>
    </row>
    <row r="1716" spans="1:23" x14ac:dyDescent="0.3">
      <c r="A1716" s="339"/>
      <c r="B1716" s="336"/>
      <c r="C1716" s="339"/>
      <c r="D1716" s="339"/>
      <c r="E1716" s="339"/>
      <c r="F1716" s="1245"/>
      <c r="O1716" s="1245"/>
      <c r="S1716" s="1245"/>
      <c r="W1716" s="1245"/>
    </row>
    <row r="1717" spans="1:23" x14ac:dyDescent="0.3">
      <c r="A1717" s="339"/>
      <c r="B1717" s="336"/>
      <c r="C1717" s="339"/>
      <c r="D1717" s="339"/>
      <c r="E1717" s="339"/>
      <c r="F1717" s="1245"/>
      <c r="O1717" s="1245"/>
      <c r="S1717" s="1245"/>
      <c r="W1717" s="1245"/>
    </row>
    <row r="1718" spans="1:23" x14ac:dyDescent="0.3">
      <c r="A1718" s="339"/>
      <c r="B1718" s="336"/>
      <c r="C1718" s="339"/>
      <c r="D1718" s="339"/>
      <c r="E1718" s="339"/>
      <c r="F1718" s="1245"/>
      <c r="O1718" s="1245"/>
      <c r="S1718" s="1245"/>
      <c r="W1718" s="1245"/>
    </row>
    <row r="1719" spans="1:23" x14ac:dyDescent="0.3">
      <c r="A1719" s="339"/>
      <c r="B1719" s="336"/>
      <c r="C1719" s="339"/>
      <c r="D1719" s="339"/>
      <c r="E1719" s="339"/>
      <c r="F1719" s="1245"/>
      <c r="O1719" s="1245"/>
      <c r="S1719" s="1245"/>
      <c r="W1719" s="1245"/>
    </row>
    <row r="1720" spans="1:23" x14ac:dyDescent="0.3">
      <c r="A1720" s="339"/>
      <c r="B1720" s="336"/>
      <c r="C1720" s="339"/>
      <c r="D1720" s="339"/>
      <c r="E1720" s="339"/>
      <c r="F1720" s="1245"/>
      <c r="O1720" s="1245"/>
      <c r="S1720" s="1245"/>
      <c r="W1720" s="1245"/>
    </row>
    <row r="1721" spans="1:23" x14ac:dyDescent="0.3">
      <c r="A1721" s="339"/>
      <c r="B1721" s="336"/>
      <c r="C1721" s="339"/>
      <c r="D1721" s="339"/>
      <c r="E1721" s="339"/>
      <c r="F1721" s="1245"/>
      <c r="O1721" s="1245"/>
      <c r="S1721" s="1245"/>
      <c r="W1721" s="1245"/>
    </row>
    <row r="1722" spans="1:23" x14ac:dyDescent="0.3">
      <c r="A1722" s="339"/>
      <c r="B1722" s="336"/>
      <c r="C1722" s="339"/>
      <c r="D1722" s="339"/>
      <c r="E1722" s="339"/>
      <c r="F1722" s="1245"/>
      <c r="O1722" s="1245"/>
      <c r="S1722" s="1245"/>
      <c r="W1722" s="1245"/>
    </row>
    <row r="1723" spans="1:23" x14ac:dyDescent="0.3">
      <c r="A1723" s="339"/>
      <c r="B1723" s="336"/>
      <c r="C1723" s="339"/>
      <c r="D1723" s="339"/>
      <c r="E1723" s="339"/>
      <c r="F1723" s="1245"/>
      <c r="O1723" s="1245"/>
      <c r="S1723" s="1245"/>
      <c r="W1723" s="1245"/>
    </row>
    <row r="1724" spans="1:23" x14ac:dyDescent="0.3">
      <c r="A1724" s="339"/>
      <c r="B1724" s="336"/>
      <c r="C1724" s="339"/>
      <c r="D1724" s="339"/>
      <c r="E1724" s="339"/>
      <c r="F1724" s="1245"/>
      <c r="O1724" s="1245"/>
      <c r="S1724" s="1245"/>
      <c r="W1724" s="1245"/>
    </row>
    <row r="1725" spans="1:23" x14ac:dyDescent="0.3">
      <c r="A1725" s="339"/>
      <c r="B1725" s="336"/>
      <c r="C1725" s="339"/>
      <c r="D1725" s="339"/>
      <c r="E1725" s="339"/>
      <c r="F1725" s="1245"/>
      <c r="O1725" s="1245"/>
      <c r="S1725" s="1245"/>
      <c r="W1725" s="1245"/>
    </row>
    <row r="1726" spans="1:23" x14ac:dyDescent="0.3">
      <c r="A1726" s="339"/>
      <c r="B1726" s="336"/>
      <c r="C1726" s="339"/>
      <c r="D1726" s="339"/>
      <c r="E1726" s="339"/>
      <c r="F1726" s="1245"/>
      <c r="O1726" s="1245"/>
      <c r="S1726" s="1245"/>
      <c r="W1726" s="1245"/>
    </row>
    <row r="1727" spans="1:23" x14ac:dyDescent="0.3">
      <c r="A1727" s="339"/>
      <c r="B1727" s="336"/>
      <c r="C1727" s="339"/>
      <c r="D1727" s="339"/>
      <c r="E1727" s="339"/>
      <c r="F1727" s="1245"/>
      <c r="O1727" s="1245"/>
      <c r="S1727" s="1245"/>
      <c r="W1727" s="1245"/>
    </row>
    <row r="1728" spans="1:23" x14ac:dyDescent="0.3">
      <c r="A1728" s="339"/>
      <c r="B1728" s="336"/>
      <c r="C1728" s="339"/>
      <c r="D1728" s="339"/>
      <c r="E1728" s="339"/>
      <c r="F1728" s="1245"/>
      <c r="O1728" s="1245"/>
      <c r="S1728" s="1245"/>
      <c r="W1728" s="1245"/>
    </row>
    <row r="1729" spans="1:23" x14ac:dyDescent="0.3">
      <c r="A1729" s="339"/>
      <c r="B1729" s="336"/>
      <c r="C1729" s="339"/>
      <c r="D1729" s="339"/>
      <c r="E1729" s="339"/>
      <c r="F1729" s="1245"/>
      <c r="O1729" s="1245"/>
      <c r="S1729" s="1245"/>
      <c r="W1729" s="1245"/>
    </row>
    <row r="1730" spans="1:23" x14ac:dyDescent="0.3">
      <c r="A1730" s="339"/>
      <c r="B1730" s="336"/>
      <c r="C1730" s="339"/>
      <c r="D1730" s="339"/>
      <c r="E1730" s="339"/>
      <c r="F1730" s="1245"/>
      <c r="O1730" s="1245"/>
      <c r="S1730" s="1245"/>
      <c r="W1730" s="1245"/>
    </row>
    <row r="1731" spans="1:23" x14ac:dyDescent="0.3">
      <c r="A1731" s="339"/>
      <c r="B1731" s="336"/>
      <c r="C1731" s="339"/>
      <c r="D1731" s="339"/>
      <c r="E1731" s="339"/>
      <c r="F1731" s="1245"/>
      <c r="O1731" s="1245"/>
      <c r="S1731" s="1245"/>
      <c r="W1731" s="1245"/>
    </row>
    <row r="1732" spans="1:23" x14ac:dyDescent="0.3">
      <c r="A1732" s="339"/>
      <c r="B1732" s="336"/>
      <c r="C1732" s="339"/>
      <c r="D1732" s="339"/>
      <c r="E1732" s="339"/>
      <c r="F1732" s="1245"/>
      <c r="O1732" s="1245"/>
      <c r="S1732" s="1245"/>
      <c r="W1732" s="1245"/>
    </row>
    <row r="1733" spans="1:23" x14ac:dyDescent="0.3">
      <c r="A1733" s="339"/>
      <c r="B1733" s="336"/>
      <c r="C1733" s="339"/>
      <c r="D1733" s="339"/>
      <c r="E1733" s="339"/>
      <c r="F1733" s="1245"/>
      <c r="O1733" s="1245"/>
      <c r="S1733" s="1245"/>
      <c r="W1733" s="1245"/>
    </row>
    <row r="1734" spans="1:23" x14ac:dyDescent="0.3">
      <c r="A1734" s="339"/>
      <c r="B1734" s="336"/>
      <c r="C1734" s="339"/>
      <c r="D1734" s="339"/>
      <c r="E1734" s="339"/>
      <c r="F1734" s="1245"/>
      <c r="O1734" s="1245"/>
      <c r="S1734" s="1245"/>
      <c r="W1734" s="1245"/>
    </row>
    <row r="1735" spans="1:23" x14ac:dyDescent="0.3">
      <c r="A1735" s="339"/>
      <c r="B1735" s="336"/>
      <c r="C1735" s="339"/>
      <c r="D1735" s="339"/>
      <c r="E1735" s="339"/>
      <c r="F1735" s="1245"/>
      <c r="O1735" s="1245"/>
      <c r="S1735" s="1245"/>
      <c r="W1735" s="1245"/>
    </row>
    <row r="1736" spans="1:23" x14ac:dyDescent="0.3">
      <c r="A1736" s="339"/>
      <c r="B1736" s="336"/>
      <c r="C1736" s="339"/>
      <c r="D1736" s="339"/>
      <c r="E1736" s="339"/>
      <c r="F1736" s="1245"/>
      <c r="O1736" s="1245"/>
      <c r="S1736" s="1245"/>
      <c r="W1736" s="1245"/>
    </row>
    <row r="1737" spans="1:23" x14ac:dyDescent="0.3">
      <c r="A1737" s="339"/>
      <c r="B1737" s="336"/>
      <c r="C1737" s="339"/>
      <c r="D1737" s="339"/>
      <c r="E1737" s="339"/>
      <c r="F1737" s="1245"/>
      <c r="O1737" s="1245"/>
      <c r="S1737" s="1245"/>
      <c r="W1737" s="1245"/>
    </row>
    <row r="1738" spans="1:23" x14ac:dyDescent="0.3">
      <c r="A1738" s="339"/>
      <c r="B1738" s="336"/>
      <c r="C1738" s="339"/>
      <c r="D1738" s="339"/>
      <c r="E1738" s="339"/>
      <c r="F1738" s="1245"/>
      <c r="O1738" s="1245"/>
      <c r="S1738" s="1245"/>
      <c r="W1738" s="1245"/>
    </row>
    <row r="1739" spans="1:23" x14ac:dyDescent="0.3">
      <c r="A1739" s="339"/>
      <c r="B1739" s="336"/>
      <c r="C1739" s="339"/>
      <c r="D1739" s="339"/>
      <c r="E1739" s="339"/>
      <c r="F1739" s="1245"/>
      <c r="O1739" s="1245"/>
      <c r="S1739" s="1245"/>
      <c r="W1739" s="1245"/>
    </row>
    <row r="1740" spans="1:23" x14ac:dyDescent="0.3">
      <c r="A1740" s="339"/>
      <c r="B1740" s="336"/>
      <c r="C1740" s="339"/>
      <c r="D1740" s="339"/>
      <c r="E1740" s="339"/>
      <c r="F1740" s="1245"/>
      <c r="O1740" s="1245"/>
      <c r="S1740" s="1245"/>
      <c r="W1740" s="1245"/>
    </row>
    <row r="1741" spans="1:23" x14ac:dyDescent="0.3">
      <c r="A1741" s="339"/>
      <c r="B1741" s="336"/>
      <c r="C1741" s="339"/>
      <c r="D1741" s="339"/>
      <c r="E1741" s="339"/>
      <c r="F1741" s="1245"/>
      <c r="O1741" s="1245"/>
      <c r="S1741" s="1245"/>
      <c r="W1741" s="1245"/>
    </row>
    <row r="1742" spans="1:23" x14ac:dyDescent="0.3">
      <c r="A1742" s="339"/>
      <c r="B1742" s="336"/>
      <c r="C1742" s="339"/>
      <c r="D1742" s="339"/>
      <c r="E1742" s="339"/>
      <c r="F1742" s="1245"/>
      <c r="O1742" s="1245"/>
      <c r="S1742" s="1245"/>
      <c r="W1742" s="1245"/>
    </row>
    <row r="1743" spans="1:23" x14ac:dyDescent="0.3">
      <c r="A1743" s="339"/>
      <c r="B1743" s="336"/>
      <c r="C1743" s="339"/>
      <c r="D1743" s="339"/>
      <c r="E1743" s="339"/>
      <c r="F1743" s="1245"/>
      <c r="O1743" s="1245"/>
      <c r="S1743" s="1245"/>
      <c r="W1743" s="1245"/>
    </row>
    <row r="1744" spans="1:23" x14ac:dyDescent="0.3">
      <c r="A1744" s="339"/>
      <c r="B1744" s="336"/>
      <c r="C1744" s="339"/>
      <c r="D1744" s="339"/>
      <c r="E1744" s="339"/>
      <c r="F1744" s="1245"/>
      <c r="O1744" s="1245"/>
      <c r="S1744" s="1245"/>
      <c r="W1744" s="1245"/>
    </row>
    <row r="1745" spans="1:23" x14ac:dyDescent="0.3">
      <c r="A1745" s="339"/>
      <c r="B1745" s="336"/>
      <c r="C1745" s="339"/>
      <c r="D1745" s="339"/>
      <c r="E1745" s="339"/>
      <c r="F1745" s="1245"/>
      <c r="O1745" s="1245"/>
      <c r="S1745" s="1245"/>
      <c r="W1745" s="1245"/>
    </row>
    <row r="1746" spans="1:23" x14ac:dyDescent="0.3">
      <c r="A1746" s="339"/>
      <c r="B1746" s="336"/>
      <c r="C1746" s="339"/>
      <c r="D1746" s="339"/>
      <c r="E1746" s="339"/>
      <c r="F1746" s="1245"/>
      <c r="O1746" s="1245"/>
      <c r="S1746" s="1245"/>
      <c r="W1746" s="1245"/>
    </row>
    <row r="1747" spans="1:23" x14ac:dyDescent="0.3">
      <c r="A1747" s="339"/>
      <c r="B1747" s="336"/>
      <c r="C1747" s="339"/>
      <c r="D1747" s="339"/>
      <c r="E1747" s="339"/>
      <c r="F1747" s="1245"/>
      <c r="O1747" s="1245"/>
      <c r="S1747" s="1245"/>
      <c r="W1747" s="1245"/>
    </row>
    <row r="1748" spans="1:23" x14ac:dyDescent="0.3">
      <c r="A1748" s="339"/>
      <c r="B1748" s="336"/>
      <c r="C1748" s="339"/>
      <c r="D1748" s="339"/>
      <c r="E1748" s="339"/>
      <c r="F1748" s="1245"/>
      <c r="O1748" s="1245"/>
      <c r="S1748" s="1245"/>
      <c r="W1748" s="1245"/>
    </row>
    <row r="1749" spans="1:23" x14ac:dyDescent="0.3">
      <c r="A1749" s="339"/>
      <c r="B1749" s="336"/>
      <c r="C1749" s="339"/>
      <c r="D1749" s="339"/>
      <c r="E1749" s="339"/>
      <c r="F1749" s="1245"/>
      <c r="O1749" s="1245"/>
      <c r="S1749" s="1245"/>
      <c r="W1749" s="1245"/>
    </row>
    <row r="1750" spans="1:23" x14ac:dyDescent="0.3">
      <c r="A1750" s="339"/>
      <c r="B1750" s="336"/>
      <c r="C1750" s="339"/>
      <c r="D1750" s="339"/>
      <c r="E1750" s="339"/>
      <c r="F1750" s="1245"/>
      <c r="O1750" s="1245"/>
      <c r="S1750" s="1245"/>
      <c r="W1750" s="1245"/>
    </row>
    <row r="1751" spans="1:23" x14ac:dyDescent="0.3">
      <c r="A1751" s="339"/>
      <c r="B1751" s="336"/>
      <c r="C1751" s="339"/>
      <c r="D1751" s="339"/>
      <c r="E1751" s="339"/>
      <c r="F1751" s="1245"/>
      <c r="O1751" s="1245"/>
      <c r="S1751" s="1245"/>
      <c r="W1751" s="1245"/>
    </row>
    <row r="1752" spans="1:23" x14ac:dyDescent="0.3">
      <c r="A1752" s="339"/>
      <c r="B1752" s="336"/>
      <c r="C1752" s="339"/>
      <c r="D1752" s="339"/>
      <c r="E1752" s="339"/>
      <c r="F1752" s="1245"/>
      <c r="O1752" s="1245"/>
      <c r="S1752" s="1245"/>
      <c r="W1752" s="1245"/>
    </row>
    <row r="1753" spans="1:23" x14ac:dyDescent="0.3">
      <c r="A1753" s="339"/>
      <c r="B1753" s="336"/>
      <c r="C1753" s="339"/>
      <c r="D1753" s="339"/>
      <c r="E1753" s="339"/>
      <c r="F1753" s="1245"/>
      <c r="O1753" s="1245"/>
      <c r="S1753" s="1245"/>
      <c r="W1753" s="1245"/>
    </row>
    <row r="1754" spans="1:23" x14ac:dyDescent="0.3">
      <c r="A1754" s="339"/>
      <c r="B1754" s="336"/>
      <c r="C1754" s="339"/>
      <c r="D1754" s="339"/>
      <c r="E1754" s="339"/>
      <c r="F1754" s="1245"/>
      <c r="O1754" s="1245"/>
      <c r="S1754" s="1245"/>
      <c r="W1754" s="1245"/>
    </row>
    <row r="1755" spans="1:23" x14ac:dyDescent="0.3">
      <c r="A1755" s="339"/>
      <c r="B1755" s="336"/>
      <c r="C1755" s="339"/>
      <c r="D1755" s="339"/>
      <c r="E1755" s="339"/>
      <c r="F1755" s="1245"/>
      <c r="O1755" s="1245"/>
      <c r="S1755" s="1245"/>
      <c r="W1755" s="1245"/>
    </row>
    <row r="1756" spans="1:23" x14ac:dyDescent="0.3">
      <c r="A1756" s="339"/>
      <c r="B1756" s="336"/>
      <c r="C1756" s="339"/>
      <c r="D1756" s="339"/>
      <c r="E1756" s="339"/>
      <c r="F1756" s="1245"/>
      <c r="O1756" s="1245"/>
      <c r="S1756" s="1245"/>
      <c r="W1756" s="1245"/>
    </row>
    <row r="1757" spans="1:23" x14ac:dyDescent="0.3">
      <c r="A1757" s="339"/>
      <c r="B1757" s="336"/>
      <c r="C1757" s="339"/>
      <c r="D1757" s="339"/>
      <c r="E1757" s="339"/>
      <c r="F1757" s="1245"/>
      <c r="O1757" s="1245"/>
      <c r="S1757" s="1245"/>
      <c r="W1757" s="1245"/>
    </row>
    <row r="1758" spans="1:23" x14ac:dyDescent="0.3">
      <c r="A1758" s="339"/>
      <c r="B1758" s="336"/>
      <c r="C1758" s="339"/>
      <c r="D1758" s="339"/>
      <c r="E1758" s="339"/>
      <c r="F1758" s="1245"/>
      <c r="O1758" s="1245"/>
      <c r="S1758" s="1245"/>
      <c r="W1758" s="1245"/>
    </row>
    <row r="1759" spans="1:23" x14ac:dyDescent="0.3">
      <c r="A1759" s="339"/>
      <c r="B1759" s="336"/>
      <c r="C1759" s="339"/>
      <c r="D1759" s="339"/>
      <c r="E1759" s="339"/>
      <c r="F1759" s="1245"/>
      <c r="O1759" s="1245"/>
      <c r="S1759" s="1245"/>
      <c r="W1759" s="1245"/>
    </row>
    <row r="1760" spans="1:23" x14ac:dyDescent="0.3">
      <c r="A1760" s="339"/>
      <c r="B1760" s="336"/>
      <c r="C1760" s="339"/>
      <c r="D1760" s="339"/>
      <c r="E1760" s="339"/>
      <c r="F1760" s="1245"/>
      <c r="O1760" s="1245"/>
      <c r="S1760" s="1245"/>
      <c r="W1760" s="1245"/>
    </row>
    <row r="1761" spans="1:23" x14ac:dyDescent="0.3">
      <c r="A1761" s="339"/>
      <c r="B1761" s="336"/>
      <c r="C1761" s="339"/>
      <c r="D1761" s="339"/>
      <c r="E1761" s="339"/>
      <c r="F1761" s="1245"/>
      <c r="O1761" s="1245"/>
      <c r="S1761" s="1245"/>
      <c r="W1761" s="1245"/>
    </row>
    <row r="1762" spans="1:23" x14ac:dyDescent="0.3">
      <c r="A1762" s="339"/>
      <c r="B1762" s="336"/>
      <c r="C1762" s="339"/>
      <c r="D1762" s="339"/>
      <c r="E1762" s="339"/>
      <c r="F1762" s="1245"/>
      <c r="O1762" s="1245"/>
      <c r="S1762" s="1245"/>
      <c r="W1762" s="1245"/>
    </row>
    <row r="1763" spans="1:23" x14ac:dyDescent="0.3">
      <c r="A1763" s="339"/>
      <c r="B1763" s="336"/>
      <c r="C1763" s="339"/>
      <c r="D1763" s="339"/>
      <c r="E1763" s="339"/>
      <c r="F1763" s="1245"/>
      <c r="O1763" s="1245"/>
      <c r="S1763" s="1245"/>
      <c r="W1763" s="1245"/>
    </row>
    <row r="1764" spans="1:23" x14ac:dyDescent="0.3">
      <c r="A1764" s="339"/>
      <c r="B1764" s="336"/>
      <c r="C1764" s="339"/>
      <c r="D1764" s="339"/>
      <c r="E1764" s="339"/>
      <c r="F1764" s="1245"/>
      <c r="O1764" s="1245"/>
      <c r="S1764" s="1245"/>
      <c r="W1764" s="1245"/>
    </row>
    <row r="1765" spans="1:23" x14ac:dyDescent="0.3">
      <c r="A1765" s="339"/>
      <c r="B1765" s="336"/>
      <c r="C1765" s="339"/>
      <c r="D1765" s="339"/>
      <c r="E1765" s="339"/>
      <c r="F1765" s="1245"/>
      <c r="O1765" s="1245"/>
      <c r="S1765" s="1245"/>
      <c r="W1765" s="1245"/>
    </row>
    <row r="1766" spans="1:23" x14ac:dyDescent="0.3">
      <c r="A1766" s="339"/>
      <c r="B1766" s="336"/>
      <c r="C1766" s="339"/>
      <c r="D1766" s="339"/>
      <c r="E1766" s="339"/>
      <c r="F1766" s="1245"/>
      <c r="O1766" s="1245"/>
      <c r="S1766" s="1245"/>
      <c r="W1766" s="1245"/>
    </row>
    <row r="1767" spans="1:23" x14ac:dyDescent="0.3">
      <c r="A1767" s="339"/>
      <c r="B1767" s="336"/>
      <c r="C1767" s="339"/>
      <c r="D1767" s="339"/>
      <c r="E1767" s="339"/>
      <c r="F1767" s="1245"/>
      <c r="O1767" s="1245"/>
      <c r="S1767" s="1245"/>
      <c r="W1767" s="1245"/>
    </row>
    <row r="1768" spans="1:23" x14ac:dyDescent="0.3">
      <c r="A1768" s="339"/>
      <c r="B1768" s="336"/>
      <c r="C1768" s="339"/>
      <c r="D1768" s="339"/>
      <c r="E1768" s="339"/>
      <c r="F1768" s="1245"/>
      <c r="O1768" s="1245"/>
      <c r="S1768" s="1245"/>
      <c r="W1768" s="1245"/>
    </row>
    <row r="1769" spans="1:23" x14ac:dyDescent="0.3">
      <c r="A1769" s="339"/>
      <c r="B1769" s="336"/>
      <c r="C1769" s="339"/>
      <c r="D1769" s="339"/>
      <c r="E1769" s="339"/>
      <c r="F1769" s="1245"/>
      <c r="O1769" s="1245"/>
      <c r="S1769" s="1245"/>
      <c r="W1769" s="1245"/>
    </row>
    <row r="1770" spans="1:23" x14ac:dyDescent="0.3">
      <c r="A1770" s="339"/>
      <c r="B1770" s="336"/>
      <c r="C1770" s="339"/>
      <c r="D1770" s="339"/>
      <c r="E1770" s="339"/>
      <c r="F1770" s="1245"/>
      <c r="O1770" s="1245"/>
      <c r="S1770" s="1245"/>
      <c r="W1770" s="1245"/>
    </row>
    <row r="1771" spans="1:23" x14ac:dyDescent="0.3">
      <c r="A1771" s="339"/>
      <c r="B1771" s="336"/>
      <c r="C1771" s="339"/>
      <c r="D1771" s="339"/>
      <c r="E1771" s="339"/>
      <c r="F1771" s="1245"/>
      <c r="O1771" s="1245"/>
      <c r="S1771" s="1245"/>
      <c r="W1771" s="1245"/>
    </row>
    <row r="1772" spans="1:23" x14ac:dyDescent="0.3">
      <c r="A1772" s="339"/>
      <c r="B1772" s="336"/>
      <c r="C1772" s="339"/>
      <c r="D1772" s="339"/>
      <c r="E1772" s="339"/>
      <c r="F1772" s="1245"/>
      <c r="O1772" s="1245"/>
      <c r="S1772" s="1245"/>
      <c r="W1772" s="1245"/>
    </row>
    <row r="1773" spans="1:23" x14ac:dyDescent="0.3">
      <c r="A1773" s="339"/>
      <c r="B1773" s="336"/>
      <c r="C1773" s="339"/>
      <c r="D1773" s="339"/>
      <c r="E1773" s="339"/>
      <c r="F1773" s="1245"/>
      <c r="O1773" s="1245"/>
      <c r="S1773" s="1245"/>
      <c r="W1773" s="1245"/>
    </row>
    <row r="1774" spans="1:23" x14ac:dyDescent="0.3">
      <c r="A1774" s="339"/>
      <c r="B1774" s="336"/>
      <c r="C1774" s="339"/>
      <c r="D1774" s="339"/>
      <c r="E1774" s="339"/>
      <c r="F1774" s="1245"/>
      <c r="O1774" s="1245"/>
      <c r="S1774" s="1245"/>
      <c r="W1774" s="1245"/>
    </row>
    <row r="1775" spans="1:23" x14ac:dyDescent="0.3">
      <c r="A1775" s="339"/>
      <c r="B1775" s="336"/>
      <c r="C1775" s="339"/>
      <c r="D1775" s="339"/>
      <c r="E1775" s="339"/>
      <c r="F1775" s="1245"/>
      <c r="O1775" s="1245"/>
      <c r="S1775" s="1245"/>
      <c r="W1775" s="1245"/>
    </row>
    <row r="1776" spans="1:23" x14ac:dyDescent="0.3">
      <c r="A1776" s="339"/>
      <c r="B1776" s="336"/>
      <c r="C1776" s="339"/>
      <c r="D1776" s="339"/>
      <c r="E1776" s="339"/>
      <c r="F1776" s="1245"/>
      <c r="O1776" s="1245"/>
      <c r="S1776" s="1245"/>
      <c r="W1776" s="1245"/>
    </row>
    <row r="1777" spans="1:23" x14ac:dyDescent="0.3">
      <c r="A1777" s="339"/>
      <c r="B1777" s="336"/>
      <c r="C1777" s="339"/>
      <c r="D1777" s="339"/>
      <c r="E1777" s="339"/>
      <c r="F1777" s="1245"/>
      <c r="O1777" s="1245"/>
      <c r="S1777" s="1245"/>
      <c r="W1777" s="1245"/>
    </row>
    <row r="1778" spans="1:23" x14ac:dyDescent="0.3">
      <c r="A1778" s="339"/>
      <c r="B1778" s="336"/>
      <c r="C1778" s="339"/>
      <c r="D1778" s="339"/>
      <c r="E1778" s="339"/>
      <c r="F1778" s="1245"/>
      <c r="O1778" s="1245"/>
      <c r="S1778" s="1245"/>
      <c r="W1778" s="1245"/>
    </row>
    <row r="1779" spans="1:23" x14ac:dyDescent="0.3">
      <c r="A1779" s="339"/>
      <c r="B1779" s="336"/>
      <c r="C1779" s="339"/>
      <c r="D1779" s="339"/>
      <c r="E1779" s="339"/>
      <c r="F1779" s="1245"/>
      <c r="O1779" s="1245"/>
      <c r="S1779" s="1245"/>
      <c r="W1779" s="1245"/>
    </row>
    <row r="1780" spans="1:23" x14ac:dyDescent="0.3">
      <c r="A1780" s="339"/>
      <c r="B1780" s="336"/>
      <c r="C1780" s="339"/>
      <c r="D1780" s="339"/>
      <c r="E1780" s="339"/>
      <c r="F1780" s="1245"/>
      <c r="O1780" s="1245"/>
      <c r="S1780" s="1245"/>
      <c r="W1780" s="1245"/>
    </row>
    <row r="1781" spans="1:23" x14ac:dyDescent="0.3">
      <c r="A1781" s="339"/>
      <c r="B1781" s="336"/>
      <c r="C1781" s="339"/>
      <c r="D1781" s="339"/>
      <c r="E1781" s="339"/>
      <c r="F1781" s="1245"/>
      <c r="O1781" s="1245"/>
      <c r="S1781" s="1245"/>
      <c r="W1781" s="1245"/>
    </row>
    <row r="1782" spans="1:23" x14ac:dyDescent="0.3">
      <c r="A1782" s="339"/>
      <c r="B1782" s="336"/>
      <c r="C1782" s="339"/>
      <c r="D1782" s="339"/>
      <c r="E1782" s="339"/>
      <c r="F1782" s="1245"/>
      <c r="O1782" s="1245"/>
      <c r="S1782" s="1245"/>
      <c r="W1782" s="1245"/>
    </row>
    <row r="1783" spans="1:23" x14ac:dyDescent="0.3">
      <c r="A1783" s="339"/>
      <c r="B1783" s="336"/>
      <c r="C1783" s="339"/>
      <c r="D1783" s="339"/>
      <c r="E1783" s="339"/>
      <c r="F1783" s="1245"/>
      <c r="O1783" s="1245"/>
      <c r="S1783" s="1245"/>
      <c r="W1783" s="1245"/>
    </row>
    <row r="1784" spans="1:23" x14ac:dyDescent="0.3">
      <c r="A1784" s="339"/>
      <c r="B1784" s="336"/>
      <c r="C1784" s="339"/>
      <c r="D1784" s="339"/>
      <c r="E1784" s="339"/>
      <c r="F1784" s="1245"/>
      <c r="O1784" s="1245"/>
      <c r="S1784" s="1245"/>
      <c r="W1784" s="1245"/>
    </row>
    <row r="1785" spans="1:23" x14ac:dyDescent="0.3">
      <c r="A1785" s="339"/>
      <c r="B1785" s="336"/>
      <c r="C1785" s="339"/>
      <c r="D1785" s="339"/>
      <c r="E1785" s="339"/>
      <c r="F1785" s="1245"/>
      <c r="O1785" s="1245"/>
      <c r="S1785" s="1245"/>
      <c r="W1785" s="1245"/>
    </row>
    <row r="1786" spans="1:23" x14ac:dyDescent="0.3">
      <c r="A1786" s="339"/>
      <c r="B1786" s="336"/>
      <c r="C1786" s="339"/>
      <c r="D1786" s="339"/>
      <c r="E1786" s="339"/>
      <c r="F1786" s="1245"/>
      <c r="O1786" s="1245"/>
      <c r="S1786" s="1245"/>
      <c r="W1786" s="1245"/>
    </row>
    <row r="1787" spans="1:23" x14ac:dyDescent="0.3">
      <c r="A1787" s="339"/>
      <c r="B1787" s="336"/>
      <c r="C1787" s="339"/>
      <c r="D1787" s="339"/>
      <c r="E1787" s="339"/>
      <c r="F1787" s="1245"/>
      <c r="O1787" s="1245"/>
      <c r="S1787" s="1245"/>
      <c r="W1787" s="1245"/>
    </row>
    <row r="1788" spans="1:23" x14ac:dyDescent="0.3">
      <c r="A1788" s="339"/>
      <c r="B1788" s="336"/>
      <c r="C1788" s="339"/>
      <c r="D1788" s="339"/>
      <c r="E1788" s="339"/>
      <c r="F1788" s="1245"/>
      <c r="O1788" s="1245"/>
      <c r="S1788" s="1245"/>
      <c r="W1788" s="1245"/>
    </row>
    <row r="1789" spans="1:23" x14ac:dyDescent="0.3">
      <c r="A1789" s="339"/>
      <c r="B1789" s="336"/>
      <c r="C1789" s="339"/>
      <c r="D1789" s="339"/>
      <c r="E1789" s="339"/>
      <c r="F1789" s="1245"/>
      <c r="O1789" s="1245"/>
      <c r="S1789" s="1245"/>
      <c r="W1789" s="1245"/>
    </row>
    <row r="1790" spans="1:23" x14ac:dyDescent="0.3">
      <c r="A1790" s="339"/>
      <c r="B1790" s="336"/>
      <c r="C1790" s="339"/>
      <c r="D1790" s="339"/>
      <c r="E1790" s="339"/>
      <c r="F1790" s="1245"/>
      <c r="O1790" s="1245"/>
      <c r="S1790" s="1245"/>
      <c r="W1790" s="1245"/>
    </row>
    <row r="1791" spans="1:23" x14ac:dyDescent="0.3">
      <c r="A1791" s="339"/>
      <c r="B1791" s="336"/>
      <c r="C1791" s="339"/>
      <c r="D1791" s="339"/>
      <c r="E1791" s="339"/>
      <c r="F1791" s="1245"/>
      <c r="O1791" s="1245"/>
      <c r="S1791" s="1245"/>
      <c r="W1791" s="1245"/>
    </row>
    <row r="1792" spans="1:23" x14ac:dyDescent="0.3">
      <c r="A1792" s="339"/>
      <c r="B1792" s="336"/>
      <c r="C1792" s="339"/>
      <c r="D1792" s="339"/>
      <c r="E1792" s="339"/>
      <c r="F1792" s="1245"/>
      <c r="O1792" s="1245"/>
      <c r="S1792" s="1245"/>
      <c r="W1792" s="1245"/>
    </row>
    <row r="1793" spans="1:23" x14ac:dyDescent="0.3">
      <c r="A1793" s="339"/>
      <c r="B1793" s="336"/>
      <c r="C1793" s="339"/>
      <c r="D1793" s="339"/>
      <c r="E1793" s="339"/>
      <c r="F1793" s="1245"/>
      <c r="O1793" s="1245"/>
      <c r="S1793" s="1245"/>
      <c r="W1793" s="1245"/>
    </row>
    <row r="1794" spans="1:23" x14ac:dyDescent="0.3">
      <c r="A1794" s="339"/>
      <c r="B1794" s="336"/>
      <c r="C1794" s="339"/>
      <c r="D1794" s="339"/>
      <c r="E1794" s="339"/>
      <c r="F1794" s="1245"/>
      <c r="O1794" s="1245"/>
      <c r="S1794" s="1245"/>
      <c r="W1794" s="1245"/>
    </row>
    <row r="1795" spans="1:23" x14ac:dyDescent="0.3">
      <c r="A1795" s="339"/>
      <c r="B1795" s="336"/>
      <c r="C1795" s="339"/>
      <c r="D1795" s="339"/>
      <c r="E1795" s="339"/>
      <c r="F1795" s="1245"/>
      <c r="O1795" s="1245"/>
      <c r="S1795" s="1245"/>
      <c r="W1795" s="1245"/>
    </row>
    <row r="1796" spans="1:23" x14ac:dyDescent="0.3">
      <c r="A1796" s="339"/>
      <c r="B1796" s="336"/>
      <c r="C1796" s="339"/>
      <c r="D1796" s="339"/>
      <c r="E1796" s="339"/>
      <c r="F1796" s="1245"/>
      <c r="O1796" s="1245"/>
      <c r="S1796" s="1245"/>
      <c r="W1796" s="1245"/>
    </row>
    <row r="1797" spans="1:23" x14ac:dyDescent="0.3">
      <c r="A1797" s="339"/>
      <c r="B1797" s="336"/>
      <c r="C1797" s="339"/>
      <c r="D1797" s="339"/>
      <c r="E1797" s="339"/>
      <c r="F1797" s="1245"/>
      <c r="O1797" s="1245"/>
      <c r="S1797" s="1245"/>
      <c r="W1797" s="1245"/>
    </row>
    <row r="1798" spans="1:23" x14ac:dyDescent="0.3">
      <c r="A1798" s="339"/>
      <c r="B1798" s="336"/>
      <c r="C1798" s="339"/>
      <c r="D1798" s="339"/>
      <c r="E1798" s="339"/>
      <c r="F1798" s="1245"/>
      <c r="O1798" s="1245"/>
      <c r="S1798" s="1245"/>
      <c r="W1798" s="1245"/>
    </row>
    <row r="1799" spans="1:23" x14ac:dyDescent="0.3">
      <c r="A1799" s="339"/>
      <c r="B1799" s="336"/>
      <c r="C1799" s="339"/>
      <c r="D1799" s="339"/>
      <c r="E1799" s="339"/>
      <c r="F1799" s="1245"/>
      <c r="O1799" s="1245"/>
      <c r="S1799" s="1245"/>
      <c r="W1799" s="1245"/>
    </row>
    <row r="1800" spans="1:23" x14ac:dyDescent="0.3">
      <c r="A1800" s="339"/>
      <c r="B1800" s="336"/>
      <c r="C1800" s="339"/>
      <c r="D1800" s="339"/>
      <c r="E1800" s="339"/>
      <c r="F1800" s="1245"/>
      <c r="O1800" s="1245"/>
      <c r="S1800" s="1245"/>
      <c r="W1800" s="1245"/>
    </row>
    <row r="1801" spans="1:23" x14ac:dyDescent="0.3">
      <c r="A1801" s="339"/>
      <c r="B1801" s="336"/>
      <c r="C1801" s="339"/>
      <c r="D1801" s="339"/>
      <c r="E1801" s="339"/>
      <c r="F1801" s="1245"/>
      <c r="O1801" s="1245"/>
      <c r="S1801" s="1245"/>
      <c r="W1801" s="1245"/>
    </row>
    <row r="1802" spans="1:23" x14ac:dyDescent="0.3">
      <c r="A1802" s="339"/>
      <c r="B1802" s="336"/>
      <c r="C1802" s="339"/>
      <c r="D1802" s="339"/>
      <c r="E1802" s="339"/>
      <c r="F1802" s="1245"/>
      <c r="O1802" s="1245"/>
      <c r="S1802" s="1245"/>
      <c r="W1802" s="1245"/>
    </row>
    <row r="1803" spans="1:23" x14ac:dyDescent="0.3">
      <c r="A1803" s="339"/>
      <c r="B1803" s="336"/>
      <c r="C1803" s="339"/>
      <c r="D1803" s="339"/>
      <c r="E1803" s="339"/>
      <c r="F1803" s="1245"/>
      <c r="O1803" s="1245"/>
      <c r="S1803" s="1245"/>
      <c r="W1803" s="1245"/>
    </row>
    <row r="1804" spans="1:23" x14ac:dyDescent="0.3">
      <c r="A1804" s="339"/>
      <c r="B1804" s="336"/>
      <c r="C1804" s="339"/>
      <c r="D1804" s="339"/>
      <c r="E1804" s="339"/>
      <c r="F1804" s="1245"/>
      <c r="O1804" s="1245"/>
      <c r="S1804" s="1245"/>
      <c r="W1804" s="1245"/>
    </row>
    <row r="1805" spans="1:23" x14ac:dyDescent="0.3">
      <c r="A1805" s="339"/>
      <c r="B1805" s="336"/>
      <c r="C1805" s="339"/>
      <c r="D1805" s="339"/>
      <c r="E1805" s="339"/>
      <c r="F1805" s="1245"/>
      <c r="O1805" s="1245"/>
      <c r="S1805" s="1245"/>
      <c r="W1805" s="1245"/>
    </row>
    <row r="1806" spans="1:23" x14ac:dyDescent="0.3">
      <c r="A1806" s="339"/>
      <c r="B1806" s="336"/>
      <c r="C1806" s="339"/>
      <c r="D1806" s="339"/>
      <c r="E1806" s="339"/>
      <c r="F1806" s="1245"/>
      <c r="O1806" s="1245"/>
      <c r="S1806" s="1245"/>
      <c r="W1806" s="1245"/>
    </row>
    <row r="1807" spans="1:23" x14ac:dyDescent="0.3">
      <c r="A1807" s="339"/>
      <c r="B1807" s="336"/>
      <c r="C1807" s="339"/>
      <c r="D1807" s="339"/>
      <c r="E1807" s="339"/>
      <c r="F1807" s="1245"/>
      <c r="O1807" s="1245"/>
      <c r="S1807" s="1245"/>
      <c r="W1807" s="1245"/>
    </row>
    <row r="1808" spans="1:23" x14ac:dyDescent="0.3">
      <c r="A1808" s="339"/>
      <c r="B1808" s="336"/>
      <c r="C1808" s="339"/>
      <c r="D1808" s="339"/>
      <c r="E1808" s="339"/>
      <c r="F1808" s="1245"/>
      <c r="O1808" s="1245"/>
      <c r="S1808" s="1245"/>
      <c r="W1808" s="1245"/>
    </row>
    <row r="1809" spans="1:23" x14ac:dyDescent="0.3">
      <c r="A1809" s="339"/>
      <c r="B1809" s="336"/>
      <c r="C1809" s="339"/>
      <c r="D1809" s="339"/>
      <c r="E1809" s="339"/>
      <c r="F1809" s="1245"/>
      <c r="O1809" s="1245"/>
      <c r="S1809" s="1245"/>
      <c r="W1809" s="1245"/>
    </row>
    <row r="1810" spans="1:23" x14ac:dyDescent="0.3">
      <c r="A1810" s="339"/>
      <c r="B1810" s="336"/>
      <c r="C1810" s="339"/>
      <c r="D1810" s="339"/>
      <c r="E1810" s="339"/>
      <c r="F1810" s="1245"/>
      <c r="O1810" s="1245"/>
      <c r="S1810" s="1245"/>
      <c r="W1810" s="1245"/>
    </row>
    <row r="1811" spans="1:23" x14ac:dyDescent="0.3">
      <c r="A1811" s="339"/>
      <c r="B1811" s="336"/>
      <c r="C1811" s="339"/>
      <c r="D1811" s="339"/>
      <c r="E1811" s="339"/>
      <c r="F1811" s="1245"/>
      <c r="O1811" s="1245"/>
      <c r="S1811" s="1245"/>
      <c r="W1811" s="1245"/>
    </row>
    <row r="1812" spans="1:23" x14ac:dyDescent="0.3">
      <c r="A1812" s="339"/>
      <c r="B1812" s="336"/>
      <c r="C1812" s="339"/>
      <c r="D1812" s="339"/>
      <c r="E1812" s="339"/>
      <c r="F1812" s="1245"/>
      <c r="O1812" s="1245"/>
      <c r="S1812" s="1245"/>
      <c r="W1812" s="1245"/>
    </row>
    <row r="1813" spans="1:23" x14ac:dyDescent="0.3">
      <c r="A1813" s="339"/>
      <c r="B1813" s="336"/>
      <c r="C1813" s="339"/>
      <c r="D1813" s="339"/>
      <c r="E1813" s="339"/>
      <c r="F1813" s="1245"/>
      <c r="O1813" s="1245"/>
      <c r="S1813" s="1245"/>
      <c r="W1813" s="1245"/>
    </row>
    <row r="1814" spans="1:23" x14ac:dyDescent="0.3">
      <c r="A1814" s="339"/>
      <c r="B1814" s="336"/>
      <c r="C1814" s="339"/>
      <c r="D1814" s="339"/>
      <c r="E1814" s="339"/>
      <c r="F1814" s="1245"/>
      <c r="O1814" s="1245"/>
      <c r="S1814" s="1245"/>
      <c r="W1814" s="1245"/>
    </row>
    <row r="1815" spans="1:23" x14ac:dyDescent="0.3">
      <c r="A1815" s="339"/>
      <c r="B1815" s="336"/>
      <c r="C1815" s="339"/>
      <c r="D1815" s="339"/>
      <c r="E1815" s="339"/>
      <c r="F1815" s="1245"/>
      <c r="O1815" s="1245"/>
      <c r="S1815" s="1245"/>
      <c r="W1815" s="1245"/>
    </row>
    <row r="1816" spans="1:23" x14ac:dyDescent="0.3">
      <c r="A1816" s="339"/>
      <c r="B1816" s="336"/>
      <c r="C1816" s="339"/>
      <c r="D1816" s="339"/>
      <c r="E1816" s="339"/>
      <c r="F1816" s="1245"/>
      <c r="O1816" s="1245"/>
      <c r="S1816" s="1245"/>
      <c r="W1816" s="1245"/>
    </row>
    <row r="1817" spans="1:23" x14ac:dyDescent="0.3">
      <c r="A1817" s="339"/>
      <c r="B1817" s="336"/>
      <c r="C1817" s="339"/>
      <c r="D1817" s="339"/>
      <c r="E1817" s="339"/>
      <c r="F1817" s="1245"/>
      <c r="O1817" s="1245"/>
      <c r="S1817" s="1245"/>
      <c r="W1817" s="1245"/>
    </row>
    <row r="1818" spans="1:23" x14ac:dyDescent="0.3">
      <c r="A1818" s="339"/>
      <c r="B1818" s="336"/>
      <c r="C1818" s="339"/>
      <c r="D1818" s="339"/>
      <c r="E1818" s="339"/>
      <c r="F1818" s="1245"/>
      <c r="O1818" s="1245"/>
      <c r="S1818" s="1245"/>
      <c r="W1818" s="1245"/>
    </row>
    <row r="1819" spans="1:23" x14ac:dyDescent="0.3">
      <c r="A1819" s="339"/>
      <c r="B1819" s="336"/>
      <c r="C1819" s="339"/>
      <c r="D1819" s="339"/>
      <c r="E1819" s="339"/>
      <c r="F1819" s="1245"/>
      <c r="O1819" s="1245"/>
      <c r="S1819" s="1245"/>
      <c r="W1819" s="1245"/>
    </row>
    <row r="1820" spans="1:23" x14ac:dyDescent="0.3">
      <c r="A1820" s="339"/>
      <c r="B1820" s="336"/>
      <c r="C1820" s="339"/>
      <c r="D1820" s="339"/>
      <c r="E1820" s="339"/>
      <c r="F1820" s="1245"/>
      <c r="O1820" s="1245"/>
      <c r="S1820" s="1245"/>
      <c r="W1820" s="1245"/>
    </row>
    <row r="1821" spans="1:23" x14ac:dyDescent="0.3">
      <c r="A1821" s="339"/>
      <c r="B1821" s="336"/>
      <c r="C1821" s="339"/>
      <c r="D1821" s="339"/>
      <c r="E1821" s="339"/>
      <c r="F1821" s="1245"/>
      <c r="O1821" s="1245"/>
      <c r="S1821" s="1245"/>
      <c r="W1821" s="1245"/>
    </row>
    <row r="1822" spans="1:23" x14ac:dyDescent="0.3">
      <c r="A1822" s="339"/>
      <c r="B1822" s="336"/>
      <c r="C1822" s="339"/>
      <c r="D1822" s="339"/>
      <c r="E1822" s="339"/>
      <c r="F1822" s="1245"/>
      <c r="O1822" s="1245"/>
      <c r="S1822" s="1245"/>
      <c r="W1822" s="1245"/>
    </row>
    <row r="1823" spans="1:23" x14ac:dyDescent="0.3">
      <c r="A1823" s="339"/>
      <c r="B1823" s="336"/>
      <c r="C1823" s="339"/>
      <c r="D1823" s="339"/>
      <c r="E1823" s="339"/>
      <c r="F1823" s="1245"/>
      <c r="O1823" s="1245"/>
      <c r="S1823" s="1245"/>
      <c r="W1823" s="1245"/>
    </row>
    <row r="1824" spans="1:23" x14ac:dyDescent="0.3">
      <c r="A1824" s="339"/>
      <c r="B1824" s="336"/>
      <c r="C1824" s="339"/>
      <c r="D1824" s="339"/>
      <c r="E1824" s="339"/>
      <c r="F1824" s="1245"/>
      <c r="O1824" s="1245"/>
      <c r="S1824" s="1245"/>
      <c r="W1824" s="1245"/>
    </row>
    <row r="1825" spans="1:23" x14ac:dyDescent="0.3">
      <c r="A1825" s="339"/>
      <c r="B1825" s="336"/>
      <c r="C1825" s="339"/>
      <c r="D1825" s="339"/>
      <c r="E1825" s="339"/>
      <c r="F1825" s="1245"/>
      <c r="O1825" s="1245"/>
      <c r="S1825" s="1245"/>
      <c r="W1825" s="1245"/>
    </row>
    <row r="1826" spans="1:23" x14ac:dyDescent="0.3">
      <c r="A1826" s="339"/>
      <c r="B1826" s="336"/>
      <c r="C1826" s="339"/>
      <c r="D1826" s="339"/>
      <c r="E1826" s="339"/>
      <c r="F1826" s="1245"/>
      <c r="O1826" s="1245"/>
      <c r="S1826" s="1245"/>
      <c r="W1826" s="1245"/>
    </row>
    <row r="1827" spans="1:23" x14ac:dyDescent="0.3">
      <c r="A1827" s="339"/>
      <c r="B1827" s="336"/>
      <c r="C1827" s="339"/>
      <c r="D1827" s="339"/>
      <c r="E1827" s="339"/>
      <c r="F1827" s="1245"/>
      <c r="O1827" s="1245"/>
      <c r="S1827" s="1245"/>
      <c r="W1827" s="1245"/>
    </row>
    <row r="1828" spans="1:23" x14ac:dyDescent="0.3">
      <c r="A1828" s="339"/>
      <c r="B1828" s="336"/>
      <c r="C1828" s="339"/>
      <c r="D1828" s="339"/>
      <c r="E1828" s="339"/>
      <c r="F1828" s="1245"/>
      <c r="O1828" s="1245"/>
      <c r="S1828" s="1245"/>
      <c r="W1828" s="1245"/>
    </row>
    <row r="1829" spans="1:23" x14ac:dyDescent="0.3">
      <c r="A1829" s="339"/>
      <c r="B1829" s="336"/>
      <c r="C1829" s="339"/>
      <c r="D1829" s="339"/>
      <c r="E1829" s="339"/>
      <c r="F1829" s="1245"/>
      <c r="O1829" s="1245"/>
      <c r="S1829" s="1245"/>
      <c r="W1829" s="1245"/>
    </row>
    <row r="1830" spans="1:23" x14ac:dyDescent="0.3">
      <c r="A1830" s="339"/>
      <c r="B1830" s="336"/>
      <c r="C1830" s="339"/>
      <c r="D1830" s="339"/>
      <c r="E1830" s="339"/>
      <c r="F1830" s="1245"/>
      <c r="O1830" s="1245"/>
      <c r="S1830" s="1245"/>
      <c r="W1830" s="1245"/>
    </row>
    <row r="1831" spans="1:23" x14ac:dyDescent="0.3">
      <c r="A1831" s="339"/>
      <c r="B1831" s="336"/>
      <c r="C1831" s="339"/>
      <c r="D1831" s="339"/>
      <c r="E1831" s="339"/>
      <c r="F1831" s="1245"/>
      <c r="O1831" s="1245"/>
      <c r="S1831" s="1245"/>
      <c r="W1831" s="1245"/>
    </row>
    <row r="1832" spans="1:23" x14ac:dyDescent="0.3">
      <c r="A1832" s="339"/>
      <c r="B1832" s="336"/>
      <c r="C1832" s="339"/>
      <c r="D1832" s="339"/>
      <c r="E1832" s="339"/>
      <c r="F1832" s="1245"/>
      <c r="O1832" s="1245"/>
      <c r="S1832" s="1245"/>
      <c r="W1832" s="1245"/>
    </row>
    <row r="1833" spans="1:23" x14ac:dyDescent="0.3">
      <c r="A1833" s="339"/>
      <c r="B1833" s="336"/>
      <c r="C1833" s="339"/>
      <c r="D1833" s="339"/>
      <c r="E1833" s="339"/>
      <c r="F1833" s="1245"/>
      <c r="O1833" s="1245"/>
      <c r="S1833" s="1245"/>
      <c r="W1833" s="1245"/>
    </row>
    <row r="1834" spans="1:23" x14ac:dyDescent="0.3">
      <c r="A1834" s="339"/>
      <c r="B1834" s="336"/>
      <c r="C1834" s="339"/>
      <c r="D1834" s="339"/>
      <c r="E1834" s="339"/>
      <c r="F1834" s="1245"/>
      <c r="O1834" s="1245"/>
      <c r="S1834" s="1245"/>
      <c r="W1834" s="1245"/>
    </row>
    <row r="1835" spans="1:23" x14ac:dyDescent="0.3">
      <c r="A1835" s="339"/>
      <c r="B1835" s="336"/>
      <c r="C1835" s="339"/>
      <c r="D1835" s="339"/>
      <c r="E1835" s="339"/>
      <c r="F1835" s="1245"/>
      <c r="O1835" s="1245"/>
      <c r="S1835" s="1245"/>
      <c r="W1835" s="1245"/>
    </row>
    <row r="1836" spans="1:23" x14ac:dyDescent="0.3">
      <c r="A1836" s="339"/>
      <c r="B1836" s="336"/>
      <c r="C1836" s="339"/>
      <c r="D1836" s="339"/>
      <c r="E1836" s="339"/>
      <c r="F1836" s="1245"/>
      <c r="O1836" s="1245"/>
      <c r="S1836" s="1245"/>
      <c r="W1836" s="1245"/>
    </row>
    <row r="1837" spans="1:23" x14ac:dyDescent="0.3">
      <c r="A1837" s="339"/>
      <c r="B1837" s="336"/>
      <c r="C1837" s="339"/>
      <c r="D1837" s="339"/>
      <c r="E1837" s="339"/>
      <c r="F1837" s="1245"/>
      <c r="O1837" s="1245"/>
      <c r="S1837" s="1245"/>
      <c r="W1837" s="1245"/>
    </row>
    <row r="1838" spans="1:23" x14ac:dyDescent="0.3">
      <c r="A1838" s="339"/>
      <c r="B1838" s="336"/>
      <c r="C1838" s="339"/>
      <c r="D1838" s="339"/>
      <c r="E1838" s="339"/>
      <c r="F1838" s="1245"/>
      <c r="O1838" s="1245"/>
      <c r="S1838" s="1245"/>
      <c r="W1838" s="1245"/>
    </row>
    <row r="1839" spans="1:23" x14ac:dyDescent="0.3">
      <c r="A1839" s="339"/>
      <c r="B1839" s="336"/>
      <c r="C1839" s="339"/>
      <c r="D1839" s="339"/>
      <c r="E1839" s="339"/>
      <c r="F1839" s="1245"/>
      <c r="O1839" s="1245"/>
      <c r="S1839" s="1245"/>
      <c r="W1839" s="1245"/>
    </row>
    <row r="1840" spans="1:23" x14ac:dyDescent="0.3">
      <c r="A1840" s="339"/>
      <c r="B1840" s="336"/>
      <c r="C1840" s="339"/>
      <c r="D1840" s="339"/>
      <c r="E1840" s="339"/>
      <c r="F1840" s="1245"/>
      <c r="O1840" s="1245"/>
      <c r="S1840" s="1245"/>
      <c r="W1840" s="1245"/>
    </row>
    <row r="1841" spans="1:23" x14ac:dyDescent="0.3">
      <c r="A1841" s="339"/>
      <c r="B1841" s="336"/>
      <c r="C1841" s="339"/>
      <c r="D1841" s="339"/>
      <c r="E1841" s="339"/>
      <c r="F1841" s="1245"/>
      <c r="O1841" s="1245"/>
      <c r="S1841" s="1245"/>
      <c r="W1841" s="1245"/>
    </row>
    <row r="1842" spans="1:23" x14ac:dyDescent="0.3">
      <c r="A1842" s="339"/>
      <c r="B1842" s="336"/>
      <c r="C1842" s="339"/>
      <c r="D1842" s="339"/>
      <c r="E1842" s="339"/>
      <c r="F1842" s="1245"/>
      <c r="O1842" s="1245"/>
      <c r="S1842" s="1245"/>
      <c r="W1842" s="1245"/>
    </row>
    <row r="1843" spans="1:23" x14ac:dyDescent="0.3">
      <c r="A1843" s="339"/>
      <c r="B1843" s="336"/>
      <c r="C1843" s="339"/>
      <c r="D1843" s="339"/>
      <c r="E1843" s="339"/>
      <c r="F1843" s="1245"/>
      <c r="O1843" s="1245"/>
      <c r="S1843" s="1245"/>
      <c r="W1843" s="1245"/>
    </row>
    <row r="1844" spans="1:23" x14ac:dyDescent="0.3">
      <c r="A1844" s="339"/>
      <c r="B1844" s="336"/>
      <c r="C1844" s="339"/>
      <c r="D1844" s="339"/>
      <c r="E1844" s="339"/>
      <c r="F1844" s="1245"/>
      <c r="O1844" s="1245"/>
      <c r="S1844" s="1245"/>
      <c r="W1844" s="1245"/>
    </row>
    <row r="1845" spans="1:23" x14ac:dyDescent="0.3">
      <c r="A1845" s="339"/>
      <c r="B1845" s="336"/>
      <c r="C1845" s="339"/>
      <c r="D1845" s="339"/>
      <c r="E1845" s="339"/>
      <c r="F1845" s="1245"/>
      <c r="O1845" s="1245"/>
      <c r="S1845" s="1245"/>
      <c r="W1845" s="1245"/>
    </row>
    <row r="1846" spans="1:23" x14ac:dyDescent="0.3">
      <c r="A1846" s="339"/>
      <c r="B1846" s="336"/>
      <c r="C1846" s="339"/>
      <c r="D1846" s="339"/>
      <c r="E1846" s="339"/>
      <c r="F1846" s="1245"/>
      <c r="O1846" s="1245"/>
      <c r="S1846" s="1245"/>
      <c r="W1846" s="1245"/>
    </row>
    <row r="1847" spans="1:23" x14ac:dyDescent="0.3">
      <c r="A1847" s="339"/>
      <c r="B1847" s="336"/>
      <c r="C1847" s="339"/>
      <c r="D1847" s="339"/>
      <c r="E1847" s="339"/>
      <c r="F1847" s="1245"/>
      <c r="O1847" s="1245"/>
      <c r="S1847" s="1245"/>
      <c r="W1847" s="1245"/>
    </row>
    <row r="1848" spans="1:23" x14ac:dyDescent="0.3">
      <c r="A1848" s="339"/>
      <c r="B1848" s="336"/>
      <c r="C1848" s="339"/>
      <c r="D1848" s="339"/>
      <c r="E1848" s="339"/>
      <c r="F1848" s="1245"/>
      <c r="O1848" s="1245"/>
      <c r="S1848" s="1245"/>
      <c r="W1848" s="1245"/>
    </row>
    <row r="1849" spans="1:23" x14ac:dyDescent="0.3">
      <c r="A1849" s="339"/>
      <c r="B1849" s="336"/>
      <c r="C1849" s="339"/>
      <c r="D1849" s="339"/>
      <c r="E1849" s="339"/>
      <c r="F1849" s="1245"/>
      <c r="O1849" s="1245"/>
      <c r="S1849" s="1245"/>
      <c r="W1849" s="1245"/>
    </row>
    <row r="1850" spans="1:23" x14ac:dyDescent="0.3">
      <c r="A1850" s="339"/>
      <c r="B1850" s="336"/>
      <c r="C1850" s="339"/>
      <c r="D1850" s="339"/>
      <c r="E1850" s="339"/>
      <c r="F1850" s="1245"/>
      <c r="O1850" s="1245"/>
      <c r="S1850" s="1245"/>
      <c r="W1850" s="1245"/>
    </row>
    <row r="1851" spans="1:23" x14ac:dyDescent="0.3">
      <c r="A1851" s="339"/>
      <c r="B1851" s="336"/>
      <c r="C1851" s="339"/>
      <c r="D1851" s="339"/>
      <c r="E1851" s="339"/>
      <c r="F1851" s="1245"/>
      <c r="O1851" s="1245"/>
      <c r="S1851" s="1245"/>
      <c r="W1851" s="1245"/>
    </row>
    <row r="1852" spans="1:23" x14ac:dyDescent="0.3">
      <c r="A1852" s="339"/>
      <c r="B1852" s="336"/>
      <c r="C1852" s="339"/>
      <c r="D1852" s="339"/>
      <c r="E1852" s="339"/>
      <c r="F1852" s="1245"/>
      <c r="O1852" s="1245"/>
      <c r="S1852" s="1245"/>
      <c r="W1852" s="1245"/>
    </row>
    <row r="1853" spans="1:23" x14ac:dyDescent="0.3">
      <c r="A1853" s="339"/>
      <c r="B1853" s="336"/>
      <c r="C1853" s="339"/>
      <c r="D1853" s="339"/>
      <c r="E1853" s="339"/>
      <c r="F1853" s="1245"/>
      <c r="O1853" s="1245"/>
      <c r="S1853" s="1245"/>
      <c r="W1853" s="1245"/>
    </row>
    <row r="1854" spans="1:23" x14ac:dyDescent="0.3">
      <c r="A1854" s="339"/>
      <c r="B1854" s="336"/>
      <c r="C1854" s="339"/>
      <c r="D1854" s="339"/>
      <c r="E1854" s="339"/>
      <c r="F1854" s="1245"/>
      <c r="O1854" s="1245"/>
      <c r="S1854" s="1245"/>
      <c r="W1854" s="1245"/>
    </row>
    <row r="1855" spans="1:23" x14ac:dyDescent="0.3">
      <c r="A1855" s="339"/>
      <c r="B1855" s="336"/>
      <c r="C1855" s="339"/>
      <c r="D1855" s="339"/>
      <c r="E1855" s="339"/>
      <c r="F1855" s="1245"/>
      <c r="O1855" s="1245"/>
      <c r="S1855" s="1245"/>
      <c r="W1855" s="1245"/>
    </row>
    <row r="1856" spans="1:23" x14ac:dyDescent="0.3">
      <c r="A1856" s="339"/>
      <c r="B1856" s="336"/>
      <c r="C1856" s="339"/>
      <c r="D1856" s="339"/>
      <c r="E1856" s="339"/>
      <c r="F1856" s="1245"/>
      <c r="O1856" s="1245"/>
      <c r="S1856" s="1245"/>
      <c r="W1856" s="1245"/>
    </row>
    <row r="1857" spans="1:23" x14ac:dyDescent="0.3">
      <c r="A1857" s="339"/>
      <c r="B1857" s="336"/>
      <c r="C1857" s="339"/>
      <c r="D1857" s="339"/>
      <c r="E1857" s="339"/>
      <c r="F1857" s="1245"/>
      <c r="O1857" s="1245"/>
      <c r="S1857" s="1245"/>
      <c r="W1857" s="1245"/>
    </row>
    <row r="1858" spans="1:23" x14ac:dyDescent="0.3">
      <c r="A1858" s="339"/>
      <c r="B1858" s="336"/>
      <c r="C1858" s="339"/>
      <c r="D1858" s="339"/>
      <c r="E1858" s="339"/>
      <c r="F1858" s="1245"/>
      <c r="O1858" s="1245"/>
      <c r="S1858" s="1245"/>
      <c r="W1858" s="1245"/>
    </row>
    <row r="1859" spans="1:23" x14ac:dyDescent="0.3">
      <c r="A1859" s="339"/>
      <c r="B1859" s="336"/>
      <c r="C1859" s="339"/>
      <c r="D1859" s="339"/>
      <c r="E1859" s="339"/>
      <c r="F1859" s="1245"/>
      <c r="O1859" s="1245"/>
      <c r="S1859" s="1245"/>
      <c r="W1859" s="1245"/>
    </row>
    <row r="1860" spans="1:23" x14ac:dyDescent="0.3">
      <c r="A1860" s="339"/>
      <c r="B1860" s="336"/>
      <c r="C1860" s="339"/>
      <c r="D1860" s="339"/>
      <c r="E1860" s="339"/>
      <c r="F1860" s="1245"/>
      <c r="O1860" s="1245"/>
      <c r="S1860" s="1245"/>
      <c r="W1860" s="1245"/>
    </row>
    <row r="1861" spans="1:23" x14ac:dyDescent="0.3">
      <c r="A1861" s="339"/>
      <c r="B1861" s="336"/>
      <c r="C1861" s="339"/>
      <c r="D1861" s="339"/>
      <c r="E1861" s="339"/>
      <c r="F1861" s="1245"/>
      <c r="O1861" s="1245"/>
      <c r="S1861" s="1245"/>
      <c r="W1861" s="1245"/>
    </row>
    <row r="1862" spans="1:23" x14ac:dyDescent="0.3">
      <c r="A1862" s="339"/>
      <c r="B1862" s="336"/>
      <c r="C1862" s="339"/>
      <c r="D1862" s="339"/>
      <c r="E1862" s="339"/>
      <c r="F1862" s="1245"/>
      <c r="O1862" s="1245"/>
      <c r="S1862" s="1245"/>
      <c r="W1862" s="1245"/>
    </row>
    <row r="1863" spans="1:23" x14ac:dyDescent="0.3">
      <c r="A1863" s="339"/>
      <c r="B1863" s="336"/>
      <c r="C1863" s="339"/>
      <c r="D1863" s="339"/>
      <c r="E1863" s="339"/>
      <c r="F1863" s="1245"/>
      <c r="O1863" s="1245"/>
      <c r="S1863" s="1245"/>
      <c r="W1863" s="1245"/>
    </row>
    <row r="1864" spans="1:23" x14ac:dyDescent="0.3">
      <c r="A1864" s="339"/>
      <c r="B1864" s="336"/>
      <c r="C1864" s="339"/>
      <c r="D1864" s="339"/>
      <c r="E1864" s="339"/>
      <c r="F1864" s="1245"/>
      <c r="O1864" s="1245"/>
      <c r="S1864" s="1245"/>
      <c r="W1864" s="1245"/>
    </row>
    <row r="1865" spans="1:23" x14ac:dyDescent="0.3">
      <c r="A1865" s="339"/>
      <c r="B1865" s="336"/>
      <c r="C1865" s="339"/>
      <c r="D1865" s="339"/>
      <c r="E1865" s="339"/>
      <c r="F1865" s="1245"/>
      <c r="O1865" s="1245"/>
      <c r="S1865" s="1245"/>
      <c r="W1865" s="1245"/>
    </row>
    <row r="1866" spans="1:23" x14ac:dyDescent="0.3">
      <c r="A1866" s="339"/>
      <c r="B1866" s="336"/>
      <c r="C1866" s="339"/>
      <c r="D1866" s="339"/>
      <c r="E1866" s="339"/>
      <c r="F1866" s="1245"/>
      <c r="O1866" s="1245"/>
      <c r="S1866" s="1245"/>
      <c r="W1866" s="1245"/>
    </row>
    <row r="1867" spans="1:23" x14ac:dyDescent="0.3">
      <c r="A1867" s="339"/>
      <c r="B1867" s="336"/>
      <c r="C1867" s="339"/>
      <c r="D1867" s="339"/>
      <c r="E1867" s="339"/>
      <c r="F1867" s="1245"/>
      <c r="O1867" s="1245"/>
      <c r="S1867" s="1245"/>
      <c r="W1867" s="1245"/>
    </row>
    <row r="1868" spans="1:23" x14ac:dyDescent="0.3">
      <c r="A1868" s="339"/>
      <c r="B1868" s="336"/>
      <c r="C1868" s="339"/>
      <c r="D1868" s="339"/>
      <c r="E1868" s="339"/>
      <c r="F1868" s="1245"/>
      <c r="O1868" s="1245"/>
      <c r="S1868" s="1245"/>
      <c r="W1868" s="1245"/>
    </row>
    <row r="1869" spans="1:23" x14ac:dyDescent="0.3">
      <c r="A1869" s="339"/>
      <c r="B1869" s="336"/>
      <c r="C1869" s="339"/>
      <c r="D1869" s="339"/>
      <c r="E1869" s="339"/>
      <c r="F1869" s="1245"/>
      <c r="O1869" s="1245"/>
      <c r="S1869" s="1245"/>
      <c r="W1869" s="1245"/>
    </row>
    <row r="1870" spans="1:23" x14ac:dyDescent="0.3">
      <c r="A1870" s="339"/>
      <c r="B1870" s="336"/>
      <c r="C1870" s="339"/>
      <c r="D1870" s="339"/>
      <c r="E1870" s="339"/>
      <c r="F1870" s="1245"/>
      <c r="O1870" s="1245"/>
      <c r="S1870" s="1245"/>
      <c r="W1870" s="1245"/>
    </row>
    <row r="1871" spans="1:23" x14ac:dyDescent="0.3">
      <c r="A1871" s="339"/>
      <c r="B1871" s="336"/>
      <c r="C1871" s="339"/>
      <c r="D1871" s="339"/>
      <c r="E1871" s="339"/>
      <c r="F1871" s="1245"/>
      <c r="O1871" s="1245"/>
      <c r="S1871" s="1245"/>
      <c r="W1871" s="1245"/>
    </row>
    <row r="1872" spans="1:23" x14ac:dyDescent="0.3">
      <c r="A1872" s="339"/>
      <c r="B1872" s="336"/>
      <c r="C1872" s="339"/>
      <c r="D1872" s="339"/>
      <c r="E1872" s="339"/>
      <c r="F1872" s="1245"/>
      <c r="O1872" s="1245"/>
      <c r="S1872" s="1245"/>
      <c r="W1872" s="1245"/>
    </row>
    <row r="1873" spans="1:23" x14ac:dyDescent="0.3">
      <c r="A1873" s="339"/>
      <c r="B1873" s="336"/>
      <c r="C1873" s="339"/>
      <c r="D1873" s="339"/>
      <c r="E1873" s="339"/>
      <c r="F1873" s="1245"/>
      <c r="O1873" s="1245"/>
      <c r="S1873" s="1245"/>
      <c r="W1873" s="1245"/>
    </row>
    <row r="1874" spans="1:23" x14ac:dyDescent="0.3">
      <c r="A1874" s="339"/>
      <c r="B1874" s="336"/>
      <c r="C1874" s="339"/>
      <c r="D1874" s="339"/>
      <c r="E1874" s="339"/>
      <c r="F1874" s="1245"/>
      <c r="O1874" s="1245"/>
      <c r="S1874" s="1245"/>
      <c r="W1874" s="1245"/>
    </row>
    <row r="1875" spans="1:23" x14ac:dyDescent="0.3">
      <c r="A1875" s="339"/>
      <c r="B1875" s="336"/>
      <c r="C1875" s="339"/>
      <c r="D1875" s="339"/>
      <c r="E1875" s="339"/>
      <c r="F1875" s="1245"/>
      <c r="O1875" s="1245"/>
      <c r="S1875" s="1245"/>
      <c r="W1875" s="1245"/>
    </row>
    <row r="1876" spans="1:23" x14ac:dyDescent="0.3">
      <c r="A1876" s="339"/>
      <c r="B1876" s="336"/>
      <c r="C1876" s="339"/>
      <c r="D1876" s="339"/>
      <c r="E1876" s="339"/>
      <c r="F1876" s="1245"/>
      <c r="O1876" s="1245"/>
      <c r="S1876" s="1245"/>
      <c r="W1876" s="1245"/>
    </row>
    <row r="1877" spans="1:23" x14ac:dyDescent="0.3">
      <c r="A1877" s="339"/>
      <c r="B1877" s="336"/>
      <c r="C1877" s="339"/>
      <c r="D1877" s="339"/>
      <c r="E1877" s="339"/>
      <c r="F1877" s="1245"/>
      <c r="O1877" s="1245"/>
      <c r="S1877" s="1245"/>
      <c r="W1877" s="1245"/>
    </row>
    <row r="1878" spans="1:23" x14ac:dyDescent="0.3">
      <c r="A1878" s="339"/>
      <c r="B1878" s="336"/>
      <c r="C1878" s="339"/>
      <c r="D1878" s="339"/>
      <c r="E1878" s="339"/>
      <c r="F1878" s="1245"/>
      <c r="O1878" s="1245"/>
      <c r="S1878" s="1245"/>
      <c r="W1878" s="1245"/>
    </row>
    <row r="1879" spans="1:23" x14ac:dyDescent="0.3">
      <c r="A1879" s="339"/>
      <c r="B1879" s="336"/>
      <c r="C1879" s="339"/>
      <c r="D1879" s="339"/>
      <c r="E1879" s="339"/>
      <c r="F1879" s="1245"/>
      <c r="O1879" s="1245"/>
      <c r="S1879" s="1245"/>
      <c r="W1879" s="1245"/>
    </row>
    <row r="1880" spans="1:23" x14ac:dyDescent="0.3">
      <c r="A1880" s="339"/>
      <c r="B1880" s="336"/>
      <c r="C1880" s="339"/>
      <c r="D1880" s="339"/>
      <c r="E1880" s="339"/>
      <c r="F1880" s="1245"/>
      <c r="O1880" s="1245"/>
      <c r="S1880" s="1245"/>
      <c r="W1880" s="1245"/>
    </row>
    <row r="1881" spans="1:23" x14ac:dyDescent="0.3">
      <c r="A1881" s="339"/>
      <c r="B1881" s="336"/>
      <c r="C1881" s="339"/>
      <c r="D1881" s="339"/>
      <c r="E1881" s="339"/>
      <c r="F1881" s="1245"/>
      <c r="O1881" s="1245"/>
      <c r="S1881" s="1245"/>
      <c r="W1881" s="1245"/>
    </row>
    <row r="1882" spans="1:23" x14ac:dyDescent="0.3">
      <c r="A1882" s="339"/>
      <c r="B1882" s="336"/>
      <c r="C1882" s="339"/>
      <c r="D1882" s="339"/>
      <c r="E1882" s="339"/>
      <c r="F1882" s="1245"/>
      <c r="O1882" s="1245"/>
      <c r="S1882" s="1245"/>
      <c r="W1882" s="1245"/>
    </row>
    <row r="1883" spans="1:23" x14ac:dyDescent="0.3">
      <c r="A1883" s="339"/>
      <c r="B1883" s="336"/>
      <c r="C1883" s="339"/>
      <c r="D1883" s="339"/>
      <c r="E1883" s="339"/>
      <c r="F1883" s="1245"/>
      <c r="O1883" s="1245"/>
      <c r="S1883" s="1245"/>
      <c r="W1883" s="1245"/>
    </row>
    <row r="1884" spans="1:23" x14ac:dyDescent="0.3">
      <c r="A1884" s="339"/>
      <c r="B1884" s="336"/>
      <c r="C1884" s="339"/>
      <c r="D1884" s="339"/>
      <c r="E1884" s="339"/>
      <c r="F1884" s="1245"/>
      <c r="O1884" s="1245"/>
      <c r="S1884" s="1245"/>
      <c r="W1884" s="1245"/>
    </row>
    <row r="1885" spans="1:23" x14ac:dyDescent="0.3">
      <c r="A1885" s="339"/>
      <c r="B1885" s="336"/>
      <c r="C1885" s="339"/>
      <c r="D1885" s="339"/>
      <c r="E1885" s="339"/>
      <c r="F1885" s="1245"/>
      <c r="O1885" s="1245"/>
      <c r="S1885" s="1245"/>
      <c r="W1885" s="1245"/>
    </row>
    <row r="1886" spans="1:23" x14ac:dyDescent="0.3">
      <c r="A1886" s="339"/>
      <c r="B1886" s="336"/>
      <c r="C1886" s="339"/>
      <c r="D1886" s="339"/>
      <c r="E1886" s="339"/>
      <c r="F1886" s="1245"/>
      <c r="O1886" s="1245"/>
      <c r="S1886" s="1245"/>
      <c r="W1886" s="1245"/>
    </row>
    <row r="1887" spans="1:23" x14ac:dyDescent="0.3">
      <c r="A1887" s="339"/>
      <c r="B1887" s="336"/>
      <c r="C1887" s="339"/>
      <c r="D1887" s="339"/>
      <c r="E1887" s="339"/>
      <c r="F1887" s="1245"/>
      <c r="O1887" s="1245"/>
      <c r="S1887" s="1245"/>
      <c r="W1887" s="1245"/>
    </row>
    <row r="1888" spans="1:23" x14ac:dyDescent="0.3">
      <c r="A1888" s="339"/>
      <c r="B1888" s="336"/>
      <c r="C1888" s="339"/>
      <c r="D1888" s="339"/>
      <c r="E1888" s="339"/>
      <c r="F1888" s="1245"/>
      <c r="O1888" s="1245"/>
      <c r="S1888" s="1245"/>
      <c r="W1888" s="1245"/>
    </row>
    <row r="1889" spans="1:23" x14ac:dyDescent="0.3">
      <c r="A1889" s="339"/>
      <c r="B1889" s="336"/>
      <c r="C1889" s="339"/>
      <c r="D1889" s="339"/>
      <c r="E1889" s="339"/>
      <c r="F1889" s="1245"/>
      <c r="O1889" s="1245"/>
      <c r="S1889" s="1245"/>
      <c r="W1889" s="1245"/>
    </row>
    <row r="1890" spans="1:23" x14ac:dyDescent="0.3">
      <c r="A1890" s="339"/>
      <c r="B1890" s="336"/>
      <c r="C1890" s="339"/>
      <c r="D1890" s="339"/>
      <c r="E1890" s="339"/>
      <c r="F1890" s="1245"/>
      <c r="O1890" s="1245"/>
      <c r="S1890" s="1245"/>
      <c r="W1890" s="1245"/>
    </row>
    <row r="1891" spans="1:23" x14ac:dyDescent="0.3">
      <c r="A1891" s="339"/>
      <c r="B1891" s="336"/>
      <c r="C1891" s="339"/>
      <c r="D1891" s="339"/>
      <c r="E1891" s="339"/>
      <c r="F1891" s="1245"/>
      <c r="O1891" s="1245"/>
      <c r="S1891" s="1245"/>
      <c r="W1891" s="1245"/>
    </row>
    <row r="1892" spans="1:23" x14ac:dyDescent="0.3">
      <c r="A1892" s="339"/>
      <c r="B1892" s="336"/>
      <c r="C1892" s="339"/>
      <c r="D1892" s="339"/>
      <c r="E1892" s="339"/>
      <c r="F1892" s="1245"/>
      <c r="O1892" s="1245"/>
      <c r="S1892" s="1245"/>
      <c r="W1892" s="1245"/>
    </row>
    <row r="1893" spans="1:23" x14ac:dyDescent="0.3">
      <c r="A1893" s="339"/>
      <c r="B1893" s="336"/>
      <c r="C1893" s="339"/>
      <c r="D1893" s="339"/>
      <c r="E1893" s="339"/>
      <c r="F1893" s="1245"/>
      <c r="O1893" s="1245"/>
      <c r="S1893" s="1245"/>
      <c r="W1893" s="1245"/>
    </row>
    <row r="1894" spans="1:23" x14ac:dyDescent="0.3">
      <c r="A1894" s="339"/>
      <c r="B1894" s="336"/>
      <c r="C1894" s="339"/>
      <c r="D1894" s="339"/>
      <c r="E1894" s="339"/>
      <c r="F1894" s="1245"/>
      <c r="O1894" s="1245"/>
      <c r="S1894" s="1245"/>
      <c r="W1894" s="1245"/>
    </row>
    <row r="1895" spans="1:23" x14ac:dyDescent="0.3">
      <c r="A1895" s="339"/>
      <c r="B1895" s="336"/>
      <c r="C1895" s="339"/>
      <c r="D1895" s="339"/>
      <c r="E1895" s="339"/>
      <c r="F1895" s="1245"/>
      <c r="O1895" s="1245"/>
      <c r="S1895" s="1245"/>
      <c r="W1895" s="1245"/>
    </row>
    <row r="1896" spans="1:23" x14ac:dyDescent="0.3">
      <c r="A1896" s="339"/>
      <c r="B1896" s="336"/>
      <c r="C1896" s="339"/>
      <c r="D1896" s="339"/>
      <c r="E1896" s="339"/>
      <c r="F1896" s="1245"/>
      <c r="O1896" s="1245"/>
      <c r="S1896" s="1245"/>
      <c r="W1896" s="1245"/>
    </row>
    <row r="1897" spans="1:23" x14ac:dyDescent="0.3">
      <c r="A1897" s="339"/>
      <c r="B1897" s="336"/>
      <c r="C1897" s="339"/>
      <c r="D1897" s="339"/>
      <c r="E1897" s="339"/>
      <c r="F1897" s="1245"/>
      <c r="O1897" s="1245"/>
      <c r="S1897" s="1245"/>
      <c r="W1897" s="1245"/>
    </row>
    <row r="1898" spans="1:23" x14ac:dyDescent="0.3">
      <c r="A1898" s="339"/>
      <c r="B1898" s="336"/>
      <c r="C1898" s="339"/>
      <c r="D1898" s="339"/>
      <c r="E1898" s="339"/>
      <c r="F1898" s="1245"/>
      <c r="O1898" s="1245"/>
      <c r="S1898" s="1245"/>
      <c r="W1898" s="1245"/>
    </row>
    <row r="1899" spans="1:23" x14ac:dyDescent="0.3">
      <c r="A1899" s="339"/>
      <c r="B1899" s="336"/>
      <c r="C1899" s="339"/>
      <c r="D1899" s="339"/>
      <c r="E1899" s="339"/>
      <c r="F1899" s="1245"/>
      <c r="O1899" s="1245"/>
      <c r="S1899" s="1245"/>
      <c r="W1899" s="1245"/>
    </row>
    <row r="1900" spans="1:23" x14ac:dyDescent="0.3">
      <c r="A1900" s="339"/>
      <c r="B1900" s="336"/>
      <c r="C1900" s="339"/>
      <c r="D1900" s="339"/>
      <c r="E1900" s="339"/>
      <c r="F1900" s="1245"/>
      <c r="O1900" s="1245"/>
      <c r="S1900" s="1245"/>
      <c r="W1900" s="1245"/>
    </row>
    <row r="1901" spans="1:23" x14ac:dyDescent="0.3">
      <c r="A1901" s="339"/>
      <c r="B1901" s="336"/>
      <c r="C1901" s="339"/>
      <c r="D1901" s="339"/>
      <c r="E1901" s="339"/>
      <c r="F1901" s="1245"/>
      <c r="O1901" s="1245"/>
      <c r="S1901" s="1245"/>
      <c r="W1901" s="1245"/>
    </row>
    <row r="1902" spans="1:23" x14ac:dyDescent="0.3">
      <c r="A1902" s="339"/>
      <c r="B1902" s="336"/>
      <c r="C1902" s="339"/>
      <c r="D1902" s="339"/>
      <c r="E1902" s="339"/>
      <c r="F1902" s="1245"/>
      <c r="O1902" s="1245"/>
      <c r="S1902" s="1245"/>
      <c r="W1902" s="1245"/>
    </row>
    <row r="1903" spans="1:23" x14ac:dyDescent="0.3">
      <c r="A1903" s="339"/>
      <c r="B1903" s="336"/>
      <c r="C1903" s="339"/>
      <c r="D1903" s="339"/>
      <c r="E1903" s="339"/>
      <c r="F1903" s="1245"/>
      <c r="O1903" s="1245"/>
      <c r="S1903" s="1245"/>
      <c r="W1903" s="1245"/>
    </row>
    <row r="1904" spans="1:23" x14ac:dyDescent="0.3">
      <c r="A1904" s="339"/>
      <c r="B1904" s="336"/>
      <c r="C1904" s="339"/>
      <c r="D1904" s="339"/>
      <c r="E1904" s="339"/>
      <c r="F1904" s="1245"/>
      <c r="O1904" s="1245"/>
      <c r="S1904" s="1245"/>
      <c r="W1904" s="1245"/>
    </row>
    <row r="1905" spans="1:23" x14ac:dyDescent="0.3">
      <c r="A1905" s="339"/>
      <c r="B1905" s="336"/>
      <c r="C1905" s="339"/>
      <c r="D1905" s="339"/>
      <c r="E1905" s="339"/>
      <c r="F1905" s="1245"/>
      <c r="O1905" s="1245"/>
      <c r="S1905" s="1245"/>
      <c r="W1905" s="1245"/>
    </row>
    <row r="1906" spans="1:23" x14ac:dyDescent="0.3">
      <c r="A1906" s="339"/>
      <c r="B1906" s="336"/>
      <c r="C1906" s="339"/>
      <c r="D1906" s="339"/>
      <c r="E1906" s="339"/>
      <c r="F1906" s="1245"/>
      <c r="O1906" s="1245"/>
      <c r="S1906" s="1245"/>
      <c r="W1906" s="1245"/>
    </row>
    <row r="1907" spans="1:23" x14ac:dyDescent="0.3">
      <c r="A1907" s="339"/>
      <c r="B1907" s="336"/>
      <c r="C1907" s="339"/>
      <c r="D1907" s="339"/>
      <c r="E1907" s="339"/>
      <c r="F1907" s="1245"/>
      <c r="O1907" s="1245"/>
      <c r="S1907" s="1245"/>
      <c r="W1907" s="1245"/>
    </row>
    <row r="1908" spans="1:23" x14ac:dyDescent="0.3">
      <c r="A1908" s="339"/>
      <c r="B1908" s="336"/>
      <c r="C1908" s="339"/>
      <c r="D1908" s="339"/>
      <c r="E1908" s="339"/>
      <c r="F1908" s="1245"/>
      <c r="O1908" s="1245"/>
      <c r="S1908" s="1245"/>
      <c r="W1908" s="1245"/>
    </row>
    <row r="1909" spans="1:23" x14ac:dyDescent="0.3">
      <c r="A1909" s="339"/>
      <c r="B1909" s="336"/>
      <c r="C1909" s="339"/>
      <c r="D1909" s="339"/>
      <c r="E1909" s="339"/>
      <c r="F1909" s="1245"/>
      <c r="O1909" s="1245"/>
      <c r="S1909" s="1245"/>
      <c r="W1909" s="1245"/>
    </row>
    <row r="1910" spans="1:23" x14ac:dyDescent="0.3">
      <c r="A1910" s="339"/>
      <c r="B1910" s="336"/>
      <c r="C1910" s="339"/>
      <c r="D1910" s="339"/>
      <c r="E1910" s="339"/>
      <c r="F1910" s="1245"/>
      <c r="O1910" s="1245"/>
      <c r="S1910" s="1245"/>
      <c r="W1910" s="1245"/>
    </row>
    <row r="1911" spans="1:23" x14ac:dyDescent="0.3">
      <c r="A1911" s="339"/>
      <c r="B1911" s="336"/>
      <c r="C1911" s="339"/>
      <c r="D1911" s="339"/>
      <c r="E1911" s="339"/>
      <c r="F1911" s="1245"/>
      <c r="O1911" s="1245"/>
      <c r="S1911" s="1245"/>
      <c r="W1911" s="1245"/>
    </row>
    <row r="1912" spans="1:23" x14ac:dyDescent="0.3">
      <c r="A1912" s="339"/>
      <c r="B1912" s="336"/>
      <c r="C1912" s="339"/>
      <c r="D1912" s="339"/>
      <c r="E1912" s="339"/>
      <c r="F1912" s="1245"/>
      <c r="O1912" s="1245"/>
      <c r="S1912" s="1245"/>
      <c r="W1912" s="1245"/>
    </row>
    <row r="1913" spans="1:23" x14ac:dyDescent="0.3">
      <c r="A1913" s="339"/>
      <c r="B1913" s="336"/>
      <c r="C1913" s="339"/>
      <c r="D1913" s="339"/>
      <c r="E1913" s="339"/>
      <c r="F1913" s="1245"/>
      <c r="O1913" s="1245"/>
      <c r="S1913" s="1245"/>
      <c r="W1913" s="1245"/>
    </row>
    <row r="1914" spans="1:23" x14ac:dyDescent="0.3">
      <c r="A1914" s="339"/>
      <c r="B1914" s="336"/>
      <c r="C1914" s="339"/>
      <c r="D1914" s="339"/>
      <c r="E1914" s="339"/>
      <c r="F1914" s="1245"/>
      <c r="O1914" s="1245"/>
      <c r="S1914" s="1245"/>
      <c r="W1914" s="1245"/>
    </row>
    <row r="1915" spans="1:23" x14ac:dyDescent="0.3">
      <c r="A1915" s="339"/>
      <c r="B1915" s="336"/>
      <c r="C1915" s="339"/>
      <c r="D1915" s="339"/>
      <c r="E1915" s="339"/>
      <c r="F1915" s="1245"/>
      <c r="O1915" s="1245"/>
      <c r="S1915" s="1245"/>
      <c r="W1915" s="1245"/>
    </row>
    <row r="1916" spans="1:23" x14ac:dyDescent="0.3">
      <c r="A1916" s="339"/>
      <c r="B1916" s="336"/>
      <c r="C1916" s="339"/>
      <c r="D1916" s="339"/>
      <c r="E1916" s="339"/>
      <c r="F1916" s="1245"/>
      <c r="O1916" s="1245"/>
      <c r="S1916" s="1245"/>
      <c r="W1916" s="1245"/>
    </row>
    <row r="1917" spans="1:23" x14ac:dyDescent="0.3">
      <c r="A1917" s="339"/>
      <c r="B1917" s="336"/>
      <c r="C1917" s="339"/>
      <c r="D1917" s="339"/>
      <c r="E1917" s="339"/>
      <c r="F1917" s="1245"/>
      <c r="O1917" s="1245"/>
      <c r="S1917" s="1245"/>
      <c r="W1917" s="1245"/>
    </row>
    <row r="1918" spans="1:23" x14ac:dyDescent="0.3">
      <c r="A1918" s="339"/>
      <c r="B1918" s="336"/>
      <c r="C1918" s="339"/>
      <c r="D1918" s="339"/>
      <c r="E1918" s="339"/>
      <c r="F1918" s="1245"/>
      <c r="O1918" s="1245"/>
      <c r="S1918" s="1245"/>
      <c r="W1918" s="1245"/>
    </row>
    <row r="1919" spans="1:23" x14ac:dyDescent="0.3">
      <c r="A1919" s="339"/>
      <c r="B1919" s="336"/>
      <c r="C1919" s="339"/>
      <c r="D1919" s="339"/>
      <c r="E1919" s="339"/>
      <c r="F1919" s="1245"/>
      <c r="O1919" s="1245"/>
      <c r="S1919" s="1245"/>
      <c r="W1919" s="1245"/>
    </row>
    <row r="1920" spans="1:23" x14ac:dyDescent="0.3">
      <c r="A1920" s="339"/>
      <c r="B1920" s="336"/>
      <c r="C1920" s="339"/>
      <c r="D1920" s="339"/>
      <c r="E1920" s="339"/>
      <c r="F1920" s="1245"/>
      <c r="O1920" s="1245"/>
      <c r="S1920" s="1245"/>
      <c r="W1920" s="1245"/>
    </row>
    <row r="1921" spans="1:23" x14ac:dyDescent="0.3">
      <c r="A1921" s="339"/>
      <c r="B1921" s="336"/>
      <c r="C1921" s="339"/>
      <c r="D1921" s="339"/>
      <c r="E1921" s="339"/>
      <c r="F1921" s="1245"/>
      <c r="O1921" s="1245"/>
      <c r="S1921" s="1245"/>
      <c r="W1921" s="1245"/>
    </row>
    <row r="1922" spans="1:23" x14ac:dyDescent="0.3">
      <c r="A1922" s="339"/>
      <c r="B1922" s="336"/>
      <c r="C1922" s="339"/>
      <c r="D1922" s="339"/>
      <c r="E1922" s="339"/>
      <c r="F1922" s="1245"/>
      <c r="O1922" s="1245"/>
      <c r="S1922" s="1245"/>
      <c r="W1922" s="1245"/>
    </row>
    <row r="1923" spans="1:23" x14ac:dyDescent="0.3">
      <c r="A1923" s="339"/>
      <c r="B1923" s="336"/>
      <c r="C1923" s="339"/>
      <c r="D1923" s="339"/>
      <c r="E1923" s="339"/>
      <c r="F1923" s="1245"/>
      <c r="O1923" s="1245"/>
      <c r="S1923" s="1245"/>
      <c r="W1923" s="1245"/>
    </row>
    <row r="1924" spans="1:23" x14ac:dyDescent="0.3">
      <c r="A1924" s="339"/>
      <c r="B1924" s="336"/>
      <c r="C1924" s="339"/>
      <c r="D1924" s="339"/>
      <c r="E1924" s="339"/>
      <c r="F1924" s="1245"/>
      <c r="O1924" s="1245"/>
      <c r="S1924" s="1245"/>
      <c r="W1924" s="1245"/>
    </row>
    <row r="1925" spans="1:23" x14ac:dyDescent="0.3">
      <c r="A1925" s="339"/>
      <c r="B1925" s="336"/>
      <c r="C1925" s="339"/>
      <c r="D1925" s="339"/>
      <c r="E1925" s="339"/>
      <c r="F1925" s="1245"/>
      <c r="O1925" s="1245"/>
      <c r="S1925" s="1245"/>
      <c r="W1925" s="1245"/>
    </row>
    <row r="1926" spans="1:23" x14ac:dyDescent="0.3">
      <c r="A1926" s="339"/>
      <c r="B1926" s="336"/>
      <c r="C1926" s="339"/>
      <c r="D1926" s="339"/>
      <c r="E1926" s="339"/>
      <c r="F1926" s="1245"/>
      <c r="O1926" s="1245"/>
      <c r="S1926" s="1245"/>
      <c r="W1926" s="1245"/>
    </row>
    <row r="1927" spans="1:23" x14ac:dyDescent="0.3">
      <c r="A1927" s="339"/>
      <c r="B1927" s="336"/>
      <c r="C1927" s="339"/>
      <c r="D1927" s="339"/>
      <c r="E1927" s="339"/>
      <c r="F1927" s="1245"/>
      <c r="O1927" s="1245"/>
      <c r="S1927" s="1245"/>
      <c r="W1927" s="1245"/>
    </row>
    <row r="1928" spans="1:23" x14ac:dyDescent="0.3">
      <c r="A1928" s="339"/>
      <c r="B1928" s="336"/>
      <c r="C1928" s="339"/>
      <c r="D1928" s="339"/>
      <c r="E1928" s="339"/>
      <c r="F1928" s="1245"/>
      <c r="O1928" s="1245"/>
      <c r="S1928" s="1245"/>
      <c r="W1928" s="1245"/>
    </row>
    <row r="1929" spans="1:23" x14ac:dyDescent="0.3">
      <c r="A1929" s="339"/>
      <c r="B1929" s="336"/>
      <c r="C1929" s="339"/>
      <c r="D1929" s="339"/>
      <c r="E1929" s="339"/>
      <c r="F1929" s="1245"/>
      <c r="O1929" s="1245"/>
      <c r="S1929" s="1245"/>
      <c r="W1929" s="1245"/>
    </row>
    <row r="1930" spans="1:23" x14ac:dyDescent="0.3">
      <c r="A1930" s="339"/>
      <c r="B1930" s="336"/>
      <c r="C1930" s="339"/>
      <c r="D1930" s="339"/>
      <c r="E1930" s="339"/>
      <c r="F1930" s="1245"/>
      <c r="O1930" s="1245"/>
      <c r="S1930" s="1245"/>
      <c r="W1930" s="1245"/>
    </row>
    <row r="1931" spans="1:23" x14ac:dyDescent="0.3">
      <c r="A1931" s="339"/>
      <c r="B1931" s="336"/>
      <c r="C1931" s="339"/>
      <c r="D1931" s="339"/>
      <c r="E1931" s="339"/>
      <c r="F1931" s="1245"/>
      <c r="O1931" s="1245"/>
      <c r="S1931" s="1245"/>
      <c r="W1931" s="1245"/>
    </row>
    <row r="1932" spans="1:23" x14ac:dyDescent="0.3">
      <c r="A1932" s="339"/>
      <c r="B1932" s="336"/>
      <c r="C1932" s="339"/>
      <c r="D1932" s="339"/>
      <c r="E1932" s="339"/>
      <c r="F1932" s="1245"/>
      <c r="O1932" s="1245"/>
      <c r="S1932" s="1245"/>
      <c r="W1932" s="1245"/>
    </row>
    <row r="1933" spans="1:23" x14ac:dyDescent="0.3">
      <c r="A1933" s="339"/>
      <c r="B1933" s="336"/>
      <c r="C1933" s="339"/>
      <c r="D1933" s="339"/>
      <c r="E1933" s="339"/>
      <c r="F1933" s="1245"/>
      <c r="O1933" s="1245"/>
      <c r="S1933" s="1245"/>
      <c r="W1933" s="1245"/>
    </row>
    <row r="1934" spans="1:23" x14ac:dyDescent="0.3">
      <c r="A1934" s="339"/>
      <c r="B1934" s="336"/>
      <c r="C1934" s="339"/>
      <c r="D1934" s="339"/>
      <c r="E1934" s="339"/>
      <c r="F1934" s="1245"/>
      <c r="O1934" s="1245"/>
      <c r="S1934" s="1245"/>
      <c r="W1934" s="1245"/>
    </row>
    <row r="1935" spans="1:23" x14ac:dyDescent="0.3">
      <c r="A1935" s="339"/>
      <c r="B1935" s="336"/>
      <c r="C1935" s="339"/>
      <c r="D1935" s="339"/>
      <c r="E1935" s="339"/>
      <c r="F1935" s="1245"/>
      <c r="O1935" s="1245"/>
      <c r="S1935" s="1245"/>
      <c r="W1935" s="1245"/>
    </row>
    <row r="1936" spans="1:23" x14ac:dyDescent="0.3">
      <c r="A1936" s="339"/>
      <c r="B1936" s="336"/>
      <c r="C1936" s="339"/>
      <c r="D1936" s="339"/>
      <c r="E1936" s="339"/>
      <c r="F1936" s="1245"/>
      <c r="O1936" s="1245"/>
      <c r="S1936" s="1245"/>
      <c r="W1936" s="1245"/>
    </row>
    <row r="1937" spans="1:23" x14ac:dyDescent="0.3">
      <c r="A1937" s="339"/>
      <c r="B1937" s="336"/>
      <c r="C1937" s="339"/>
      <c r="D1937" s="339"/>
      <c r="E1937" s="339"/>
      <c r="F1937" s="1245"/>
      <c r="O1937" s="1245"/>
      <c r="S1937" s="1245"/>
      <c r="W1937" s="1245"/>
    </row>
    <row r="1938" spans="1:23" x14ac:dyDescent="0.3">
      <c r="A1938" s="339"/>
      <c r="B1938" s="336"/>
      <c r="C1938" s="339"/>
      <c r="D1938" s="339"/>
      <c r="E1938" s="339"/>
      <c r="F1938" s="1245"/>
      <c r="O1938" s="1245"/>
      <c r="S1938" s="1245"/>
      <c r="W1938" s="1245"/>
    </row>
    <row r="1939" spans="1:23" x14ac:dyDescent="0.3">
      <c r="A1939" s="339"/>
      <c r="B1939" s="336"/>
      <c r="C1939" s="339"/>
      <c r="D1939" s="339"/>
      <c r="E1939" s="339"/>
      <c r="F1939" s="1245"/>
      <c r="O1939" s="1245"/>
      <c r="S1939" s="1245"/>
      <c r="W1939" s="1245"/>
    </row>
    <row r="1940" spans="1:23" x14ac:dyDescent="0.3">
      <c r="A1940" s="339"/>
      <c r="B1940" s="336"/>
      <c r="C1940" s="339"/>
      <c r="D1940" s="339"/>
      <c r="E1940" s="339"/>
      <c r="F1940" s="1245"/>
      <c r="O1940" s="1245"/>
      <c r="S1940" s="1245"/>
      <c r="W1940" s="1245"/>
    </row>
    <row r="1941" spans="1:23" x14ac:dyDescent="0.3">
      <c r="A1941" s="339"/>
      <c r="B1941" s="336"/>
      <c r="C1941" s="339"/>
      <c r="D1941" s="339"/>
      <c r="E1941" s="339"/>
      <c r="F1941" s="1245"/>
      <c r="O1941" s="1245"/>
      <c r="S1941" s="1245"/>
      <c r="W1941" s="1245"/>
    </row>
    <row r="1942" spans="1:23" x14ac:dyDescent="0.3">
      <c r="A1942" s="339"/>
      <c r="B1942" s="336"/>
      <c r="C1942" s="339"/>
      <c r="D1942" s="339"/>
      <c r="E1942" s="339"/>
      <c r="F1942" s="1245"/>
      <c r="O1942" s="1245"/>
      <c r="S1942" s="1245"/>
      <c r="W1942" s="1245"/>
    </row>
    <row r="1943" spans="1:23" x14ac:dyDescent="0.3">
      <c r="A1943" s="339"/>
      <c r="B1943" s="336"/>
      <c r="C1943" s="339"/>
      <c r="D1943" s="339"/>
      <c r="E1943" s="339"/>
      <c r="F1943" s="1245"/>
      <c r="O1943" s="1245"/>
      <c r="S1943" s="1245"/>
      <c r="W1943" s="1245"/>
    </row>
    <row r="1944" spans="1:23" x14ac:dyDescent="0.3">
      <c r="A1944" s="339"/>
      <c r="B1944" s="336"/>
      <c r="C1944" s="339"/>
      <c r="D1944" s="339"/>
      <c r="E1944" s="339"/>
      <c r="F1944" s="1245"/>
      <c r="O1944" s="1245"/>
      <c r="S1944" s="1245"/>
      <c r="W1944" s="1245"/>
    </row>
    <row r="1945" spans="1:23" x14ac:dyDescent="0.3">
      <c r="A1945" s="339"/>
      <c r="B1945" s="336"/>
      <c r="C1945" s="339"/>
      <c r="D1945" s="339"/>
      <c r="E1945" s="339"/>
      <c r="F1945" s="1245"/>
      <c r="O1945" s="1245"/>
      <c r="S1945" s="1245"/>
      <c r="W1945" s="1245"/>
    </row>
    <row r="1946" spans="1:23" x14ac:dyDescent="0.3">
      <c r="A1946" s="339"/>
      <c r="B1946" s="336"/>
      <c r="C1946" s="339"/>
      <c r="D1946" s="339"/>
      <c r="E1946" s="339"/>
      <c r="F1946" s="1245"/>
      <c r="O1946" s="1245"/>
      <c r="S1946" s="1245"/>
      <c r="W1946" s="1245"/>
    </row>
    <row r="1947" spans="1:23" x14ac:dyDescent="0.3">
      <c r="A1947" s="339"/>
      <c r="B1947" s="336"/>
      <c r="C1947" s="339"/>
      <c r="D1947" s="339"/>
      <c r="E1947" s="339"/>
      <c r="F1947" s="1245"/>
      <c r="O1947" s="1245"/>
      <c r="S1947" s="1245"/>
      <c r="W1947" s="1245"/>
    </row>
    <row r="1948" spans="1:23" x14ac:dyDescent="0.3">
      <c r="A1948" s="339"/>
      <c r="B1948" s="336"/>
      <c r="C1948" s="339"/>
      <c r="D1948" s="339"/>
      <c r="E1948" s="339"/>
      <c r="F1948" s="1245"/>
      <c r="O1948" s="1245"/>
      <c r="S1948" s="1245"/>
      <c r="W1948" s="1245"/>
    </row>
    <row r="1949" spans="1:23" x14ac:dyDescent="0.3">
      <c r="A1949" s="339"/>
      <c r="B1949" s="336"/>
      <c r="C1949" s="339"/>
      <c r="D1949" s="339"/>
      <c r="E1949" s="339"/>
      <c r="F1949" s="1245"/>
      <c r="O1949" s="1245"/>
      <c r="S1949" s="1245"/>
      <c r="W1949" s="1245"/>
    </row>
    <row r="1950" spans="1:23" x14ac:dyDescent="0.3">
      <c r="A1950" s="339"/>
      <c r="B1950" s="336"/>
      <c r="C1950" s="339"/>
      <c r="D1950" s="339"/>
      <c r="E1950" s="339"/>
      <c r="F1950" s="1245"/>
      <c r="O1950" s="1245"/>
      <c r="S1950" s="1245"/>
      <c r="W1950" s="1245"/>
    </row>
    <row r="1951" spans="1:23" x14ac:dyDescent="0.3">
      <c r="A1951" s="339"/>
      <c r="B1951" s="336"/>
      <c r="C1951" s="339"/>
      <c r="D1951" s="339"/>
      <c r="E1951" s="339"/>
      <c r="F1951" s="1245"/>
      <c r="O1951" s="1245"/>
      <c r="S1951" s="1245"/>
      <c r="W1951" s="1245"/>
    </row>
    <row r="1952" spans="1:23" x14ac:dyDescent="0.3">
      <c r="A1952" s="339"/>
      <c r="B1952" s="336"/>
      <c r="C1952" s="339"/>
      <c r="D1952" s="339"/>
      <c r="E1952" s="339"/>
      <c r="F1952" s="1245"/>
      <c r="O1952" s="1245"/>
      <c r="S1952" s="1245"/>
      <c r="W1952" s="1245"/>
    </row>
    <row r="1953" spans="1:23" x14ac:dyDescent="0.3">
      <c r="A1953" s="339"/>
      <c r="B1953" s="336"/>
      <c r="C1953" s="339"/>
      <c r="D1953" s="339"/>
      <c r="E1953" s="339"/>
      <c r="F1953" s="1245"/>
      <c r="O1953" s="1245"/>
      <c r="S1953" s="1245"/>
      <c r="W1953" s="1245"/>
    </row>
    <row r="1954" spans="1:23" x14ac:dyDescent="0.3">
      <c r="A1954" s="339"/>
      <c r="B1954" s="336"/>
      <c r="C1954" s="339"/>
      <c r="D1954" s="339"/>
      <c r="E1954" s="339"/>
      <c r="F1954" s="1245"/>
      <c r="O1954" s="1245"/>
      <c r="S1954" s="1245"/>
      <c r="W1954" s="1245"/>
    </row>
    <row r="1955" spans="1:23" x14ac:dyDescent="0.3">
      <c r="A1955" s="339"/>
      <c r="B1955" s="336"/>
      <c r="C1955" s="339"/>
      <c r="D1955" s="339"/>
      <c r="E1955" s="339"/>
      <c r="F1955" s="1245"/>
      <c r="O1955" s="1245"/>
      <c r="S1955" s="1245"/>
      <c r="W1955" s="1245"/>
    </row>
    <row r="1956" spans="1:23" x14ac:dyDescent="0.3">
      <c r="A1956" s="339"/>
      <c r="B1956" s="336"/>
      <c r="C1956" s="339"/>
      <c r="D1956" s="339"/>
      <c r="E1956" s="339"/>
      <c r="F1956" s="1245"/>
      <c r="O1956" s="1245"/>
      <c r="S1956" s="1245"/>
      <c r="W1956" s="1245"/>
    </row>
    <row r="1957" spans="1:23" x14ac:dyDescent="0.3">
      <c r="A1957" s="339"/>
      <c r="B1957" s="336"/>
      <c r="C1957" s="339"/>
      <c r="D1957" s="339"/>
      <c r="E1957" s="339"/>
      <c r="F1957" s="1245"/>
      <c r="O1957" s="1245"/>
      <c r="S1957" s="1245"/>
      <c r="W1957" s="1245"/>
    </row>
    <row r="1958" spans="1:23" x14ac:dyDescent="0.3">
      <c r="A1958" s="339"/>
      <c r="B1958" s="336"/>
      <c r="C1958" s="339"/>
      <c r="D1958" s="339"/>
      <c r="E1958" s="339"/>
      <c r="F1958" s="1245"/>
      <c r="O1958" s="1245"/>
      <c r="S1958" s="1245"/>
      <c r="W1958" s="1245"/>
    </row>
    <row r="1959" spans="1:23" x14ac:dyDescent="0.3">
      <c r="A1959" s="339"/>
      <c r="B1959" s="336"/>
      <c r="C1959" s="339"/>
      <c r="D1959" s="339"/>
      <c r="E1959" s="339"/>
      <c r="F1959" s="1245"/>
      <c r="O1959" s="1245"/>
      <c r="S1959" s="1245"/>
      <c r="W1959" s="1245"/>
    </row>
    <row r="1960" spans="1:23" x14ac:dyDescent="0.3">
      <c r="A1960" s="339"/>
      <c r="B1960" s="336"/>
      <c r="C1960" s="339"/>
      <c r="D1960" s="339"/>
      <c r="E1960" s="339"/>
      <c r="F1960" s="1245"/>
      <c r="O1960" s="1245"/>
      <c r="S1960" s="1245"/>
      <c r="W1960" s="1245"/>
    </row>
    <row r="1961" spans="1:23" x14ac:dyDescent="0.3">
      <c r="A1961" s="339"/>
      <c r="B1961" s="336"/>
      <c r="C1961" s="339"/>
      <c r="D1961" s="339"/>
      <c r="E1961" s="339"/>
      <c r="F1961" s="1245"/>
      <c r="O1961" s="1245"/>
      <c r="S1961" s="1245"/>
      <c r="W1961" s="1245"/>
    </row>
    <row r="1962" spans="1:23" x14ac:dyDescent="0.3">
      <c r="A1962" s="339"/>
      <c r="B1962" s="336"/>
      <c r="C1962" s="339"/>
      <c r="D1962" s="339"/>
      <c r="E1962" s="339"/>
      <c r="F1962" s="1245"/>
      <c r="O1962" s="1245"/>
      <c r="S1962" s="1245"/>
      <c r="W1962" s="1245"/>
    </row>
    <row r="1963" spans="1:23" x14ac:dyDescent="0.3">
      <c r="A1963" s="339"/>
      <c r="B1963" s="336"/>
      <c r="C1963" s="339"/>
      <c r="D1963" s="339"/>
      <c r="E1963" s="339"/>
      <c r="F1963" s="1245"/>
      <c r="O1963" s="1245"/>
      <c r="S1963" s="1245"/>
      <c r="W1963" s="1245"/>
    </row>
    <row r="1964" spans="1:23" x14ac:dyDescent="0.3">
      <c r="A1964" s="339"/>
      <c r="B1964" s="336"/>
      <c r="C1964" s="339"/>
      <c r="D1964" s="339"/>
      <c r="E1964" s="339"/>
      <c r="F1964" s="1245"/>
      <c r="O1964" s="1245"/>
      <c r="S1964" s="1245"/>
      <c r="W1964" s="1245"/>
    </row>
    <row r="1965" spans="1:23" x14ac:dyDescent="0.3">
      <c r="A1965" s="339"/>
      <c r="B1965" s="336"/>
      <c r="C1965" s="339"/>
      <c r="D1965" s="339"/>
      <c r="E1965" s="339"/>
      <c r="F1965" s="1245"/>
      <c r="O1965" s="1245"/>
      <c r="S1965" s="1245"/>
      <c r="W1965" s="1245"/>
    </row>
    <row r="1966" spans="1:23" x14ac:dyDescent="0.3">
      <c r="A1966" s="339"/>
      <c r="B1966" s="336"/>
      <c r="C1966" s="339"/>
      <c r="D1966" s="339"/>
      <c r="E1966" s="339"/>
      <c r="F1966" s="1245"/>
      <c r="O1966" s="1245"/>
      <c r="S1966" s="1245"/>
      <c r="W1966" s="1245"/>
    </row>
    <row r="1967" spans="1:23" x14ac:dyDescent="0.3">
      <c r="A1967" s="339"/>
      <c r="B1967" s="336"/>
      <c r="C1967" s="339"/>
      <c r="D1967" s="339"/>
      <c r="E1967" s="339"/>
      <c r="F1967" s="1245"/>
      <c r="O1967" s="1245"/>
      <c r="S1967" s="1245"/>
      <c r="W1967" s="1245"/>
    </row>
    <row r="1968" spans="1:23" x14ac:dyDescent="0.3">
      <c r="A1968" s="339"/>
      <c r="B1968" s="336"/>
      <c r="C1968" s="339"/>
      <c r="D1968" s="339"/>
      <c r="E1968" s="339"/>
      <c r="F1968" s="1245"/>
      <c r="O1968" s="1245"/>
      <c r="S1968" s="1245"/>
      <c r="W1968" s="1245"/>
    </row>
    <row r="1969" spans="1:23" x14ac:dyDescent="0.3">
      <c r="A1969" s="339"/>
      <c r="B1969" s="336"/>
      <c r="C1969" s="339"/>
      <c r="D1969" s="339"/>
      <c r="E1969" s="339"/>
      <c r="F1969" s="1245"/>
      <c r="O1969" s="1245"/>
      <c r="S1969" s="1245"/>
      <c r="W1969" s="1245"/>
    </row>
    <row r="1970" spans="1:23" x14ac:dyDescent="0.3">
      <c r="A1970" s="339"/>
      <c r="B1970" s="336"/>
      <c r="C1970" s="339"/>
      <c r="D1970" s="339"/>
      <c r="E1970" s="339"/>
      <c r="F1970" s="1245"/>
      <c r="O1970" s="1245"/>
      <c r="S1970" s="1245"/>
      <c r="W1970" s="1245"/>
    </row>
    <row r="1971" spans="1:23" x14ac:dyDescent="0.3">
      <c r="A1971" s="339"/>
      <c r="B1971" s="336"/>
      <c r="C1971" s="339"/>
      <c r="D1971" s="339"/>
      <c r="E1971" s="339"/>
      <c r="F1971" s="1245"/>
      <c r="O1971" s="1245"/>
      <c r="S1971" s="1245"/>
      <c r="W1971" s="1245"/>
    </row>
    <row r="1972" spans="1:23" x14ac:dyDescent="0.3">
      <c r="A1972" s="339"/>
      <c r="B1972" s="336"/>
      <c r="C1972" s="339"/>
      <c r="D1972" s="339"/>
      <c r="E1972" s="339"/>
      <c r="F1972" s="1245"/>
      <c r="O1972" s="1245"/>
      <c r="S1972" s="1245"/>
      <c r="W1972" s="1245"/>
    </row>
    <row r="1973" spans="1:23" x14ac:dyDescent="0.3">
      <c r="A1973" s="339"/>
      <c r="B1973" s="336"/>
      <c r="C1973" s="339"/>
      <c r="D1973" s="339"/>
      <c r="E1973" s="339"/>
      <c r="F1973" s="1245"/>
      <c r="O1973" s="1245"/>
      <c r="S1973" s="1245"/>
      <c r="W1973" s="1245"/>
    </row>
    <row r="1974" spans="1:23" x14ac:dyDescent="0.3">
      <c r="A1974" s="339"/>
      <c r="B1974" s="336"/>
      <c r="C1974" s="339"/>
      <c r="D1974" s="339"/>
      <c r="E1974" s="339"/>
      <c r="F1974" s="1245"/>
      <c r="O1974" s="1245"/>
      <c r="S1974" s="1245"/>
      <c r="W1974" s="1245"/>
    </row>
    <row r="1975" spans="1:23" x14ac:dyDescent="0.3">
      <c r="A1975" s="339"/>
      <c r="B1975" s="336"/>
      <c r="C1975" s="339"/>
      <c r="D1975" s="339"/>
      <c r="E1975" s="339"/>
      <c r="F1975" s="1245"/>
      <c r="O1975" s="1245"/>
      <c r="S1975" s="1245"/>
      <c r="W1975" s="1245"/>
    </row>
    <row r="1976" spans="1:23" x14ac:dyDescent="0.3">
      <c r="A1976" s="339"/>
      <c r="B1976" s="336"/>
      <c r="C1976" s="339"/>
      <c r="D1976" s="339"/>
      <c r="E1976" s="339"/>
      <c r="F1976" s="1245"/>
      <c r="O1976" s="1245"/>
      <c r="S1976" s="1245"/>
      <c r="W1976" s="1245"/>
    </row>
    <row r="1977" spans="1:23" x14ac:dyDescent="0.3">
      <c r="A1977" s="339"/>
      <c r="B1977" s="336"/>
      <c r="C1977" s="339"/>
      <c r="D1977" s="339"/>
      <c r="E1977" s="339"/>
      <c r="F1977" s="1245"/>
      <c r="O1977" s="1245"/>
      <c r="S1977" s="1245"/>
      <c r="W1977" s="1245"/>
    </row>
    <row r="1978" spans="1:23" x14ac:dyDescent="0.3">
      <c r="A1978" s="339"/>
      <c r="B1978" s="336"/>
      <c r="C1978" s="339"/>
      <c r="D1978" s="339"/>
      <c r="E1978" s="339"/>
      <c r="F1978" s="1245"/>
      <c r="O1978" s="1245"/>
      <c r="S1978" s="1245"/>
      <c r="W1978" s="1245"/>
    </row>
    <row r="1979" spans="1:23" x14ac:dyDescent="0.3">
      <c r="A1979" s="339"/>
      <c r="B1979" s="336"/>
      <c r="C1979" s="339"/>
      <c r="D1979" s="339"/>
      <c r="E1979" s="339"/>
      <c r="F1979" s="1245"/>
      <c r="O1979" s="1245"/>
      <c r="S1979" s="1245"/>
      <c r="W1979" s="1245"/>
    </row>
    <row r="1980" spans="1:23" x14ac:dyDescent="0.3">
      <c r="A1980" s="339"/>
      <c r="B1980" s="336"/>
      <c r="C1980" s="339"/>
      <c r="D1980" s="339"/>
      <c r="E1980" s="339"/>
      <c r="F1980" s="1245"/>
      <c r="O1980" s="1245"/>
      <c r="S1980" s="1245"/>
      <c r="W1980" s="1245"/>
    </row>
    <row r="1981" spans="1:23" x14ac:dyDescent="0.3">
      <c r="A1981" s="339"/>
      <c r="B1981" s="336"/>
      <c r="C1981" s="339"/>
      <c r="D1981" s="339"/>
      <c r="E1981" s="339"/>
      <c r="F1981" s="1245"/>
      <c r="O1981" s="1245"/>
      <c r="S1981" s="1245"/>
      <c r="W1981" s="1245"/>
    </row>
    <row r="1982" spans="1:23" x14ac:dyDescent="0.3">
      <c r="A1982" s="339"/>
      <c r="B1982" s="336"/>
      <c r="C1982" s="339"/>
      <c r="D1982" s="339"/>
      <c r="E1982" s="339"/>
      <c r="F1982" s="1245"/>
      <c r="O1982" s="1245"/>
      <c r="S1982" s="1245"/>
      <c r="W1982" s="1245"/>
    </row>
    <row r="1983" spans="1:23" x14ac:dyDescent="0.3">
      <c r="A1983" s="339"/>
      <c r="B1983" s="336"/>
      <c r="C1983" s="339"/>
      <c r="D1983" s="339"/>
      <c r="E1983" s="339"/>
      <c r="F1983" s="1245"/>
      <c r="O1983" s="1245"/>
      <c r="S1983" s="1245"/>
      <c r="W1983" s="1245"/>
    </row>
    <row r="1984" spans="1:23" x14ac:dyDescent="0.3">
      <c r="A1984" s="339"/>
      <c r="B1984" s="336"/>
      <c r="C1984" s="339"/>
      <c r="D1984" s="339"/>
      <c r="E1984" s="339"/>
      <c r="F1984" s="1245"/>
      <c r="O1984" s="1245"/>
      <c r="S1984" s="1245"/>
      <c r="W1984" s="1245"/>
    </row>
    <row r="1985" spans="1:23" x14ac:dyDescent="0.3">
      <c r="A1985" s="339"/>
      <c r="B1985" s="336"/>
      <c r="C1985" s="339"/>
      <c r="D1985" s="339"/>
      <c r="E1985" s="339"/>
      <c r="F1985" s="1245"/>
      <c r="O1985" s="1245"/>
      <c r="S1985" s="1245"/>
      <c r="W1985" s="1245"/>
    </row>
    <row r="1986" spans="1:23" x14ac:dyDescent="0.3">
      <c r="A1986" s="339"/>
      <c r="B1986" s="336"/>
      <c r="C1986" s="339"/>
      <c r="D1986" s="339"/>
      <c r="E1986" s="339"/>
      <c r="F1986" s="1245"/>
      <c r="O1986" s="1245"/>
      <c r="S1986" s="1245"/>
      <c r="W1986" s="1245"/>
    </row>
    <row r="1987" spans="1:23" x14ac:dyDescent="0.3">
      <c r="A1987" s="339"/>
      <c r="B1987" s="336"/>
      <c r="C1987" s="339"/>
      <c r="D1987" s="339"/>
      <c r="E1987" s="339"/>
      <c r="F1987" s="1245"/>
      <c r="O1987" s="1245"/>
      <c r="S1987" s="1245"/>
      <c r="W1987" s="1245"/>
    </row>
    <row r="1988" spans="1:23" x14ac:dyDescent="0.3">
      <c r="A1988" s="339"/>
      <c r="B1988" s="336"/>
      <c r="C1988" s="339"/>
      <c r="D1988" s="339"/>
      <c r="E1988" s="339"/>
      <c r="F1988" s="1245"/>
      <c r="O1988" s="1245"/>
      <c r="S1988" s="1245"/>
      <c r="W1988" s="1245"/>
    </row>
    <row r="1989" spans="1:23" x14ac:dyDescent="0.3">
      <c r="A1989" s="339"/>
      <c r="B1989" s="336"/>
      <c r="C1989" s="339"/>
      <c r="D1989" s="339"/>
      <c r="E1989" s="339"/>
      <c r="F1989" s="1245"/>
      <c r="O1989" s="1245"/>
      <c r="S1989" s="1245"/>
      <c r="W1989" s="1245"/>
    </row>
    <row r="1990" spans="1:23" x14ac:dyDescent="0.3">
      <c r="A1990" s="339"/>
      <c r="B1990" s="336"/>
      <c r="C1990" s="339"/>
      <c r="D1990" s="339"/>
      <c r="E1990" s="339"/>
      <c r="F1990" s="1245"/>
      <c r="O1990" s="1245"/>
      <c r="S1990" s="1245"/>
      <c r="W1990" s="1245"/>
    </row>
    <row r="1991" spans="1:23" x14ac:dyDescent="0.3">
      <c r="A1991" s="339"/>
      <c r="B1991" s="336"/>
      <c r="C1991" s="339"/>
      <c r="D1991" s="339"/>
      <c r="E1991" s="339"/>
      <c r="F1991" s="1245"/>
      <c r="O1991" s="1245"/>
      <c r="S1991" s="1245"/>
      <c r="W1991" s="1245"/>
    </row>
    <row r="1992" spans="1:23" x14ac:dyDescent="0.3">
      <c r="A1992" s="339"/>
      <c r="B1992" s="336"/>
      <c r="C1992" s="339"/>
      <c r="D1992" s="339"/>
      <c r="E1992" s="339"/>
      <c r="F1992" s="1245"/>
      <c r="O1992" s="1245"/>
      <c r="S1992" s="1245"/>
      <c r="W1992" s="1245"/>
    </row>
    <row r="1993" spans="1:23" x14ac:dyDescent="0.3">
      <c r="A1993" s="339"/>
      <c r="B1993" s="336"/>
      <c r="C1993" s="339"/>
      <c r="D1993" s="339"/>
      <c r="E1993" s="339"/>
      <c r="F1993" s="1245"/>
      <c r="O1993" s="1245"/>
      <c r="S1993" s="1245"/>
      <c r="W1993" s="1245"/>
    </row>
    <row r="1994" spans="1:23" x14ac:dyDescent="0.3">
      <c r="A1994" s="339"/>
      <c r="B1994" s="336"/>
      <c r="C1994" s="339"/>
      <c r="D1994" s="339"/>
      <c r="E1994" s="339"/>
      <c r="F1994" s="1245"/>
      <c r="O1994" s="1245"/>
      <c r="S1994" s="1245"/>
      <c r="W1994" s="1245"/>
    </row>
    <row r="1995" spans="1:23" x14ac:dyDescent="0.3">
      <c r="A1995" s="339"/>
      <c r="B1995" s="336"/>
      <c r="C1995" s="339"/>
      <c r="D1995" s="339"/>
      <c r="E1995" s="339"/>
      <c r="F1995" s="1245"/>
      <c r="O1995" s="1245"/>
      <c r="S1995" s="1245"/>
      <c r="W1995" s="1245"/>
    </row>
    <row r="1996" spans="1:23" x14ac:dyDescent="0.3">
      <c r="A1996" s="339"/>
      <c r="B1996" s="336"/>
      <c r="C1996" s="339"/>
      <c r="D1996" s="339"/>
      <c r="E1996" s="339"/>
      <c r="F1996" s="1245"/>
      <c r="O1996" s="1245"/>
      <c r="S1996" s="1245"/>
      <c r="W1996" s="1245"/>
    </row>
    <row r="1997" spans="1:23" x14ac:dyDescent="0.3">
      <c r="A1997" s="339"/>
      <c r="B1997" s="336"/>
      <c r="C1997" s="339"/>
      <c r="D1997" s="339"/>
      <c r="E1997" s="339"/>
      <c r="F1997" s="1245"/>
      <c r="O1997" s="1245"/>
      <c r="S1997" s="1245"/>
      <c r="W1997" s="1245"/>
    </row>
    <row r="1998" spans="1:23" x14ac:dyDescent="0.3">
      <c r="A1998" s="339"/>
      <c r="B1998" s="336"/>
      <c r="C1998" s="339"/>
      <c r="D1998" s="339"/>
      <c r="E1998" s="339"/>
      <c r="F1998" s="1245"/>
      <c r="O1998" s="1245"/>
      <c r="S1998" s="1245"/>
      <c r="W1998" s="1245"/>
    </row>
    <row r="1999" spans="1:23" x14ac:dyDescent="0.3">
      <c r="A1999" s="339"/>
      <c r="B1999" s="336"/>
      <c r="C1999" s="339"/>
      <c r="D1999" s="339"/>
      <c r="E1999" s="339"/>
      <c r="F1999" s="1245"/>
      <c r="O1999" s="1245"/>
      <c r="S1999" s="1245"/>
      <c r="W1999" s="1245"/>
    </row>
    <row r="2000" spans="1:23" x14ac:dyDescent="0.3">
      <c r="A2000" s="339"/>
      <c r="B2000" s="336"/>
      <c r="C2000" s="339"/>
      <c r="D2000" s="339"/>
      <c r="E2000" s="339"/>
      <c r="F2000" s="1245"/>
      <c r="O2000" s="1245"/>
      <c r="S2000" s="1245"/>
      <c r="W2000" s="1245"/>
    </row>
    <row r="2001" spans="1:23" x14ac:dyDescent="0.3">
      <c r="A2001" s="339"/>
      <c r="B2001" s="336"/>
      <c r="C2001" s="339"/>
      <c r="D2001" s="339"/>
      <c r="E2001" s="339"/>
      <c r="F2001" s="1245"/>
      <c r="O2001" s="1245"/>
      <c r="S2001" s="1245"/>
      <c r="W2001" s="1245"/>
    </row>
    <row r="2002" spans="1:23" x14ac:dyDescent="0.3">
      <c r="A2002" s="339"/>
      <c r="B2002" s="336"/>
      <c r="C2002" s="339"/>
      <c r="D2002" s="339"/>
      <c r="E2002" s="339"/>
      <c r="F2002" s="1245"/>
      <c r="O2002" s="1245"/>
      <c r="S2002" s="1245"/>
      <c r="W2002" s="1245"/>
    </row>
    <row r="2003" spans="1:23" x14ac:dyDescent="0.3">
      <c r="A2003" s="339"/>
      <c r="B2003" s="336"/>
      <c r="C2003" s="339"/>
      <c r="D2003" s="339"/>
      <c r="E2003" s="339"/>
      <c r="F2003" s="1245"/>
      <c r="O2003" s="1245"/>
      <c r="S2003" s="1245"/>
      <c r="W2003" s="1245"/>
    </row>
    <row r="2004" spans="1:23" x14ac:dyDescent="0.3">
      <c r="A2004" s="339"/>
      <c r="B2004" s="336"/>
      <c r="C2004" s="339"/>
      <c r="D2004" s="339"/>
      <c r="E2004" s="339"/>
      <c r="F2004" s="1245"/>
      <c r="O2004" s="1245"/>
      <c r="S2004" s="1245"/>
      <c r="W2004" s="1245"/>
    </row>
    <row r="2005" spans="1:23" x14ac:dyDescent="0.3">
      <c r="A2005" s="339"/>
      <c r="B2005" s="336"/>
      <c r="C2005" s="339"/>
      <c r="D2005" s="339"/>
      <c r="E2005" s="339"/>
      <c r="F2005" s="1245"/>
      <c r="O2005" s="1245"/>
      <c r="S2005" s="1245"/>
      <c r="W2005" s="1245"/>
    </row>
    <row r="2006" spans="1:23" x14ac:dyDescent="0.3">
      <c r="A2006" s="339"/>
      <c r="B2006" s="336"/>
      <c r="C2006" s="339"/>
      <c r="D2006" s="339"/>
      <c r="E2006" s="339"/>
      <c r="F2006" s="1245"/>
      <c r="O2006" s="1245"/>
      <c r="S2006" s="1245"/>
      <c r="W2006" s="1245"/>
    </row>
    <row r="2007" spans="1:23" x14ac:dyDescent="0.3">
      <c r="A2007" s="339"/>
      <c r="B2007" s="336"/>
      <c r="C2007" s="339"/>
      <c r="D2007" s="339"/>
      <c r="E2007" s="339"/>
      <c r="F2007" s="1245"/>
      <c r="O2007" s="1245"/>
      <c r="S2007" s="1245"/>
      <c r="W2007" s="1245"/>
    </row>
    <row r="2008" spans="1:23" x14ac:dyDescent="0.3">
      <c r="A2008" s="339"/>
      <c r="B2008" s="336"/>
      <c r="C2008" s="339"/>
      <c r="D2008" s="339"/>
      <c r="E2008" s="339"/>
      <c r="F2008" s="1245"/>
      <c r="O2008" s="1245"/>
      <c r="S2008" s="1245"/>
      <c r="W2008" s="1245"/>
    </row>
  </sheetData>
  <mergeCells count="2">
    <mergeCell ref="A2:E3"/>
    <mergeCell ref="A7:E7"/>
  </mergeCells>
  <conditionalFormatting sqref="S42:S43">
    <cfRule type="expression" dxfId="47" priority="1">
      <formula>IF(INDEX(VAD_nMeasModGasLeachingNutrientLoss,COLUMN(S42),5)&gt;0,TRUE(),FALSE())</formula>
    </cfRule>
  </conditionalFormatting>
  <conditionalFormatting sqref="S28:S29">
    <cfRule type="expression" dxfId="46" priority="5">
      <formula>IF(INDEX(VAD_nMeasModYieldNutrientUptake,COLUMN(S28),5)&gt;0,TRUE(),FALSE())</formula>
    </cfRule>
  </conditionalFormatting>
  <conditionalFormatting sqref="W8:X8">
    <cfRule type="expression" dxfId="45" priority="19">
      <formula>IF(INDEX(VAD_nMeasModYieldNutrientUptake,COLUMN(W8),5)&gt;0,TRUE(),FALSE())</formula>
    </cfRule>
  </conditionalFormatting>
  <conditionalFormatting sqref="A8:E8">
    <cfRule type="expression" dxfId="44" priority="38">
      <formula>IF(INDEX(VAD_nMeasModGasLeachingNutrientLoss,COLUMN(A8),5)&gt;0,TRUE(),FALSE())</formula>
    </cfRule>
  </conditionalFormatting>
  <conditionalFormatting sqref="S6 F6:P6">
    <cfRule type="expression" dxfId="43" priority="31">
      <formula>IF(INDEX(VAD_nMeasModGasLeachingNutrientLoss,COLUMN(F6),5)&gt;0,TRUE(),FALSE())</formula>
    </cfRule>
  </conditionalFormatting>
  <conditionalFormatting sqref="U8:V8">
    <cfRule type="expression" dxfId="42" priority="28">
      <formula>IF(INDEX(VAD_nMeasModGasLeachingNutrientLoss,COLUMN(U8),5)&gt;0,TRUE(),FALSE())</formula>
    </cfRule>
  </conditionalFormatting>
  <conditionalFormatting sqref="Z6:AD6">
    <cfRule type="expression" dxfId="41" priority="13">
      <formula>IF(INDEX(VAD_nMeasModGasLeachingNutrientLoss,COLUMN(Z6),5)&gt;0,TRUE(),FALSE())</formula>
    </cfRule>
  </conditionalFormatting>
  <conditionalFormatting sqref="H8:N8">
    <cfRule type="expression" dxfId="40" priority="30">
      <formula>IF(INDEX(VAD_nMeasModGasLeachingNutrientLoss,COLUMN(H8),5)&gt;0,TRUE(),FALSE())</formula>
    </cfRule>
  </conditionalFormatting>
  <conditionalFormatting sqref="Q8:R8">
    <cfRule type="expression" dxfId="39" priority="29">
      <formula>IF(INDEX(VAD_nMeasModGasLeachingNutrientLoss,COLUMN(Q8),5)&gt;0,TRUE(),FALSE())</formula>
    </cfRule>
  </conditionalFormatting>
  <conditionalFormatting sqref="S21:S23">
    <cfRule type="expression" dxfId="38" priority="10">
      <formula>IF(INDEX(VAD_nMeasModGasLeachingNutrientLoss,COLUMN(S21),5)&gt;0,TRUE(),FALSE())</formula>
    </cfRule>
  </conditionalFormatting>
  <conditionalFormatting sqref="Q6:R6">
    <cfRule type="expression" dxfId="37" priority="27">
      <formula>IF(INDEX(VAD_nMeasModGasLeachingNutrientLoss,COLUMN(Q6),5)&gt;0,TRUE(),FALSE())</formula>
    </cfRule>
  </conditionalFormatting>
  <conditionalFormatting sqref="S24:S25">
    <cfRule type="expression" dxfId="36" priority="6">
      <formula>IF(INDEX(VAD_nMeasModYieldNutrientUptake,COLUMN(S24),5)&gt;0,TRUE(),FALSE())</formula>
    </cfRule>
  </conditionalFormatting>
  <conditionalFormatting sqref="F8:G8">
    <cfRule type="expression" dxfId="35" priority="22">
      <formula>IF(INDEX(VAD_nMeasModYieldNutrientUptake,COLUMN(F8),5)&gt;0,TRUE(),FALSE())</formula>
    </cfRule>
  </conditionalFormatting>
  <conditionalFormatting sqref="O8:P8">
    <cfRule type="expression" dxfId="34" priority="21">
      <formula>IF(INDEX(VAD_nMeasModYieldNutrientUptake,COLUMN(O8),5)&gt;0,TRUE(),FALSE())</formula>
    </cfRule>
  </conditionalFormatting>
  <conditionalFormatting sqref="S8:T8">
    <cfRule type="expression" dxfId="33" priority="20">
      <formula>IF(INDEX(VAD_nMeasModYieldNutrientUptake,COLUMN(S8),5)&gt;0,TRUE(),FALSE())</formula>
    </cfRule>
  </conditionalFormatting>
  <conditionalFormatting sqref="Z8:AD8">
    <cfRule type="expression" dxfId="32" priority="18">
      <formula>IF(INDEX(VAD_nMeasModGasLeachingNutrientLoss,COLUMN(Z8),5)&gt;0,TRUE(),FALSE())</formula>
    </cfRule>
  </conditionalFormatting>
  <conditionalFormatting sqref="AE8:AF8">
    <cfRule type="expression" dxfId="31" priority="15">
      <formula>IF(INDEX(VAD_nMeasModGasLeachingNutrientLoss,COLUMN(AE8),5)&gt;0,TRUE(),FALSE())</formula>
    </cfRule>
  </conditionalFormatting>
  <conditionalFormatting sqref="AE6:AF6">
    <cfRule type="expression" dxfId="30" priority="14">
      <formula>IF(INDEX(VAD_nMeasModGasLeachingNutrientLoss,COLUMN(AE6),5)&gt;0,TRUE(),FALSE())</formula>
    </cfRule>
  </conditionalFormatting>
  <conditionalFormatting sqref="AG8:AH8">
    <cfRule type="expression" dxfId="29" priority="12">
      <formula>IF(INDEX(VAD_nMeasModGasLeachingNutrientLoss,COLUMN(AG8),5)&gt;0,TRUE(),FALSE())</formula>
    </cfRule>
  </conditionalFormatting>
  <conditionalFormatting sqref="S32:S33">
    <cfRule type="expression" dxfId="28" priority="4">
      <formula>IF(INDEX(VAD_nMeasModYieldNutrientUptake,COLUMN(S32),5)&gt;0,TRUE(),FALSE())</formula>
    </cfRule>
  </conditionalFormatting>
  <conditionalFormatting sqref="S30:S31">
    <cfRule type="expression" dxfId="27" priority="8">
      <formula>IF(INDEX(VAD_nMeasModGasLeachingNutrientLoss,COLUMN(S30),5)&gt;0,TRUE(),FALSE())</formula>
    </cfRule>
  </conditionalFormatting>
  <conditionalFormatting sqref="S26:S27">
    <cfRule type="expression" dxfId="26" priority="9">
      <formula>IF(INDEX(VAD_nMeasModGasLeachingNutrientLoss,COLUMN(S26),5)&gt;0,TRUE(),FALSE())</formula>
    </cfRule>
  </conditionalFormatting>
  <conditionalFormatting sqref="S35:S39">
    <cfRule type="expression" dxfId="25" priority="3">
      <formula>IF(INDEX(VAD_nMeasModGasLeachingNutrientLoss,COLUMN(S35),5)&gt;0,TRUE(),FALSE())</formula>
    </cfRule>
  </conditionalFormatting>
  <conditionalFormatting sqref="S40:S41">
    <cfRule type="expression" dxfId="24" priority="2">
      <formula>IF(INDEX(VAD_nMeasModGasLeachingNutrientLoss,COLUMN(S40),5)&gt;0,TRUE(),FALSE())</formula>
    </cfRule>
  </conditionalFormatting>
  <dataValidations count="15">
    <dataValidation allowBlank="1" showInputMessage="1" showErrorMessage="1" prompt="Enter Observed or Simulated from the drop down list." sqref="F8 O8 S8 W8 S15 S24 S28 S32"/>
    <dataValidation allowBlank="1" showInputMessage="1" showErrorMessage="1" prompt="If the data are simulated, enter the model. It the data are observed, leave blank." sqref="G8 P8 T8 X8 S16 S25 S29 S33"/>
    <dataValidation allowBlank="1" showInputMessage="1" showErrorMessage="1" prompt="Select crop  from the drop down list, or if missing, add your crop to the list in the appropriate column located on the DropDownLists worksheet." sqref="E8 S14"/>
    <dataValidation allowBlank="1" showInputMessage="1" showErrorMessage="1" prompt="Select growth stage from the drop down list." sqref="D8 S13"/>
    <dataValidation allowBlank="1" showInputMessage="1" showErrorMessage="1" prompt="Enter the date that the harvesting event occurred." sqref="B8 S11"/>
    <dataValidation allowBlank="1" showInputMessage="1" showErrorMessage="1" prompt="Enter unique experimental identifier from drop down list based on Exp_UnitID column from ExperUnits sheet._x000a_" sqref="A8 S10"/>
    <dataValidation allowBlank="1" showInputMessage="1" showErrorMessage="1" prompt="Enter a treatment identifier from drop down list for each experimental unit  consistent with ExperUnits and Treatments tabs. For each row, this must be filled in if column A is blank." sqref="C8 S12"/>
    <dataValidation type="list" allowBlank="1" showInputMessage="1" showErrorMessage="1" sqref="E1 E7 E9:E2008">
      <formula1>Crop</formula1>
    </dataValidation>
    <dataValidation allowBlank="1" showErrorMessage="1" sqref="R3 V3:X3"/>
    <dataValidation type="list" allowBlank="1" showInputMessage="1" showErrorMessage="1" sqref="A9:A2008">
      <formula1>Exp_UnitID</formula1>
    </dataValidation>
    <dataValidation type="list" allowBlank="1" showInputMessage="1" showErrorMessage="1" sqref="C9:C2008">
      <formula1>TreatmentID</formula1>
    </dataValidation>
    <dataValidation type="list" allowBlank="1" showInputMessage="1" showErrorMessage="1" sqref="D9:D2008">
      <formula1>Growth_Stage</formula1>
    </dataValidation>
    <dataValidation type="list" allowBlank="1" showInputMessage="1" showErrorMessage="1" sqref="F9:F1048576 O9:O1048576 W9:W1048576 S9 S45:S1048576">
      <formula1>Obs_Sim</formula1>
    </dataValidation>
    <dataValidation allowBlank="1" showInputMessage="1" showErrorMessage="1" prompt="Enter the Standard Deviation of this measurement if you entered a Mean on the left." sqref="Z8:AI8"/>
    <dataValidation allowBlank="1" showInputMessage="1" showErrorMessage="1" prompt="Enter water sampling method." sqref="H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Z200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4.4" x14ac:dyDescent="0.3"/>
  <cols>
    <col min="1" max="7" width="12.77734375" customWidth="1"/>
    <col min="8" max="30" width="15.77734375" customWidth="1"/>
    <col min="31" max="52" width="12.77734375" customWidth="1"/>
  </cols>
  <sheetData>
    <row r="1" spans="1:52" s="108" customFormat="1" ht="18" x14ac:dyDescent="0.35">
      <c r="A1" s="1291" t="s">
        <v>2479</v>
      </c>
      <c r="B1" s="1292"/>
      <c r="C1" s="1293"/>
      <c r="D1" s="1293"/>
      <c r="E1" s="1293"/>
      <c r="F1" s="1335"/>
      <c r="G1" s="1335"/>
      <c r="H1" s="1335"/>
      <c r="I1" s="1293"/>
      <c r="J1" s="1293"/>
      <c r="K1" s="1293"/>
      <c r="L1" s="1293"/>
      <c r="M1" s="1293"/>
      <c r="N1" s="1293"/>
      <c r="O1" s="1293"/>
      <c r="P1" s="1293"/>
      <c r="Q1" s="1293"/>
      <c r="R1" s="1293"/>
      <c r="S1" s="1293"/>
      <c r="T1" s="1293"/>
      <c r="U1" s="1293"/>
      <c r="V1" s="1293"/>
      <c r="W1" s="1293"/>
      <c r="X1" s="1293"/>
      <c r="Y1" s="1293"/>
      <c r="Z1" s="1293"/>
      <c r="AA1" s="1293"/>
      <c r="AB1" s="1293"/>
      <c r="AC1" s="1293"/>
      <c r="AD1" s="1293"/>
      <c r="AE1" s="215"/>
      <c r="AF1" s="215"/>
      <c r="AG1" s="215"/>
      <c r="AH1" s="215"/>
      <c r="AI1" s="215"/>
      <c r="AJ1" s="215"/>
      <c r="AK1" s="215"/>
      <c r="AL1" s="215"/>
      <c r="AM1" s="215"/>
      <c r="AN1" s="215"/>
      <c r="AO1" s="215"/>
      <c r="AP1" s="215"/>
      <c r="AQ1" s="215"/>
      <c r="AR1" s="215"/>
      <c r="AS1" s="215"/>
      <c r="AT1" s="215"/>
      <c r="AU1" s="215"/>
      <c r="AV1" s="215"/>
      <c r="AW1" s="215"/>
      <c r="AX1" s="215"/>
      <c r="AY1" s="215"/>
      <c r="AZ1" s="215"/>
    </row>
    <row r="2" spans="1:52" s="108" customFormat="1" x14ac:dyDescent="0.3">
      <c r="A2" s="1520"/>
      <c r="B2" s="1520"/>
      <c r="C2" s="1520"/>
      <c r="D2" s="1520"/>
      <c r="E2" s="1520"/>
      <c r="F2" s="717"/>
      <c r="G2" s="717"/>
      <c r="H2" s="717"/>
      <c r="I2" s="717"/>
      <c r="J2" s="717"/>
      <c r="K2" s="717"/>
      <c r="L2" s="717"/>
      <c r="M2" s="717"/>
      <c r="N2" s="717"/>
      <c r="O2" s="717"/>
      <c r="P2" s="717"/>
      <c r="Q2" s="717"/>
      <c r="R2" s="717"/>
      <c r="S2" s="717"/>
      <c r="T2" s="717"/>
      <c r="U2" s="717"/>
      <c r="V2" s="717"/>
      <c r="W2" s="717"/>
      <c r="X2" s="717"/>
      <c r="Y2" s="717"/>
      <c r="Z2" s="717"/>
      <c r="AA2" s="717"/>
      <c r="AB2" s="717"/>
      <c r="AC2" s="717"/>
      <c r="AD2" s="1382"/>
      <c r="AE2" s="1376" t="s">
        <v>489</v>
      </c>
      <c r="AF2" s="1320" t="s">
        <v>489</v>
      </c>
      <c r="AG2" s="1320" t="s">
        <v>489</v>
      </c>
      <c r="AH2" s="1320" t="s">
        <v>489</v>
      </c>
      <c r="AI2" s="1320" t="s">
        <v>489</v>
      </c>
      <c r="AJ2" s="1320" t="s">
        <v>489</v>
      </c>
      <c r="AK2" s="1320" t="s">
        <v>489</v>
      </c>
      <c r="AL2" s="1320" t="s">
        <v>489</v>
      </c>
      <c r="AM2" s="1320" t="s">
        <v>489</v>
      </c>
      <c r="AN2" s="1320" t="s">
        <v>489</v>
      </c>
      <c r="AO2" s="1320" t="s">
        <v>489</v>
      </c>
      <c r="AP2" s="1320" t="s">
        <v>489</v>
      </c>
      <c r="AQ2" s="1320" t="s">
        <v>489</v>
      </c>
      <c r="AR2" s="1320" t="s">
        <v>489</v>
      </c>
      <c r="AS2" s="1320" t="s">
        <v>489</v>
      </c>
      <c r="AT2" s="1320" t="s">
        <v>489</v>
      </c>
      <c r="AU2" s="1320" t="s">
        <v>489</v>
      </c>
      <c r="AV2" s="1320" t="s">
        <v>489</v>
      </c>
      <c r="AW2" s="1320" t="s">
        <v>489</v>
      </c>
      <c r="AX2" s="1320" t="s">
        <v>489</v>
      </c>
      <c r="AY2" s="1320" t="s">
        <v>489</v>
      </c>
      <c r="AZ2" s="1325" t="s">
        <v>489</v>
      </c>
    </row>
    <row r="3" spans="1:52" s="108" customFormat="1" ht="15" thickBot="1" x14ac:dyDescent="0.35">
      <c r="A3" s="1520"/>
      <c r="B3" s="1520"/>
      <c r="C3" s="1520"/>
      <c r="D3" s="1520"/>
      <c r="E3" s="1520"/>
      <c r="F3" s="1346"/>
      <c r="G3" s="1347"/>
      <c r="H3" s="1347"/>
      <c r="I3" s="1347"/>
      <c r="J3" s="1347"/>
      <c r="K3" s="1347"/>
      <c r="L3" s="1347"/>
      <c r="M3" s="1347"/>
      <c r="N3" s="1347"/>
      <c r="O3" s="1347"/>
      <c r="P3" s="1347"/>
      <c r="Q3" s="1347"/>
      <c r="R3" s="1347"/>
      <c r="S3" s="1347"/>
      <c r="T3" s="1347"/>
      <c r="U3" s="1347"/>
      <c r="V3" s="1347"/>
      <c r="W3" s="1347"/>
      <c r="X3" s="1347"/>
      <c r="Y3" s="1347"/>
      <c r="Z3" s="1347"/>
      <c r="AA3" s="1347"/>
      <c r="AB3" s="1347"/>
      <c r="AC3" s="1347"/>
      <c r="AD3" s="1348"/>
      <c r="AE3" s="1377"/>
      <c r="AF3" s="1322"/>
      <c r="AG3" s="1322"/>
      <c r="AH3" s="1322"/>
      <c r="AI3" s="1322"/>
      <c r="AJ3" s="1322"/>
      <c r="AK3" s="1322"/>
      <c r="AL3" s="1322"/>
      <c r="AM3" s="1322"/>
      <c r="AN3" s="1322"/>
      <c r="AO3" s="1322"/>
      <c r="AP3" s="1322"/>
      <c r="AQ3" s="1322"/>
      <c r="AR3" s="1322"/>
      <c r="AS3" s="1322"/>
      <c r="AT3" s="1322"/>
      <c r="AU3" s="1322"/>
      <c r="AV3" s="1322"/>
      <c r="AW3" s="1322"/>
      <c r="AX3" s="1322"/>
      <c r="AY3" s="1322"/>
      <c r="AZ3" s="1326"/>
    </row>
    <row r="4" spans="1:52" s="108" customFormat="1" ht="15" thickBot="1" x14ac:dyDescent="0.35">
      <c r="A4" s="1144"/>
      <c r="B4" s="1145"/>
      <c r="C4" s="1146"/>
      <c r="D4" s="1147"/>
      <c r="E4" s="1147"/>
      <c r="F4" s="1349"/>
      <c r="G4" s="1350"/>
      <c r="H4" s="1350"/>
      <c r="I4" s="1350"/>
      <c r="J4" s="1350"/>
      <c r="K4" s="1350"/>
      <c r="L4" s="1350"/>
      <c r="M4" s="1350"/>
      <c r="N4" s="1350"/>
      <c r="O4" s="1350"/>
      <c r="P4" s="1350"/>
      <c r="Q4" s="1350"/>
      <c r="R4" s="1350"/>
      <c r="S4" s="1350"/>
      <c r="T4" s="1350"/>
      <c r="U4" s="1350"/>
      <c r="V4" s="1350"/>
      <c r="W4" s="1350"/>
      <c r="X4" s="1350"/>
      <c r="Y4" s="1350"/>
      <c r="Z4" s="1350"/>
      <c r="AA4" s="1350"/>
      <c r="AB4" s="1350"/>
      <c r="AC4" s="1350"/>
      <c r="AD4" s="1351"/>
      <c r="AE4" s="1377"/>
      <c r="AF4" s="1322"/>
      <c r="AG4" s="1322"/>
      <c r="AH4" s="1322"/>
      <c r="AI4" s="1322"/>
      <c r="AJ4" s="1322"/>
      <c r="AK4" s="1322"/>
      <c r="AL4" s="1322"/>
      <c r="AM4" s="1322"/>
      <c r="AN4" s="1322"/>
      <c r="AO4" s="1322"/>
      <c r="AP4" s="1322"/>
      <c r="AQ4" s="1322"/>
      <c r="AR4" s="1322"/>
      <c r="AS4" s="1322"/>
      <c r="AT4" s="1322"/>
      <c r="AU4" s="1322"/>
      <c r="AV4" s="1322"/>
      <c r="AW4" s="1322"/>
      <c r="AX4" s="1322"/>
      <c r="AY4" s="1322"/>
      <c r="AZ4" s="1326"/>
    </row>
    <row r="5" spans="1:52" s="108" customFormat="1" ht="16.2" thickBot="1" x14ac:dyDescent="0.35">
      <c r="A5" s="1336" t="s">
        <v>299</v>
      </c>
      <c r="B5" s="1337"/>
      <c r="C5" s="1338"/>
      <c r="D5" s="1339" t="s">
        <v>352</v>
      </c>
      <c r="E5" s="1340"/>
      <c r="F5" s="1349"/>
      <c r="G5" s="1350"/>
      <c r="H5" s="1350"/>
      <c r="I5" s="1361"/>
      <c r="J5" s="1361"/>
      <c r="K5" s="1361"/>
      <c r="L5" s="1361"/>
      <c r="M5" s="1361"/>
      <c r="N5" s="1361"/>
      <c r="O5" s="1361"/>
      <c r="P5" s="1361"/>
      <c r="Q5" s="1361"/>
      <c r="R5" s="1361"/>
      <c r="S5" s="1361"/>
      <c r="T5" s="1361"/>
      <c r="U5" s="1361"/>
      <c r="V5" s="1361"/>
      <c r="W5" s="1361"/>
      <c r="X5" s="1361"/>
      <c r="Y5" s="1361"/>
      <c r="Z5" s="1361"/>
      <c r="AA5" s="1361"/>
      <c r="AB5" s="1361"/>
      <c r="AC5" s="1361"/>
      <c r="AD5" s="1362"/>
      <c r="AE5" s="1378"/>
      <c r="AF5" s="1324"/>
      <c r="AG5" s="1324"/>
      <c r="AH5" s="1324"/>
      <c r="AI5" s="1324"/>
      <c r="AJ5" s="1324"/>
      <c r="AK5" s="1324"/>
      <c r="AL5" s="1324"/>
      <c r="AM5" s="1324"/>
      <c r="AN5" s="1324"/>
      <c r="AO5" s="1324"/>
      <c r="AP5" s="1324"/>
      <c r="AQ5" s="1324"/>
      <c r="AR5" s="1324"/>
      <c r="AS5" s="1324"/>
      <c r="AT5" s="1324"/>
      <c r="AU5" s="1324"/>
      <c r="AV5" s="1324"/>
      <c r="AW5" s="1324"/>
      <c r="AX5" s="1324"/>
      <c r="AY5" s="1324"/>
      <c r="AZ5" s="1327"/>
    </row>
    <row r="6" spans="1:52" s="1304" customFormat="1" ht="16.8" thickBot="1" x14ac:dyDescent="0.4">
      <c r="A6" s="1341"/>
      <c r="B6" s="1342" t="s">
        <v>93</v>
      </c>
      <c r="C6" s="694"/>
      <c r="D6" s="1343" t="str">
        <f>HYPERLINK("#DropDownLists!O6","Add to this list")</f>
        <v>Add to this list</v>
      </c>
      <c r="E6" s="1343" t="str">
        <f>HYPERLINK("#DropDownLists!K6","Add to this list")</f>
        <v>Add to this list</v>
      </c>
      <c r="F6" s="1352"/>
      <c r="G6" s="1353"/>
      <c r="H6" s="1360"/>
      <c r="I6" s="1366" t="s">
        <v>2483</v>
      </c>
      <c r="J6" s="1367"/>
      <c r="K6" s="1367"/>
      <c r="L6" s="1368" t="s">
        <v>252</v>
      </c>
      <c r="M6" s="1368" t="s">
        <v>252</v>
      </c>
      <c r="N6" s="1368" t="s">
        <v>96</v>
      </c>
      <c r="O6" s="1368" t="s">
        <v>92</v>
      </c>
      <c r="P6" s="1368" t="s">
        <v>68</v>
      </c>
      <c r="Q6" s="1368" t="s">
        <v>2480</v>
      </c>
      <c r="R6" s="1368" t="s">
        <v>2481</v>
      </c>
      <c r="S6" s="1368" t="s">
        <v>162</v>
      </c>
      <c r="T6" s="1368" t="s">
        <v>2482</v>
      </c>
      <c r="U6" s="1368" t="s">
        <v>163</v>
      </c>
      <c r="V6" s="1368" t="s">
        <v>2253</v>
      </c>
      <c r="W6" s="1368" t="s">
        <v>2254</v>
      </c>
      <c r="X6" s="1368" t="s">
        <v>2255</v>
      </c>
      <c r="Y6" s="1368" t="s">
        <v>2256</v>
      </c>
      <c r="Z6" s="1368" t="s">
        <v>2257</v>
      </c>
      <c r="AA6" s="1368" t="s">
        <v>2258</v>
      </c>
      <c r="AB6" s="1368" t="s">
        <v>2259</v>
      </c>
      <c r="AC6" s="1368" t="s">
        <v>2260</v>
      </c>
      <c r="AD6" s="1369" t="s">
        <v>2261</v>
      </c>
      <c r="AE6" s="1379" t="s">
        <v>2483</v>
      </c>
      <c r="AF6" s="1367"/>
      <c r="AG6" s="1367"/>
      <c r="AH6" s="1368" t="s">
        <v>252</v>
      </c>
      <c r="AI6" s="1368" t="s">
        <v>252</v>
      </c>
      <c r="AJ6" s="1368" t="s">
        <v>96</v>
      </c>
      <c r="AK6" s="1368" t="s">
        <v>92</v>
      </c>
      <c r="AL6" s="1368" t="s">
        <v>68</v>
      </c>
      <c r="AM6" s="1368" t="s">
        <v>2480</v>
      </c>
      <c r="AN6" s="1368" t="s">
        <v>2481</v>
      </c>
      <c r="AO6" s="1368" t="s">
        <v>162</v>
      </c>
      <c r="AP6" s="1368" t="s">
        <v>2482</v>
      </c>
      <c r="AQ6" s="1368" t="s">
        <v>163</v>
      </c>
      <c r="AR6" s="1368" t="s">
        <v>2253</v>
      </c>
      <c r="AS6" s="1368" t="s">
        <v>2254</v>
      </c>
      <c r="AT6" s="1368" t="s">
        <v>2255</v>
      </c>
      <c r="AU6" s="1368" t="s">
        <v>2256</v>
      </c>
      <c r="AV6" s="1368" t="s">
        <v>2257</v>
      </c>
      <c r="AW6" s="1368" t="s">
        <v>2258</v>
      </c>
      <c r="AX6" s="1368" t="s">
        <v>2259</v>
      </c>
      <c r="AY6" s="1368" t="s">
        <v>2260</v>
      </c>
      <c r="AZ6" s="1369" t="s">
        <v>2261</v>
      </c>
    </row>
    <row r="7" spans="1:52" s="108" customFormat="1" ht="15" thickBot="1" x14ac:dyDescent="0.35">
      <c r="A7" s="1453" t="s">
        <v>345</v>
      </c>
      <c r="B7" s="1453"/>
      <c r="C7" s="1453"/>
      <c r="D7" s="1453"/>
      <c r="E7" s="1453"/>
      <c r="F7" s="1354"/>
      <c r="G7" s="1355"/>
      <c r="H7" s="1355"/>
      <c r="I7" s="1363"/>
      <c r="J7" s="1364"/>
      <c r="K7" s="1363"/>
      <c r="L7" s="1363"/>
      <c r="M7" s="1363"/>
      <c r="N7" s="1363"/>
      <c r="O7" s="1363"/>
      <c r="P7" s="1365"/>
      <c r="Q7" s="1373" t="s">
        <v>2484</v>
      </c>
      <c r="R7" s="1374"/>
      <c r="S7" s="1374"/>
      <c r="T7" s="1374"/>
      <c r="U7" s="1374"/>
      <c r="V7" s="1374"/>
      <c r="W7" s="1374"/>
      <c r="X7" s="1374"/>
      <c r="Y7" s="1374"/>
      <c r="Z7" s="1374"/>
      <c r="AA7" s="1374"/>
      <c r="AB7" s="1374"/>
      <c r="AC7" s="1374"/>
      <c r="AD7" s="1375"/>
      <c r="AE7" s="1380"/>
      <c r="AF7" s="1364"/>
      <c r="AG7" s="1363"/>
      <c r="AH7" s="1363"/>
      <c r="AI7" s="1363"/>
      <c r="AJ7" s="1363"/>
      <c r="AK7" s="1363"/>
      <c r="AL7" s="1365"/>
      <c r="AM7" s="1373" t="s">
        <v>2484</v>
      </c>
      <c r="AN7" s="1374"/>
      <c r="AO7" s="1374"/>
      <c r="AP7" s="1374"/>
      <c r="AQ7" s="1374"/>
      <c r="AR7" s="1374"/>
      <c r="AS7" s="1374"/>
      <c r="AT7" s="1374"/>
      <c r="AU7" s="1374"/>
      <c r="AV7" s="1374"/>
      <c r="AW7" s="1374"/>
      <c r="AX7" s="1374"/>
      <c r="AY7" s="1374"/>
      <c r="AZ7" s="1375"/>
    </row>
    <row r="8" spans="1:52" s="108" customFormat="1" ht="54" thickBot="1" x14ac:dyDescent="0.35">
      <c r="A8" s="1154" t="s">
        <v>2236</v>
      </c>
      <c r="B8" s="1155" t="s">
        <v>12</v>
      </c>
      <c r="C8" s="680" t="s">
        <v>129</v>
      </c>
      <c r="D8" s="680" t="s">
        <v>1412</v>
      </c>
      <c r="E8" s="611" t="s">
        <v>54</v>
      </c>
      <c r="F8" s="1356" t="s">
        <v>2485</v>
      </c>
      <c r="G8" s="1357" t="s">
        <v>2486</v>
      </c>
      <c r="H8" s="1358" t="s">
        <v>2510</v>
      </c>
      <c r="I8" s="1358" t="s">
        <v>2511</v>
      </c>
      <c r="J8" s="1370" t="s">
        <v>2512</v>
      </c>
      <c r="K8" s="1370" t="s">
        <v>2513</v>
      </c>
      <c r="L8" s="1358" t="s">
        <v>2514</v>
      </c>
      <c r="M8" s="1358" t="s">
        <v>2515</v>
      </c>
      <c r="N8" s="1358" t="s">
        <v>2516</v>
      </c>
      <c r="O8" s="1358" t="s">
        <v>2517</v>
      </c>
      <c r="P8" s="1358" t="s">
        <v>2518</v>
      </c>
      <c r="Q8" s="1371" t="s">
        <v>2519</v>
      </c>
      <c r="R8" s="1371" t="s">
        <v>2520</v>
      </c>
      <c r="S8" s="1371" t="s">
        <v>2521</v>
      </c>
      <c r="T8" s="1371" t="s">
        <v>2522</v>
      </c>
      <c r="U8" s="1371" t="s">
        <v>2523</v>
      </c>
      <c r="V8" s="1371" t="s">
        <v>2524</v>
      </c>
      <c r="W8" s="1371" t="s">
        <v>2525</v>
      </c>
      <c r="X8" s="1371" t="s">
        <v>2526</v>
      </c>
      <c r="Y8" s="1371" t="s">
        <v>2527</v>
      </c>
      <c r="Z8" s="1371" t="s">
        <v>2528</v>
      </c>
      <c r="AA8" s="1371" t="s">
        <v>2529</v>
      </c>
      <c r="AB8" s="1371" t="s">
        <v>2530</v>
      </c>
      <c r="AC8" s="1371" t="s">
        <v>2531</v>
      </c>
      <c r="AD8" s="1372" t="s">
        <v>2532</v>
      </c>
      <c r="AE8" s="1381" t="s">
        <v>2533</v>
      </c>
      <c r="AF8" s="1370" t="s">
        <v>2534</v>
      </c>
      <c r="AG8" s="1370" t="s">
        <v>2535</v>
      </c>
      <c r="AH8" s="1358" t="s">
        <v>2536</v>
      </c>
      <c r="AI8" s="1358" t="s">
        <v>2537</v>
      </c>
      <c r="AJ8" s="1358" t="s">
        <v>2538</v>
      </c>
      <c r="AK8" s="1358" t="s">
        <v>2539</v>
      </c>
      <c r="AL8" s="1358" t="s">
        <v>2540</v>
      </c>
      <c r="AM8" s="1371" t="s">
        <v>2541</v>
      </c>
      <c r="AN8" s="1371" t="s">
        <v>2542</v>
      </c>
      <c r="AO8" s="1371" t="s">
        <v>2543</v>
      </c>
      <c r="AP8" s="1371" t="s">
        <v>2544</v>
      </c>
      <c r="AQ8" s="1371" t="s">
        <v>2545</v>
      </c>
      <c r="AR8" s="1371" t="s">
        <v>2546</v>
      </c>
      <c r="AS8" s="1371" t="s">
        <v>2547</v>
      </c>
      <c r="AT8" s="1371" t="s">
        <v>2548</v>
      </c>
      <c r="AU8" s="1371" t="s">
        <v>2549</v>
      </c>
      <c r="AV8" s="1371" t="s">
        <v>2550</v>
      </c>
      <c r="AW8" s="1371" t="s">
        <v>2551</v>
      </c>
      <c r="AX8" s="1371" t="s">
        <v>2552</v>
      </c>
      <c r="AY8" s="1371" t="s">
        <v>2553</v>
      </c>
      <c r="AZ8" s="1372" t="s">
        <v>2554</v>
      </c>
    </row>
    <row r="9" spans="1:52" x14ac:dyDescent="0.3">
      <c r="A9" s="339"/>
      <c r="B9" s="336"/>
      <c r="C9" s="339"/>
      <c r="D9" s="339"/>
      <c r="E9" s="339"/>
      <c r="F9" s="1245"/>
    </row>
    <row r="10" spans="1:52" x14ac:dyDescent="0.3">
      <c r="A10" s="339"/>
      <c r="B10" s="336"/>
      <c r="C10" s="339"/>
      <c r="D10" s="339"/>
      <c r="E10" s="339"/>
      <c r="F10" s="1245"/>
    </row>
    <row r="11" spans="1:52" x14ac:dyDescent="0.3">
      <c r="A11" s="339"/>
      <c r="B11" s="336"/>
      <c r="C11" s="339"/>
      <c r="D11" s="339"/>
      <c r="E11" s="339"/>
      <c r="F11" s="1245"/>
      <c r="M11" s="1331"/>
      <c r="O11" s="1331"/>
    </row>
    <row r="12" spans="1:52" x14ac:dyDescent="0.3">
      <c r="A12" s="339"/>
      <c r="B12" s="336"/>
      <c r="C12" s="339"/>
      <c r="D12" s="339"/>
      <c r="E12" s="339"/>
      <c r="F12" s="1245"/>
      <c r="M12" s="1332"/>
      <c r="O12" s="1332"/>
    </row>
    <row r="13" spans="1:52" x14ac:dyDescent="0.3">
      <c r="A13" s="339"/>
      <c r="B13" s="336"/>
      <c r="C13" s="339"/>
      <c r="D13" s="339"/>
      <c r="E13" s="339"/>
      <c r="F13" s="1245"/>
      <c r="M13" s="29"/>
      <c r="O13" s="29"/>
    </row>
    <row r="14" spans="1:52" x14ac:dyDescent="0.3">
      <c r="A14" s="339"/>
      <c r="B14" s="336"/>
      <c r="C14" s="339"/>
      <c r="D14" s="339"/>
      <c r="E14" s="339"/>
      <c r="F14" s="1245"/>
      <c r="L14" s="108"/>
      <c r="M14" s="29"/>
      <c r="O14" s="29"/>
    </row>
    <row r="15" spans="1:52" x14ac:dyDescent="0.3">
      <c r="A15" s="339"/>
      <c r="B15" s="336"/>
      <c r="C15" s="339"/>
      <c r="D15" s="339"/>
      <c r="E15" s="339"/>
      <c r="F15" s="1245"/>
      <c r="L15" s="108"/>
      <c r="M15" s="29"/>
      <c r="O15" s="29"/>
    </row>
    <row r="16" spans="1:52" x14ac:dyDescent="0.3">
      <c r="A16" s="339"/>
      <c r="B16" s="336"/>
      <c r="C16" s="339"/>
      <c r="D16" s="339"/>
      <c r="E16" s="339"/>
      <c r="F16" s="1245"/>
      <c r="L16" s="108"/>
      <c r="M16" s="1333"/>
      <c r="O16" s="1333"/>
    </row>
    <row r="17" spans="1:15" x14ac:dyDescent="0.3">
      <c r="A17" s="339"/>
      <c r="B17" s="336"/>
      <c r="C17" s="339"/>
      <c r="D17" s="339"/>
      <c r="E17" s="339"/>
      <c r="F17" s="1245"/>
      <c r="L17" s="108"/>
      <c r="M17" s="1333"/>
      <c r="O17" s="1333"/>
    </row>
    <row r="18" spans="1:15" x14ac:dyDescent="0.3">
      <c r="A18" s="339"/>
      <c r="B18" s="336"/>
      <c r="C18" s="339"/>
      <c r="D18" s="339"/>
      <c r="E18" s="339"/>
      <c r="F18" s="1245"/>
      <c r="L18" s="108"/>
      <c r="M18" s="1383"/>
      <c r="O18" s="1383"/>
    </row>
    <row r="19" spans="1:15" x14ac:dyDescent="0.3">
      <c r="A19" s="339"/>
      <c r="B19" s="336"/>
      <c r="C19" s="339"/>
      <c r="D19" s="339"/>
      <c r="E19" s="339"/>
      <c r="F19" s="1245"/>
      <c r="L19" s="108"/>
      <c r="M19" s="1383"/>
      <c r="O19" s="1383"/>
    </row>
    <row r="20" spans="1:15" x14ac:dyDescent="0.3">
      <c r="A20" s="339"/>
      <c r="B20" s="336"/>
      <c r="C20" s="339"/>
      <c r="D20" s="339"/>
      <c r="E20" s="339"/>
      <c r="F20" s="1245"/>
      <c r="L20" s="108"/>
      <c r="M20" s="1384"/>
      <c r="O20" s="1384"/>
    </row>
    <row r="21" spans="1:15" x14ac:dyDescent="0.3">
      <c r="A21" s="339"/>
      <c r="B21" s="336"/>
      <c r="C21" s="339"/>
      <c r="D21" s="339"/>
      <c r="E21" s="339"/>
      <c r="F21" s="1245"/>
      <c r="L21" s="108"/>
      <c r="M21" s="1384"/>
      <c r="O21" s="1384"/>
    </row>
    <row r="22" spans="1:15" x14ac:dyDescent="0.3">
      <c r="A22" s="339"/>
      <c r="B22" s="336"/>
      <c r="C22" s="339"/>
      <c r="D22" s="339"/>
      <c r="E22" s="339"/>
      <c r="F22" s="1245"/>
      <c r="L22" s="108"/>
      <c r="M22" s="1383"/>
      <c r="O22" s="1383"/>
    </row>
    <row r="23" spans="1:15" x14ac:dyDescent="0.3">
      <c r="A23" s="339"/>
      <c r="B23" s="336"/>
      <c r="C23" s="339"/>
      <c r="D23" s="339"/>
      <c r="E23" s="339"/>
      <c r="F23" s="1245"/>
      <c r="L23" s="108"/>
      <c r="M23" s="1383"/>
      <c r="O23" s="1383"/>
    </row>
    <row r="24" spans="1:15" x14ac:dyDescent="0.3">
      <c r="A24" s="339"/>
      <c r="B24" s="336"/>
      <c r="C24" s="339"/>
      <c r="D24" s="339"/>
      <c r="E24" s="339"/>
      <c r="F24" s="1245"/>
      <c r="L24" s="108"/>
      <c r="M24" s="1383"/>
      <c r="O24" s="1383"/>
    </row>
    <row r="25" spans="1:15" x14ac:dyDescent="0.3">
      <c r="A25" s="339"/>
      <c r="B25" s="336"/>
      <c r="C25" s="339"/>
      <c r="D25" s="339"/>
      <c r="E25" s="339"/>
      <c r="F25" s="1245"/>
      <c r="L25" s="108"/>
      <c r="M25" s="1383"/>
      <c r="O25" s="1383"/>
    </row>
    <row r="26" spans="1:15" x14ac:dyDescent="0.3">
      <c r="A26" s="339"/>
      <c r="B26" s="336"/>
      <c r="C26" s="339"/>
      <c r="D26" s="339"/>
      <c r="E26" s="339"/>
      <c r="F26" s="1245"/>
      <c r="L26" s="108"/>
      <c r="M26" s="1383"/>
      <c r="O26" s="1383"/>
    </row>
    <row r="27" spans="1:15" x14ac:dyDescent="0.3">
      <c r="A27" s="339"/>
      <c r="B27" s="336"/>
      <c r="C27" s="339"/>
      <c r="D27" s="339"/>
      <c r="E27" s="339"/>
      <c r="F27" s="1245"/>
      <c r="L27" s="108"/>
      <c r="M27" s="1383"/>
      <c r="O27" s="1383"/>
    </row>
    <row r="28" spans="1:15" x14ac:dyDescent="0.3">
      <c r="A28" s="339"/>
      <c r="B28" s="336"/>
      <c r="C28" s="339"/>
      <c r="D28" s="339"/>
      <c r="E28" s="339"/>
      <c r="F28" s="1245"/>
      <c r="L28" s="108"/>
      <c r="M28" s="1383"/>
      <c r="O28" s="1383"/>
    </row>
    <row r="29" spans="1:15" x14ac:dyDescent="0.3">
      <c r="A29" s="339"/>
      <c r="B29" s="336"/>
      <c r="C29" s="339"/>
      <c r="D29" s="339"/>
      <c r="E29" s="339"/>
      <c r="F29" s="1245"/>
      <c r="L29" s="108"/>
      <c r="M29" s="1383"/>
      <c r="O29" s="1383"/>
    </row>
    <row r="30" spans="1:15" x14ac:dyDescent="0.3">
      <c r="A30" s="339"/>
      <c r="B30" s="336"/>
      <c r="C30" s="339"/>
      <c r="D30" s="339"/>
      <c r="E30" s="339"/>
      <c r="F30" s="1245"/>
      <c r="L30" s="108"/>
      <c r="M30" s="1383"/>
      <c r="O30" s="1383"/>
    </row>
    <row r="31" spans="1:15" x14ac:dyDescent="0.3">
      <c r="A31" s="339"/>
      <c r="B31" s="336"/>
      <c r="C31" s="339"/>
      <c r="D31" s="339"/>
      <c r="E31" s="339"/>
      <c r="F31" s="1245"/>
      <c r="L31" s="108"/>
      <c r="M31" s="1383"/>
      <c r="O31" s="1383"/>
    </row>
    <row r="32" spans="1:15" x14ac:dyDescent="0.3">
      <c r="A32" s="339"/>
      <c r="B32" s="336"/>
      <c r="C32" s="339"/>
      <c r="D32" s="339"/>
      <c r="E32" s="339"/>
      <c r="F32" s="1245"/>
      <c r="L32" s="108"/>
      <c r="M32" s="1383"/>
      <c r="O32" s="1383"/>
    </row>
    <row r="33" spans="1:32" x14ac:dyDescent="0.3">
      <c r="A33" s="339"/>
      <c r="B33" s="336"/>
      <c r="C33" s="339"/>
      <c r="D33" s="339"/>
      <c r="E33" s="339"/>
      <c r="F33" s="1245"/>
      <c r="L33" s="108"/>
      <c r="M33" s="1383"/>
      <c r="O33" s="1383"/>
    </row>
    <row r="34" spans="1:32" x14ac:dyDescent="0.3">
      <c r="A34" s="339"/>
      <c r="B34" s="336"/>
      <c r="C34" s="339"/>
      <c r="D34" s="339"/>
      <c r="E34" s="339"/>
      <c r="F34" s="1245"/>
      <c r="L34" s="108"/>
      <c r="M34" s="1383"/>
      <c r="O34" s="1383"/>
    </row>
    <row r="35" spans="1:32" x14ac:dyDescent="0.3">
      <c r="A35" s="339"/>
      <c r="B35" s="336"/>
      <c r="C35" s="339"/>
      <c r="D35" s="339"/>
      <c r="E35" s="339"/>
      <c r="F35" s="1245"/>
      <c r="L35" s="108"/>
      <c r="M35" s="1383"/>
      <c r="O35" s="1383"/>
    </row>
    <row r="36" spans="1:32" x14ac:dyDescent="0.3">
      <c r="A36" s="339"/>
      <c r="B36" s="336"/>
      <c r="C36" s="339"/>
      <c r="D36" s="339"/>
      <c r="E36" s="339"/>
      <c r="F36" s="1245"/>
      <c r="L36" s="108"/>
      <c r="M36" s="1383"/>
      <c r="O36" s="1383"/>
    </row>
    <row r="37" spans="1:32" x14ac:dyDescent="0.3">
      <c r="A37" s="339"/>
      <c r="B37" s="336"/>
      <c r="C37" s="339"/>
      <c r="D37" s="339"/>
      <c r="E37" s="339"/>
      <c r="F37" s="1245"/>
      <c r="L37" s="108"/>
      <c r="M37" s="1383"/>
      <c r="O37" s="1383"/>
    </row>
    <row r="38" spans="1:32" x14ac:dyDescent="0.3">
      <c r="A38" s="339"/>
      <c r="B38" s="336"/>
      <c r="C38" s="339"/>
      <c r="D38" s="339"/>
      <c r="E38" s="339"/>
      <c r="F38" s="1245"/>
      <c r="L38" s="108"/>
      <c r="M38" s="1383"/>
      <c r="O38" s="1383"/>
    </row>
    <row r="39" spans="1:32" x14ac:dyDescent="0.3">
      <c r="A39" s="339"/>
      <c r="B39" s="336"/>
      <c r="C39" s="339"/>
      <c r="D39" s="339"/>
      <c r="E39" s="339"/>
      <c r="F39" s="1245"/>
      <c r="L39" s="108"/>
      <c r="M39" s="1383"/>
      <c r="O39" s="1383"/>
    </row>
    <row r="40" spans="1:32" x14ac:dyDescent="0.3">
      <c r="A40" s="339"/>
      <c r="B40" s="336"/>
      <c r="C40" s="339"/>
      <c r="D40" s="339"/>
      <c r="E40" s="339"/>
      <c r="F40" s="1245"/>
      <c r="L40" s="108"/>
      <c r="M40" s="1383"/>
      <c r="O40" s="1383"/>
    </row>
    <row r="41" spans="1:32" x14ac:dyDescent="0.3">
      <c r="A41" s="339"/>
      <c r="B41" s="336"/>
      <c r="C41" s="339"/>
      <c r="D41" s="339"/>
      <c r="E41" s="339"/>
      <c r="F41" s="1245"/>
      <c r="L41" s="108"/>
      <c r="M41" s="1383"/>
      <c r="O41" s="1383"/>
    </row>
    <row r="42" spans="1:32" x14ac:dyDescent="0.3">
      <c r="A42" s="339"/>
      <c r="B42" s="336"/>
      <c r="C42" s="339"/>
      <c r="D42" s="339"/>
      <c r="E42" s="339"/>
      <c r="F42" s="1245"/>
      <c r="L42" s="108"/>
      <c r="M42" s="1384"/>
      <c r="O42" s="1384"/>
    </row>
    <row r="43" spans="1:32" x14ac:dyDescent="0.3">
      <c r="A43" s="339"/>
      <c r="B43" s="336"/>
      <c r="C43" s="339"/>
      <c r="D43" s="339"/>
      <c r="E43" s="339"/>
      <c r="F43" s="1245"/>
      <c r="L43" s="108"/>
      <c r="M43" s="1384"/>
      <c r="O43" s="1384"/>
    </row>
    <row r="44" spans="1:32" x14ac:dyDescent="0.3">
      <c r="A44" s="339"/>
      <c r="B44" s="336"/>
      <c r="C44" s="339"/>
      <c r="D44" s="339"/>
      <c r="E44" s="339"/>
      <c r="F44" s="1245"/>
      <c r="L44" s="108"/>
      <c r="M44" s="1383"/>
      <c r="O44" s="1383"/>
    </row>
    <row r="45" spans="1:32" x14ac:dyDescent="0.3">
      <c r="A45" s="339"/>
      <c r="B45" s="336"/>
      <c r="C45" s="339"/>
      <c r="D45" s="339"/>
      <c r="E45" s="339"/>
      <c r="F45" s="1245"/>
      <c r="L45" s="108"/>
      <c r="M45" s="1383"/>
      <c r="O45" s="1383"/>
    </row>
    <row r="46" spans="1:32" x14ac:dyDescent="0.3">
      <c r="A46" s="339"/>
      <c r="B46" s="336"/>
      <c r="C46" s="339"/>
      <c r="D46" s="339"/>
      <c r="E46" s="339"/>
      <c r="F46" s="1245"/>
      <c r="L46" s="108"/>
      <c r="M46" s="1383"/>
      <c r="O46" s="1383"/>
    </row>
    <row r="47" spans="1:32" x14ac:dyDescent="0.3">
      <c r="A47" s="339"/>
      <c r="B47" s="336"/>
      <c r="C47" s="339"/>
      <c r="D47" s="339"/>
      <c r="E47" s="339"/>
      <c r="F47" s="1245"/>
      <c r="L47" s="108"/>
      <c r="M47" s="1383"/>
      <c r="O47" s="1383"/>
    </row>
    <row r="48" spans="1:32" x14ac:dyDescent="0.3">
      <c r="A48" s="339"/>
      <c r="B48" s="336"/>
      <c r="C48" s="339"/>
      <c r="D48" s="339"/>
      <c r="E48" s="339"/>
      <c r="F48" s="1245"/>
      <c r="L48" s="108"/>
      <c r="M48" s="1383"/>
      <c r="O48" s="1383"/>
      <c r="AF48" s="337"/>
    </row>
    <row r="49" spans="1:15" x14ac:dyDescent="0.3">
      <c r="A49" s="339"/>
      <c r="B49" s="336"/>
      <c r="C49" s="339"/>
      <c r="D49" s="339"/>
      <c r="E49" s="339"/>
      <c r="F49" s="1245"/>
      <c r="L49" s="108"/>
      <c r="M49" s="1383"/>
      <c r="O49" s="1383"/>
    </row>
    <row r="50" spans="1:15" x14ac:dyDescent="0.3">
      <c r="A50" s="339"/>
      <c r="B50" s="336"/>
      <c r="C50" s="339"/>
      <c r="D50" s="339"/>
      <c r="E50" s="339"/>
      <c r="F50" s="1245"/>
      <c r="L50" s="108"/>
      <c r="M50" s="1383"/>
      <c r="O50" s="1383"/>
    </row>
    <row r="51" spans="1:15" x14ac:dyDescent="0.3">
      <c r="A51" s="339"/>
      <c r="B51" s="336"/>
      <c r="C51" s="339"/>
      <c r="D51" s="339"/>
      <c r="E51" s="339"/>
      <c r="F51" s="1245"/>
      <c r="L51" s="108"/>
      <c r="M51" s="1383"/>
      <c r="O51" s="1383"/>
    </row>
    <row r="52" spans="1:15" x14ac:dyDescent="0.3">
      <c r="A52" s="339"/>
      <c r="B52" s="336"/>
      <c r="C52" s="339"/>
      <c r="D52" s="339"/>
      <c r="E52" s="339"/>
      <c r="F52" s="1245"/>
      <c r="L52" s="108"/>
      <c r="M52" s="1383"/>
      <c r="O52" s="1383"/>
    </row>
    <row r="53" spans="1:15" x14ac:dyDescent="0.3">
      <c r="A53" s="339"/>
      <c r="B53" s="336"/>
      <c r="C53" s="339"/>
      <c r="D53" s="339"/>
      <c r="E53" s="339"/>
      <c r="F53" s="1245"/>
      <c r="L53" s="108"/>
      <c r="M53" s="1383"/>
      <c r="O53" s="1383"/>
    </row>
    <row r="54" spans="1:15" x14ac:dyDescent="0.3">
      <c r="A54" s="339"/>
      <c r="B54" s="336"/>
      <c r="C54" s="339"/>
      <c r="D54" s="339"/>
      <c r="E54" s="339"/>
      <c r="F54" s="1245"/>
      <c r="L54" s="108"/>
      <c r="M54" s="1383"/>
      <c r="O54" s="1383"/>
    </row>
    <row r="55" spans="1:15" x14ac:dyDescent="0.3">
      <c r="A55" s="339"/>
      <c r="B55" s="336"/>
      <c r="C55" s="339"/>
      <c r="D55" s="339"/>
      <c r="E55" s="339"/>
      <c r="F55" s="1245"/>
      <c r="L55" s="108"/>
      <c r="M55" s="1383"/>
      <c r="O55" s="1383"/>
    </row>
    <row r="56" spans="1:15" x14ac:dyDescent="0.3">
      <c r="A56" s="339"/>
      <c r="B56" s="336"/>
      <c r="C56" s="339"/>
      <c r="D56" s="339"/>
      <c r="E56" s="339"/>
      <c r="F56" s="1245"/>
      <c r="L56" s="108"/>
      <c r="M56" s="1383"/>
      <c r="O56" s="1383"/>
    </row>
    <row r="57" spans="1:15" x14ac:dyDescent="0.3">
      <c r="A57" s="339"/>
      <c r="B57" s="336"/>
      <c r="C57" s="339"/>
      <c r="D57" s="339"/>
      <c r="E57" s="339"/>
      <c r="F57" s="1245"/>
      <c r="L57" s="108"/>
      <c r="M57" s="1383"/>
      <c r="O57" s="1383"/>
    </row>
    <row r="58" spans="1:15" x14ac:dyDescent="0.3">
      <c r="A58" s="339"/>
      <c r="B58" s="336"/>
      <c r="C58" s="339"/>
      <c r="D58" s="339"/>
      <c r="E58" s="339"/>
      <c r="F58" s="1245"/>
      <c r="L58" s="108"/>
      <c r="M58" s="1383"/>
      <c r="O58" s="1383"/>
    </row>
    <row r="59" spans="1:15" x14ac:dyDescent="0.3">
      <c r="A59" s="339"/>
      <c r="B59" s="336"/>
      <c r="C59" s="339"/>
      <c r="D59" s="339"/>
      <c r="E59" s="339"/>
      <c r="F59" s="1245"/>
      <c r="L59" s="108"/>
      <c r="M59" s="1383"/>
      <c r="O59" s="1383"/>
    </row>
    <row r="60" spans="1:15" x14ac:dyDescent="0.3">
      <c r="A60" s="339"/>
      <c r="B60" s="336"/>
      <c r="C60" s="339"/>
      <c r="D60" s="339"/>
      <c r="E60" s="339"/>
      <c r="F60" s="1245"/>
      <c r="L60" s="108"/>
      <c r="M60" s="1383"/>
      <c r="O60" s="1383"/>
    </row>
    <row r="61" spans="1:15" x14ac:dyDescent="0.3">
      <c r="A61" s="339"/>
      <c r="B61" s="336"/>
      <c r="C61" s="339"/>
      <c r="D61" s="339"/>
      <c r="E61" s="339"/>
      <c r="F61" s="1245"/>
      <c r="L61" s="108"/>
      <c r="M61" s="1383"/>
      <c r="O61" s="1383"/>
    </row>
    <row r="62" spans="1:15" x14ac:dyDescent="0.3">
      <c r="A62" s="339"/>
      <c r="B62" s="336"/>
      <c r="C62" s="339"/>
      <c r="D62" s="339"/>
      <c r="E62" s="339"/>
      <c r="F62" s="1245"/>
      <c r="L62" s="108"/>
      <c r="M62" s="1383"/>
      <c r="O62" s="1383"/>
    </row>
    <row r="63" spans="1:15" x14ac:dyDescent="0.3">
      <c r="A63" s="339"/>
      <c r="B63" s="336"/>
      <c r="C63" s="339"/>
      <c r="D63" s="339"/>
      <c r="E63" s="339"/>
      <c r="F63" s="1245"/>
    </row>
    <row r="64" spans="1:15" x14ac:dyDescent="0.3">
      <c r="A64" s="339"/>
      <c r="B64" s="336"/>
      <c r="C64" s="339"/>
      <c r="D64" s="339"/>
      <c r="E64" s="339"/>
      <c r="F64" s="1245"/>
    </row>
    <row r="65" spans="1:6" x14ac:dyDescent="0.3">
      <c r="A65" s="339"/>
      <c r="B65" s="336"/>
      <c r="C65" s="339"/>
      <c r="D65" s="339"/>
      <c r="E65" s="339"/>
      <c r="F65" s="1245"/>
    </row>
    <row r="66" spans="1:6" x14ac:dyDescent="0.3">
      <c r="A66" s="339"/>
      <c r="B66" s="336"/>
      <c r="C66" s="339"/>
      <c r="D66" s="339"/>
      <c r="E66" s="339"/>
      <c r="F66" s="1245"/>
    </row>
    <row r="67" spans="1:6" x14ac:dyDescent="0.3">
      <c r="A67" s="339"/>
      <c r="B67" s="336"/>
      <c r="C67" s="339"/>
      <c r="D67" s="339"/>
      <c r="E67" s="339"/>
      <c r="F67" s="1245"/>
    </row>
    <row r="68" spans="1:6" x14ac:dyDescent="0.3">
      <c r="A68" s="339"/>
      <c r="B68" s="336"/>
      <c r="C68" s="339"/>
      <c r="D68" s="339"/>
      <c r="E68" s="339"/>
      <c r="F68" s="1245"/>
    </row>
    <row r="69" spans="1:6" x14ac:dyDescent="0.3">
      <c r="A69" s="339"/>
      <c r="B69" s="336"/>
      <c r="C69" s="339"/>
      <c r="D69" s="339"/>
      <c r="E69" s="339"/>
      <c r="F69" s="1245"/>
    </row>
    <row r="70" spans="1:6" x14ac:dyDescent="0.3">
      <c r="A70" s="339"/>
      <c r="B70" s="336"/>
      <c r="C70" s="339"/>
      <c r="D70" s="339"/>
      <c r="E70" s="339"/>
      <c r="F70" s="1245"/>
    </row>
    <row r="71" spans="1:6" x14ac:dyDescent="0.3">
      <c r="A71" s="339"/>
      <c r="B71" s="336"/>
      <c r="C71" s="339"/>
      <c r="D71" s="339"/>
      <c r="E71" s="339"/>
      <c r="F71" s="1245"/>
    </row>
    <row r="72" spans="1:6" x14ac:dyDescent="0.3">
      <c r="A72" s="339"/>
      <c r="B72" s="336"/>
      <c r="C72" s="339"/>
      <c r="D72" s="339"/>
      <c r="E72" s="339"/>
      <c r="F72" s="1245"/>
    </row>
    <row r="73" spans="1:6" x14ac:dyDescent="0.3">
      <c r="A73" s="339"/>
      <c r="B73" s="336"/>
      <c r="C73" s="339"/>
      <c r="D73" s="339"/>
      <c r="E73" s="339"/>
      <c r="F73" s="1245"/>
    </row>
    <row r="74" spans="1:6" x14ac:dyDescent="0.3">
      <c r="A74" s="339"/>
      <c r="B74" s="336"/>
      <c r="C74" s="339"/>
      <c r="D74" s="339"/>
      <c r="E74" s="339"/>
      <c r="F74" s="1245"/>
    </row>
    <row r="75" spans="1:6" x14ac:dyDescent="0.3">
      <c r="A75" s="339"/>
      <c r="B75" s="336"/>
      <c r="C75" s="339"/>
      <c r="D75" s="339"/>
      <c r="E75" s="339"/>
      <c r="F75" s="1245"/>
    </row>
    <row r="76" spans="1:6" x14ac:dyDescent="0.3">
      <c r="A76" s="339"/>
      <c r="B76" s="336"/>
      <c r="C76" s="339"/>
      <c r="D76" s="339"/>
      <c r="E76" s="339"/>
      <c r="F76" s="1245"/>
    </row>
    <row r="77" spans="1:6" x14ac:dyDescent="0.3">
      <c r="A77" s="339"/>
      <c r="B77" s="336"/>
      <c r="C77" s="339"/>
      <c r="D77" s="339"/>
      <c r="E77" s="339"/>
      <c r="F77" s="1245"/>
    </row>
    <row r="78" spans="1:6" x14ac:dyDescent="0.3">
      <c r="A78" s="339"/>
      <c r="B78" s="336"/>
      <c r="C78" s="339"/>
      <c r="D78" s="339"/>
      <c r="E78" s="339"/>
      <c r="F78" s="1245"/>
    </row>
    <row r="79" spans="1:6" x14ac:dyDescent="0.3">
      <c r="A79" s="339"/>
      <c r="B79" s="336"/>
      <c r="C79" s="339"/>
      <c r="D79" s="339"/>
      <c r="E79" s="339"/>
      <c r="F79" s="1245"/>
    </row>
    <row r="80" spans="1:6" x14ac:dyDescent="0.3">
      <c r="A80" s="339"/>
      <c r="B80" s="336"/>
      <c r="C80" s="339"/>
      <c r="D80" s="339"/>
      <c r="E80" s="339"/>
      <c r="F80" s="1245"/>
    </row>
    <row r="81" spans="1:6" x14ac:dyDescent="0.3">
      <c r="A81" s="339"/>
      <c r="B81" s="336"/>
      <c r="C81" s="339"/>
      <c r="D81" s="339"/>
      <c r="E81" s="339"/>
      <c r="F81" s="1245"/>
    </row>
    <row r="82" spans="1:6" x14ac:dyDescent="0.3">
      <c r="A82" s="339"/>
      <c r="B82" s="336"/>
      <c r="C82" s="339"/>
      <c r="D82" s="339"/>
      <c r="E82" s="339"/>
      <c r="F82" s="1245"/>
    </row>
    <row r="83" spans="1:6" x14ac:dyDescent="0.3">
      <c r="A83" s="339"/>
      <c r="B83" s="336"/>
      <c r="C83" s="339"/>
      <c r="D83" s="339"/>
      <c r="E83" s="339"/>
      <c r="F83" s="1245"/>
    </row>
    <row r="84" spans="1:6" x14ac:dyDescent="0.3">
      <c r="A84" s="339"/>
      <c r="B84" s="336"/>
      <c r="C84" s="339"/>
      <c r="D84" s="339"/>
      <c r="E84" s="339"/>
      <c r="F84" s="1245"/>
    </row>
    <row r="85" spans="1:6" x14ac:dyDescent="0.3">
      <c r="A85" s="339"/>
      <c r="B85" s="336"/>
      <c r="C85" s="339"/>
      <c r="D85" s="339"/>
      <c r="E85" s="339"/>
      <c r="F85" s="1245"/>
    </row>
    <row r="86" spans="1:6" x14ac:dyDescent="0.3">
      <c r="A86" s="339"/>
      <c r="B86" s="336"/>
      <c r="C86" s="339"/>
      <c r="D86" s="339"/>
      <c r="E86" s="339"/>
      <c r="F86" s="1245"/>
    </row>
    <row r="87" spans="1:6" x14ac:dyDescent="0.3">
      <c r="A87" s="339"/>
      <c r="B87" s="336"/>
      <c r="C87" s="339"/>
      <c r="D87" s="339"/>
      <c r="E87" s="339"/>
      <c r="F87" s="1245"/>
    </row>
    <row r="88" spans="1:6" x14ac:dyDescent="0.3">
      <c r="A88" s="339"/>
      <c r="B88" s="336"/>
      <c r="C88" s="339"/>
      <c r="D88" s="339"/>
      <c r="E88" s="339"/>
      <c r="F88" s="1245"/>
    </row>
    <row r="89" spans="1:6" x14ac:dyDescent="0.3">
      <c r="A89" s="339"/>
      <c r="B89" s="336"/>
      <c r="C89" s="339"/>
      <c r="D89" s="339"/>
      <c r="E89" s="339"/>
      <c r="F89" s="1245"/>
    </row>
    <row r="90" spans="1:6" x14ac:dyDescent="0.3">
      <c r="A90" s="339"/>
      <c r="B90" s="336"/>
      <c r="C90" s="339"/>
      <c r="D90" s="339"/>
      <c r="E90" s="339"/>
      <c r="F90" s="1245"/>
    </row>
    <row r="91" spans="1:6" x14ac:dyDescent="0.3">
      <c r="A91" s="339"/>
      <c r="B91" s="336"/>
      <c r="C91" s="339"/>
      <c r="D91" s="339"/>
      <c r="E91" s="339"/>
      <c r="F91" s="1245"/>
    </row>
    <row r="92" spans="1:6" x14ac:dyDescent="0.3">
      <c r="A92" s="339"/>
      <c r="B92" s="336"/>
      <c r="C92" s="339"/>
      <c r="D92" s="339"/>
      <c r="E92" s="339"/>
      <c r="F92" s="1245"/>
    </row>
    <row r="93" spans="1:6" x14ac:dyDescent="0.3">
      <c r="A93" s="339"/>
      <c r="B93" s="336"/>
      <c r="C93" s="339"/>
      <c r="D93" s="339"/>
      <c r="E93" s="339"/>
      <c r="F93" s="1245"/>
    </row>
    <row r="94" spans="1:6" x14ac:dyDescent="0.3">
      <c r="A94" s="339"/>
      <c r="B94" s="336"/>
      <c r="C94" s="339"/>
      <c r="D94" s="339"/>
      <c r="E94" s="339"/>
      <c r="F94" s="1245"/>
    </row>
    <row r="95" spans="1:6" x14ac:dyDescent="0.3">
      <c r="A95" s="339"/>
      <c r="B95" s="336"/>
      <c r="C95" s="339"/>
      <c r="D95" s="339"/>
      <c r="E95" s="339"/>
      <c r="F95" s="1245"/>
    </row>
    <row r="96" spans="1:6" x14ac:dyDescent="0.3">
      <c r="A96" s="339"/>
      <c r="B96" s="336"/>
      <c r="C96" s="339"/>
      <c r="D96" s="339"/>
      <c r="E96" s="339"/>
      <c r="F96" s="1245"/>
    </row>
    <row r="97" spans="1:6" x14ac:dyDescent="0.3">
      <c r="A97" s="339"/>
      <c r="B97" s="336"/>
      <c r="C97" s="339"/>
      <c r="D97" s="339"/>
      <c r="E97" s="339"/>
      <c r="F97" s="1245"/>
    </row>
    <row r="98" spans="1:6" x14ac:dyDescent="0.3">
      <c r="A98" s="339"/>
      <c r="B98" s="336"/>
      <c r="C98" s="339"/>
      <c r="D98" s="339"/>
      <c r="E98" s="339"/>
      <c r="F98" s="1245"/>
    </row>
    <row r="99" spans="1:6" x14ac:dyDescent="0.3">
      <c r="A99" s="339"/>
      <c r="B99" s="336"/>
      <c r="C99" s="339"/>
      <c r="D99" s="339"/>
      <c r="E99" s="339"/>
      <c r="F99" s="1245"/>
    </row>
    <row r="100" spans="1:6" x14ac:dyDescent="0.3">
      <c r="A100" s="339"/>
      <c r="B100" s="336"/>
      <c r="C100" s="339"/>
      <c r="D100" s="339"/>
      <c r="E100" s="339"/>
      <c r="F100" s="1245"/>
    </row>
    <row r="101" spans="1:6" x14ac:dyDescent="0.3">
      <c r="A101" s="339"/>
      <c r="B101" s="336"/>
      <c r="C101" s="339"/>
      <c r="D101" s="339"/>
      <c r="E101" s="339"/>
      <c r="F101" s="1245"/>
    </row>
    <row r="102" spans="1:6" x14ac:dyDescent="0.3">
      <c r="A102" s="339"/>
      <c r="B102" s="336"/>
      <c r="C102" s="339"/>
      <c r="D102" s="339"/>
      <c r="E102" s="339"/>
      <c r="F102" s="1245"/>
    </row>
    <row r="103" spans="1:6" x14ac:dyDescent="0.3">
      <c r="A103" s="339"/>
      <c r="B103" s="336"/>
      <c r="C103" s="339"/>
      <c r="D103" s="339"/>
      <c r="E103" s="339"/>
      <c r="F103" s="1245"/>
    </row>
    <row r="104" spans="1:6" x14ac:dyDescent="0.3">
      <c r="A104" s="339"/>
      <c r="B104" s="336"/>
      <c r="C104" s="339"/>
      <c r="D104" s="339"/>
      <c r="E104" s="339"/>
      <c r="F104" s="1245"/>
    </row>
    <row r="105" spans="1:6" x14ac:dyDescent="0.3">
      <c r="A105" s="339"/>
      <c r="B105" s="336"/>
      <c r="C105" s="339"/>
      <c r="D105" s="339"/>
      <c r="E105" s="339"/>
      <c r="F105" s="1245"/>
    </row>
    <row r="106" spans="1:6" x14ac:dyDescent="0.3">
      <c r="A106" s="339"/>
      <c r="B106" s="336"/>
      <c r="C106" s="339"/>
      <c r="D106" s="339"/>
      <c r="E106" s="339"/>
      <c r="F106" s="1245"/>
    </row>
    <row r="107" spans="1:6" x14ac:dyDescent="0.3">
      <c r="A107" s="339"/>
      <c r="B107" s="336"/>
      <c r="C107" s="339"/>
      <c r="D107" s="339"/>
      <c r="E107" s="339"/>
      <c r="F107" s="1245"/>
    </row>
    <row r="108" spans="1:6" x14ac:dyDescent="0.3">
      <c r="A108" s="339"/>
      <c r="B108" s="336"/>
      <c r="C108" s="339"/>
      <c r="D108" s="339"/>
      <c r="E108" s="339"/>
      <c r="F108" s="1245"/>
    </row>
    <row r="109" spans="1:6" x14ac:dyDescent="0.3">
      <c r="A109" s="339"/>
      <c r="B109" s="336"/>
      <c r="C109" s="339"/>
      <c r="D109" s="339"/>
      <c r="E109" s="339"/>
      <c r="F109" s="1245"/>
    </row>
    <row r="110" spans="1:6" x14ac:dyDescent="0.3">
      <c r="A110" s="339"/>
      <c r="B110" s="336"/>
      <c r="C110" s="339"/>
      <c r="D110" s="339"/>
      <c r="E110" s="339"/>
      <c r="F110" s="1245"/>
    </row>
    <row r="111" spans="1:6" x14ac:dyDescent="0.3">
      <c r="A111" s="339"/>
      <c r="B111" s="336"/>
      <c r="C111" s="339"/>
      <c r="D111" s="339"/>
      <c r="E111" s="339"/>
      <c r="F111" s="1245"/>
    </row>
    <row r="112" spans="1:6" x14ac:dyDescent="0.3">
      <c r="A112" s="339"/>
      <c r="B112" s="336"/>
      <c r="C112" s="339"/>
      <c r="D112" s="339"/>
      <c r="E112" s="339"/>
      <c r="F112" s="1245"/>
    </row>
    <row r="113" spans="1:6" x14ac:dyDescent="0.3">
      <c r="A113" s="339"/>
      <c r="B113" s="336"/>
      <c r="C113" s="339"/>
      <c r="D113" s="339"/>
      <c r="E113" s="339"/>
      <c r="F113" s="1245"/>
    </row>
    <row r="114" spans="1:6" x14ac:dyDescent="0.3">
      <c r="A114" s="339"/>
      <c r="B114" s="336"/>
      <c r="C114" s="339"/>
      <c r="D114" s="339"/>
      <c r="E114" s="339"/>
      <c r="F114" s="1245"/>
    </row>
    <row r="115" spans="1:6" x14ac:dyDescent="0.3">
      <c r="A115" s="339"/>
      <c r="B115" s="336"/>
      <c r="C115" s="339"/>
      <c r="D115" s="339"/>
      <c r="E115" s="339"/>
      <c r="F115" s="1245"/>
    </row>
    <row r="116" spans="1:6" x14ac:dyDescent="0.3">
      <c r="A116" s="339"/>
      <c r="B116" s="336"/>
      <c r="C116" s="339"/>
      <c r="D116" s="339"/>
      <c r="E116" s="339"/>
      <c r="F116" s="1245"/>
    </row>
    <row r="117" spans="1:6" x14ac:dyDescent="0.3">
      <c r="A117" s="339"/>
      <c r="B117" s="336"/>
      <c r="C117" s="339"/>
      <c r="D117" s="339"/>
      <c r="E117" s="339"/>
      <c r="F117" s="1245"/>
    </row>
    <row r="118" spans="1:6" x14ac:dyDescent="0.3">
      <c r="A118" s="339"/>
      <c r="B118" s="336"/>
      <c r="C118" s="339"/>
      <c r="D118" s="339"/>
      <c r="E118" s="339"/>
      <c r="F118" s="1245"/>
    </row>
    <row r="119" spans="1:6" x14ac:dyDescent="0.3">
      <c r="A119" s="339"/>
      <c r="B119" s="336"/>
      <c r="C119" s="339"/>
      <c r="D119" s="339"/>
      <c r="E119" s="339"/>
      <c r="F119" s="1245"/>
    </row>
    <row r="120" spans="1:6" x14ac:dyDescent="0.3">
      <c r="A120" s="339"/>
      <c r="B120" s="336"/>
      <c r="C120" s="339"/>
      <c r="D120" s="339"/>
      <c r="E120" s="339"/>
      <c r="F120" s="1245"/>
    </row>
    <row r="121" spans="1:6" x14ac:dyDescent="0.3">
      <c r="A121" s="339"/>
      <c r="B121" s="336"/>
      <c r="C121" s="339"/>
      <c r="D121" s="339"/>
      <c r="E121" s="339"/>
      <c r="F121" s="1245"/>
    </row>
    <row r="122" spans="1:6" x14ac:dyDescent="0.3">
      <c r="A122" s="339"/>
      <c r="B122" s="336"/>
      <c r="C122" s="339"/>
      <c r="D122" s="339"/>
      <c r="E122" s="339"/>
      <c r="F122" s="1245"/>
    </row>
    <row r="123" spans="1:6" x14ac:dyDescent="0.3">
      <c r="A123" s="339"/>
      <c r="B123" s="336"/>
      <c r="C123" s="339"/>
      <c r="D123" s="339"/>
      <c r="E123" s="339"/>
      <c r="F123" s="1245"/>
    </row>
    <row r="124" spans="1:6" x14ac:dyDescent="0.3">
      <c r="A124" s="339"/>
      <c r="B124" s="336"/>
      <c r="C124" s="339"/>
      <c r="D124" s="339"/>
      <c r="E124" s="339"/>
      <c r="F124" s="1245"/>
    </row>
    <row r="125" spans="1:6" x14ac:dyDescent="0.3">
      <c r="A125" s="339"/>
      <c r="B125" s="336"/>
      <c r="C125" s="339"/>
      <c r="D125" s="339"/>
      <c r="E125" s="339"/>
      <c r="F125" s="1245"/>
    </row>
    <row r="126" spans="1:6" x14ac:dyDescent="0.3">
      <c r="A126" s="339"/>
      <c r="B126" s="336"/>
      <c r="C126" s="339"/>
      <c r="D126" s="339"/>
      <c r="E126" s="339"/>
      <c r="F126" s="1245"/>
    </row>
    <row r="127" spans="1:6" x14ac:dyDescent="0.3">
      <c r="A127" s="339"/>
      <c r="B127" s="336"/>
      <c r="C127" s="339"/>
      <c r="D127" s="339"/>
      <c r="E127" s="339"/>
      <c r="F127" s="1245"/>
    </row>
    <row r="128" spans="1:6" x14ac:dyDescent="0.3">
      <c r="A128" s="339"/>
      <c r="B128" s="336"/>
      <c r="C128" s="339"/>
      <c r="D128" s="339"/>
      <c r="E128" s="339"/>
      <c r="F128" s="1245"/>
    </row>
    <row r="129" spans="1:6" x14ac:dyDescent="0.3">
      <c r="A129" s="339"/>
      <c r="B129" s="336"/>
      <c r="C129" s="339"/>
      <c r="D129" s="339"/>
      <c r="E129" s="339"/>
      <c r="F129" s="1245"/>
    </row>
    <row r="130" spans="1:6" x14ac:dyDescent="0.3">
      <c r="A130" s="339"/>
      <c r="B130" s="336"/>
      <c r="C130" s="339"/>
      <c r="D130" s="339"/>
      <c r="E130" s="339"/>
      <c r="F130" s="1245"/>
    </row>
    <row r="131" spans="1:6" x14ac:dyDescent="0.3">
      <c r="A131" s="339"/>
      <c r="B131" s="336"/>
      <c r="C131" s="339"/>
      <c r="D131" s="339"/>
      <c r="E131" s="339"/>
      <c r="F131" s="1245"/>
    </row>
    <row r="132" spans="1:6" x14ac:dyDescent="0.3">
      <c r="A132" s="339"/>
      <c r="B132" s="336"/>
      <c r="C132" s="339"/>
      <c r="D132" s="339"/>
      <c r="E132" s="339"/>
      <c r="F132" s="1245"/>
    </row>
    <row r="133" spans="1:6" x14ac:dyDescent="0.3">
      <c r="A133" s="339"/>
      <c r="B133" s="336"/>
      <c r="C133" s="339"/>
      <c r="D133" s="339"/>
      <c r="E133" s="339"/>
      <c r="F133" s="1245"/>
    </row>
    <row r="134" spans="1:6" x14ac:dyDescent="0.3">
      <c r="A134" s="339"/>
      <c r="B134" s="336"/>
      <c r="C134" s="339"/>
      <c r="D134" s="339"/>
      <c r="E134" s="339"/>
      <c r="F134" s="1245"/>
    </row>
    <row r="135" spans="1:6" x14ac:dyDescent="0.3">
      <c r="A135" s="339"/>
      <c r="B135" s="336"/>
      <c r="C135" s="339"/>
      <c r="D135" s="339"/>
      <c r="E135" s="339"/>
      <c r="F135" s="1245"/>
    </row>
    <row r="136" spans="1:6" x14ac:dyDescent="0.3">
      <c r="A136" s="339"/>
      <c r="B136" s="336"/>
      <c r="C136" s="339"/>
      <c r="D136" s="339"/>
      <c r="E136" s="339"/>
      <c r="F136" s="1245"/>
    </row>
    <row r="137" spans="1:6" x14ac:dyDescent="0.3">
      <c r="A137" s="339"/>
      <c r="B137" s="336"/>
      <c r="C137" s="339"/>
      <c r="D137" s="339"/>
      <c r="E137" s="339"/>
      <c r="F137" s="1245"/>
    </row>
    <row r="138" spans="1:6" x14ac:dyDescent="0.3">
      <c r="A138" s="339"/>
      <c r="B138" s="336"/>
      <c r="C138" s="339"/>
      <c r="D138" s="339"/>
      <c r="E138" s="339"/>
      <c r="F138" s="1245"/>
    </row>
    <row r="139" spans="1:6" x14ac:dyDescent="0.3">
      <c r="A139" s="339"/>
      <c r="B139" s="336"/>
      <c r="C139" s="339"/>
      <c r="D139" s="339"/>
      <c r="E139" s="339"/>
      <c r="F139" s="1245"/>
    </row>
    <row r="140" spans="1:6" x14ac:dyDescent="0.3">
      <c r="A140" s="339"/>
      <c r="B140" s="336"/>
      <c r="C140" s="339"/>
      <c r="D140" s="339"/>
      <c r="E140" s="339"/>
      <c r="F140" s="1245"/>
    </row>
    <row r="141" spans="1:6" x14ac:dyDescent="0.3">
      <c r="A141" s="339"/>
      <c r="B141" s="336"/>
      <c r="C141" s="339"/>
      <c r="D141" s="339"/>
      <c r="E141" s="339"/>
      <c r="F141" s="1245"/>
    </row>
    <row r="142" spans="1:6" x14ac:dyDescent="0.3">
      <c r="A142" s="339"/>
      <c r="B142" s="336"/>
      <c r="C142" s="339"/>
      <c r="D142" s="339"/>
      <c r="E142" s="339"/>
      <c r="F142" s="1245"/>
    </row>
    <row r="143" spans="1:6" x14ac:dyDescent="0.3">
      <c r="A143" s="339"/>
      <c r="B143" s="336"/>
      <c r="C143" s="339"/>
      <c r="D143" s="339"/>
      <c r="E143" s="339"/>
      <c r="F143" s="1245"/>
    </row>
    <row r="144" spans="1:6" x14ac:dyDescent="0.3">
      <c r="A144" s="339"/>
      <c r="B144" s="336"/>
      <c r="C144" s="339"/>
      <c r="D144" s="339"/>
      <c r="E144" s="339"/>
      <c r="F144" s="1245"/>
    </row>
    <row r="145" spans="1:6" x14ac:dyDescent="0.3">
      <c r="A145" s="339"/>
      <c r="B145" s="336"/>
      <c r="C145" s="339"/>
      <c r="D145" s="339"/>
      <c r="E145" s="339"/>
      <c r="F145" s="1245"/>
    </row>
    <row r="146" spans="1:6" x14ac:dyDescent="0.3">
      <c r="A146" s="339"/>
      <c r="B146" s="336"/>
      <c r="C146" s="339"/>
      <c r="D146" s="339"/>
      <c r="E146" s="339"/>
      <c r="F146" s="1245"/>
    </row>
    <row r="147" spans="1:6" x14ac:dyDescent="0.3">
      <c r="A147" s="339"/>
      <c r="B147" s="336"/>
      <c r="C147" s="339"/>
      <c r="D147" s="339"/>
      <c r="E147" s="339"/>
      <c r="F147" s="1245"/>
    </row>
    <row r="148" spans="1:6" x14ac:dyDescent="0.3">
      <c r="A148" s="339"/>
      <c r="B148" s="336"/>
      <c r="C148" s="339"/>
      <c r="D148" s="339"/>
      <c r="E148" s="339"/>
      <c r="F148" s="1245"/>
    </row>
    <row r="149" spans="1:6" x14ac:dyDescent="0.3">
      <c r="A149" s="339"/>
      <c r="B149" s="336"/>
      <c r="C149" s="339"/>
      <c r="D149" s="339"/>
      <c r="E149" s="339"/>
      <c r="F149" s="1245"/>
    </row>
    <row r="150" spans="1:6" x14ac:dyDescent="0.3">
      <c r="A150" s="339"/>
      <c r="B150" s="336"/>
      <c r="C150" s="339"/>
      <c r="D150" s="339"/>
      <c r="E150" s="339"/>
      <c r="F150" s="1245"/>
    </row>
    <row r="151" spans="1:6" x14ac:dyDescent="0.3">
      <c r="A151" s="339"/>
      <c r="B151" s="336"/>
      <c r="C151" s="339"/>
      <c r="D151" s="339"/>
      <c r="E151" s="339"/>
      <c r="F151" s="1245"/>
    </row>
    <row r="152" spans="1:6" x14ac:dyDescent="0.3">
      <c r="A152" s="339"/>
      <c r="B152" s="336"/>
      <c r="C152" s="339"/>
      <c r="D152" s="339"/>
      <c r="E152" s="339"/>
      <c r="F152" s="1245"/>
    </row>
    <row r="153" spans="1:6" x14ac:dyDescent="0.3">
      <c r="A153" s="339"/>
      <c r="B153" s="336"/>
      <c r="C153" s="339"/>
      <c r="D153" s="339"/>
      <c r="E153" s="339"/>
      <c r="F153" s="1245"/>
    </row>
    <row r="154" spans="1:6" x14ac:dyDescent="0.3">
      <c r="A154" s="339"/>
      <c r="B154" s="336"/>
      <c r="C154" s="339"/>
      <c r="D154" s="339"/>
      <c r="E154" s="339"/>
      <c r="F154" s="1245"/>
    </row>
    <row r="155" spans="1:6" x14ac:dyDescent="0.3">
      <c r="A155" s="339"/>
      <c r="B155" s="336"/>
      <c r="C155" s="339"/>
      <c r="D155" s="339"/>
      <c r="E155" s="339"/>
      <c r="F155" s="1245"/>
    </row>
    <row r="156" spans="1:6" x14ac:dyDescent="0.3">
      <c r="A156" s="339"/>
      <c r="B156" s="336"/>
      <c r="C156" s="339"/>
      <c r="D156" s="339"/>
      <c r="E156" s="339"/>
      <c r="F156" s="1245"/>
    </row>
    <row r="157" spans="1:6" x14ac:dyDescent="0.3">
      <c r="A157" s="339"/>
      <c r="B157" s="336"/>
      <c r="C157" s="339"/>
      <c r="D157" s="339"/>
      <c r="E157" s="339"/>
      <c r="F157" s="1245"/>
    </row>
    <row r="158" spans="1:6" x14ac:dyDescent="0.3">
      <c r="A158" s="339"/>
      <c r="B158" s="336"/>
      <c r="C158" s="339"/>
      <c r="D158" s="339"/>
      <c r="E158" s="339"/>
      <c r="F158" s="1245"/>
    </row>
    <row r="159" spans="1:6" x14ac:dyDescent="0.3">
      <c r="A159" s="339"/>
      <c r="B159" s="336"/>
      <c r="C159" s="339"/>
      <c r="D159" s="339"/>
      <c r="E159" s="339"/>
      <c r="F159" s="1245"/>
    </row>
    <row r="160" spans="1:6" x14ac:dyDescent="0.3">
      <c r="A160" s="339"/>
      <c r="B160" s="336"/>
      <c r="C160" s="339"/>
      <c r="D160" s="339"/>
      <c r="E160" s="339"/>
      <c r="F160" s="1245"/>
    </row>
    <row r="161" spans="1:6" x14ac:dyDescent="0.3">
      <c r="A161" s="339"/>
      <c r="B161" s="336"/>
      <c r="C161" s="339"/>
      <c r="D161" s="339"/>
      <c r="E161" s="339"/>
      <c r="F161" s="1245"/>
    </row>
    <row r="162" spans="1:6" x14ac:dyDescent="0.3">
      <c r="A162" s="339"/>
      <c r="B162" s="336"/>
      <c r="C162" s="339"/>
      <c r="D162" s="339"/>
      <c r="E162" s="339"/>
      <c r="F162" s="1245"/>
    </row>
    <row r="163" spans="1:6" x14ac:dyDescent="0.3">
      <c r="A163" s="339"/>
      <c r="B163" s="336"/>
      <c r="C163" s="339"/>
      <c r="D163" s="339"/>
      <c r="E163" s="339"/>
      <c r="F163" s="1245"/>
    </row>
    <row r="164" spans="1:6" x14ac:dyDescent="0.3">
      <c r="A164" s="339"/>
      <c r="B164" s="336"/>
      <c r="C164" s="339"/>
      <c r="D164" s="339"/>
      <c r="E164" s="339"/>
      <c r="F164" s="1245"/>
    </row>
    <row r="165" spans="1:6" x14ac:dyDescent="0.3">
      <c r="A165" s="339"/>
      <c r="B165" s="336"/>
      <c r="C165" s="339"/>
      <c r="D165" s="339"/>
      <c r="E165" s="339"/>
      <c r="F165" s="1245"/>
    </row>
    <row r="166" spans="1:6" x14ac:dyDescent="0.3">
      <c r="A166" s="339"/>
      <c r="B166" s="336"/>
      <c r="C166" s="339"/>
      <c r="D166" s="339"/>
      <c r="E166" s="339"/>
      <c r="F166" s="1245"/>
    </row>
    <row r="167" spans="1:6" x14ac:dyDescent="0.3">
      <c r="A167" s="339"/>
      <c r="B167" s="336"/>
      <c r="C167" s="339"/>
      <c r="D167" s="339"/>
      <c r="E167" s="339"/>
      <c r="F167" s="1245"/>
    </row>
    <row r="168" spans="1:6" x14ac:dyDescent="0.3">
      <c r="A168" s="339"/>
      <c r="B168" s="336"/>
      <c r="C168" s="339"/>
      <c r="D168" s="339"/>
      <c r="E168" s="339"/>
      <c r="F168" s="1245"/>
    </row>
    <row r="169" spans="1:6" x14ac:dyDescent="0.3">
      <c r="A169" s="339"/>
      <c r="B169" s="336"/>
      <c r="C169" s="339"/>
      <c r="D169" s="339"/>
      <c r="E169" s="339"/>
      <c r="F169" s="1245"/>
    </row>
    <row r="170" spans="1:6" x14ac:dyDescent="0.3">
      <c r="A170" s="339"/>
      <c r="B170" s="336"/>
      <c r="C170" s="339"/>
      <c r="D170" s="339"/>
      <c r="E170" s="339"/>
      <c r="F170" s="1245"/>
    </row>
    <row r="171" spans="1:6" x14ac:dyDescent="0.3">
      <c r="A171" s="339"/>
      <c r="B171" s="336"/>
      <c r="C171" s="339"/>
      <c r="D171" s="339"/>
      <c r="E171" s="339"/>
      <c r="F171" s="1245"/>
    </row>
    <row r="172" spans="1:6" x14ac:dyDescent="0.3">
      <c r="A172" s="339"/>
      <c r="B172" s="336"/>
      <c r="C172" s="339"/>
      <c r="D172" s="339"/>
      <c r="E172" s="339"/>
      <c r="F172" s="1245"/>
    </row>
    <row r="173" spans="1:6" x14ac:dyDescent="0.3">
      <c r="A173" s="339"/>
      <c r="B173" s="336"/>
      <c r="C173" s="339"/>
      <c r="D173" s="339"/>
      <c r="E173" s="339"/>
      <c r="F173" s="1245"/>
    </row>
    <row r="174" spans="1:6" x14ac:dyDescent="0.3">
      <c r="A174" s="339"/>
      <c r="B174" s="336"/>
      <c r="C174" s="339"/>
      <c r="D174" s="339"/>
      <c r="E174" s="339"/>
      <c r="F174" s="1245"/>
    </row>
    <row r="175" spans="1:6" x14ac:dyDescent="0.3">
      <c r="A175" s="339"/>
      <c r="B175" s="336"/>
      <c r="C175" s="339"/>
      <c r="D175" s="339"/>
      <c r="E175" s="339"/>
      <c r="F175" s="1245"/>
    </row>
    <row r="176" spans="1:6" x14ac:dyDescent="0.3">
      <c r="A176" s="339"/>
      <c r="B176" s="336"/>
      <c r="C176" s="339"/>
      <c r="D176" s="339"/>
      <c r="E176" s="339"/>
      <c r="F176" s="1245"/>
    </row>
    <row r="177" spans="1:6" x14ac:dyDescent="0.3">
      <c r="A177" s="339"/>
      <c r="B177" s="336"/>
      <c r="C177" s="339"/>
      <c r="D177" s="339"/>
      <c r="E177" s="339"/>
      <c r="F177" s="1245"/>
    </row>
    <row r="178" spans="1:6" x14ac:dyDescent="0.3">
      <c r="A178" s="339"/>
      <c r="B178" s="336"/>
      <c r="C178" s="339"/>
      <c r="D178" s="339"/>
      <c r="E178" s="339"/>
      <c r="F178" s="1245"/>
    </row>
    <row r="179" spans="1:6" x14ac:dyDescent="0.3">
      <c r="A179" s="339"/>
      <c r="B179" s="336"/>
      <c r="C179" s="339"/>
      <c r="D179" s="339"/>
      <c r="E179" s="339"/>
      <c r="F179" s="1245"/>
    </row>
    <row r="180" spans="1:6" x14ac:dyDescent="0.3">
      <c r="A180" s="339"/>
      <c r="B180" s="336"/>
      <c r="C180" s="339"/>
      <c r="D180" s="339"/>
      <c r="E180" s="339"/>
      <c r="F180" s="1245"/>
    </row>
    <row r="181" spans="1:6" x14ac:dyDescent="0.3">
      <c r="A181" s="339"/>
      <c r="B181" s="336"/>
      <c r="C181" s="339"/>
      <c r="D181" s="339"/>
      <c r="E181" s="339"/>
      <c r="F181" s="1245"/>
    </row>
    <row r="182" spans="1:6" x14ac:dyDescent="0.3">
      <c r="A182" s="339"/>
      <c r="B182" s="336"/>
      <c r="C182" s="339"/>
      <c r="D182" s="339"/>
      <c r="E182" s="339"/>
      <c r="F182" s="1245"/>
    </row>
    <row r="183" spans="1:6" x14ac:dyDescent="0.3">
      <c r="A183" s="339"/>
      <c r="B183" s="336"/>
      <c r="C183" s="339"/>
      <c r="D183" s="339"/>
      <c r="E183" s="339"/>
      <c r="F183" s="1245"/>
    </row>
    <row r="184" spans="1:6" x14ac:dyDescent="0.3">
      <c r="A184" s="339"/>
      <c r="B184" s="336"/>
      <c r="C184" s="339"/>
      <c r="D184" s="339"/>
      <c r="E184" s="339"/>
      <c r="F184" s="1245"/>
    </row>
    <row r="185" spans="1:6" x14ac:dyDescent="0.3">
      <c r="A185" s="339"/>
      <c r="B185" s="336"/>
      <c r="C185" s="339"/>
      <c r="D185" s="339"/>
      <c r="E185" s="339"/>
      <c r="F185" s="1245"/>
    </row>
    <row r="186" spans="1:6" x14ac:dyDescent="0.3">
      <c r="A186" s="339"/>
      <c r="B186" s="336"/>
      <c r="C186" s="339"/>
      <c r="D186" s="339"/>
      <c r="E186" s="339"/>
      <c r="F186" s="1245"/>
    </row>
    <row r="187" spans="1:6" x14ac:dyDescent="0.3">
      <c r="A187" s="339"/>
      <c r="B187" s="336"/>
      <c r="C187" s="339"/>
      <c r="D187" s="339"/>
      <c r="E187" s="339"/>
      <c r="F187" s="1245"/>
    </row>
    <row r="188" spans="1:6" x14ac:dyDescent="0.3">
      <c r="A188" s="339"/>
      <c r="B188" s="336"/>
      <c r="C188" s="339"/>
      <c r="D188" s="339"/>
      <c r="E188" s="339"/>
      <c r="F188" s="1245"/>
    </row>
    <row r="189" spans="1:6" x14ac:dyDescent="0.3">
      <c r="A189" s="339"/>
      <c r="B189" s="336"/>
      <c r="C189" s="339"/>
      <c r="D189" s="339"/>
      <c r="E189" s="339"/>
      <c r="F189" s="1245"/>
    </row>
    <row r="190" spans="1:6" x14ac:dyDescent="0.3">
      <c r="A190" s="339"/>
      <c r="B190" s="336"/>
      <c r="C190" s="339"/>
      <c r="D190" s="339"/>
      <c r="E190" s="339"/>
      <c r="F190" s="1245"/>
    </row>
    <row r="191" spans="1:6" x14ac:dyDescent="0.3">
      <c r="A191" s="339"/>
      <c r="B191" s="336"/>
      <c r="C191" s="339"/>
      <c r="D191" s="339"/>
      <c r="E191" s="339"/>
      <c r="F191" s="1245"/>
    </row>
    <row r="192" spans="1:6" x14ac:dyDescent="0.3">
      <c r="A192" s="339"/>
      <c r="B192" s="336"/>
      <c r="C192" s="339"/>
      <c r="D192" s="339"/>
      <c r="E192" s="339"/>
      <c r="F192" s="1245"/>
    </row>
    <row r="193" spans="1:6" x14ac:dyDescent="0.3">
      <c r="A193" s="339"/>
      <c r="B193" s="336"/>
      <c r="C193" s="339"/>
      <c r="D193" s="339"/>
      <c r="E193" s="339"/>
      <c r="F193" s="1245"/>
    </row>
    <row r="194" spans="1:6" x14ac:dyDescent="0.3">
      <c r="A194" s="339"/>
      <c r="B194" s="336"/>
      <c r="C194" s="339"/>
      <c r="D194" s="339"/>
      <c r="E194" s="339"/>
      <c r="F194" s="1245"/>
    </row>
    <row r="195" spans="1:6" x14ac:dyDescent="0.3">
      <c r="A195" s="339"/>
      <c r="B195" s="336"/>
      <c r="C195" s="339"/>
      <c r="D195" s="339"/>
      <c r="E195" s="339"/>
      <c r="F195" s="1245"/>
    </row>
    <row r="196" spans="1:6" x14ac:dyDescent="0.3">
      <c r="A196" s="339"/>
      <c r="B196" s="336"/>
      <c r="C196" s="339"/>
      <c r="D196" s="339"/>
      <c r="E196" s="339"/>
      <c r="F196" s="1245"/>
    </row>
    <row r="197" spans="1:6" x14ac:dyDescent="0.3">
      <c r="A197" s="339"/>
      <c r="B197" s="336"/>
      <c r="C197" s="339"/>
      <c r="D197" s="339"/>
      <c r="E197" s="339"/>
      <c r="F197" s="1245"/>
    </row>
    <row r="198" spans="1:6" x14ac:dyDescent="0.3">
      <c r="A198" s="339"/>
      <c r="B198" s="336"/>
      <c r="C198" s="339"/>
      <c r="D198" s="339"/>
      <c r="E198" s="339"/>
      <c r="F198" s="1245"/>
    </row>
    <row r="199" spans="1:6" x14ac:dyDescent="0.3">
      <c r="A199" s="339"/>
      <c r="B199" s="336"/>
      <c r="C199" s="339"/>
      <c r="D199" s="339"/>
      <c r="E199" s="339"/>
      <c r="F199" s="1245"/>
    </row>
    <row r="200" spans="1:6" x14ac:dyDescent="0.3">
      <c r="A200" s="339"/>
      <c r="B200" s="336"/>
      <c r="C200" s="339"/>
      <c r="D200" s="339"/>
      <c r="E200" s="339"/>
      <c r="F200" s="1245"/>
    </row>
    <row r="201" spans="1:6" x14ac:dyDescent="0.3">
      <c r="A201" s="339"/>
      <c r="B201" s="336"/>
      <c r="C201" s="339"/>
      <c r="D201" s="339"/>
      <c r="E201" s="339"/>
      <c r="F201" s="1245"/>
    </row>
    <row r="202" spans="1:6" x14ac:dyDescent="0.3">
      <c r="A202" s="339"/>
      <c r="B202" s="336"/>
      <c r="C202" s="339"/>
      <c r="D202" s="339"/>
      <c r="E202" s="339"/>
      <c r="F202" s="1245"/>
    </row>
    <row r="203" spans="1:6" x14ac:dyDescent="0.3">
      <c r="A203" s="339"/>
      <c r="B203" s="336"/>
      <c r="C203" s="339"/>
      <c r="D203" s="339"/>
      <c r="E203" s="339"/>
      <c r="F203" s="1245"/>
    </row>
    <row r="204" spans="1:6" x14ac:dyDescent="0.3">
      <c r="A204" s="339"/>
      <c r="B204" s="336"/>
      <c r="C204" s="339"/>
      <c r="D204" s="339"/>
      <c r="E204" s="339"/>
      <c r="F204" s="1245"/>
    </row>
    <row r="205" spans="1:6" x14ac:dyDescent="0.3">
      <c r="A205" s="339"/>
      <c r="B205" s="336"/>
      <c r="C205" s="339"/>
      <c r="D205" s="339"/>
      <c r="E205" s="339"/>
      <c r="F205" s="1245"/>
    </row>
    <row r="206" spans="1:6" x14ac:dyDescent="0.3">
      <c r="A206" s="339"/>
      <c r="B206" s="336"/>
      <c r="C206" s="339"/>
      <c r="D206" s="339"/>
      <c r="E206" s="339"/>
      <c r="F206" s="1245"/>
    </row>
    <row r="207" spans="1:6" x14ac:dyDescent="0.3">
      <c r="A207" s="339"/>
      <c r="B207" s="336"/>
      <c r="C207" s="339"/>
      <c r="D207" s="339"/>
      <c r="E207" s="339"/>
      <c r="F207" s="1245"/>
    </row>
    <row r="208" spans="1:6" x14ac:dyDescent="0.3">
      <c r="A208" s="339"/>
      <c r="B208" s="336"/>
      <c r="C208" s="339"/>
      <c r="D208" s="339"/>
      <c r="E208" s="339"/>
      <c r="F208" s="1245"/>
    </row>
    <row r="209" spans="1:6" x14ac:dyDescent="0.3">
      <c r="A209" s="339"/>
      <c r="B209" s="336"/>
      <c r="C209" s="339"/>
      <c r="D209" s="339"/>
      <c r="E209" s="339"/>
      <c r="F209" s="1245"/>
    </row>
    <row r="210" spans="1:6" x14ac:dyDescent="0.3">
      <c r="A210" s="339"/>
      <c r="B210" s="336"/>
      <c r="C210" s="339"/>
      <c r="D210" s="339"/>
      <c r="E210" s="339"/>
      <c r="F210" s="1245"/>
    </row>
    <row r="211" spans="1:6" x14ac:dyDescent="0.3">
      <c r="A211" s="339"/>
      <c r="B211" s="336"/>
      <c r="C211" s="339"/>
      <c r="D211" s="339"/>
      <c r="E211" s="339"/>
      <c r="F211" s="1245"/>
    </row>
    <row r="212" spans="1:6" x14ac:dyDescent="0.3">
      <c r="A212" s="339"/>
      <c r="B212" s="336"/>
      <c r="C212" s="339"/>
      <c r="D212" s="339"/>
      <c r="E212" s="339"/>
      <c r="F212" s="1245"/>
    </row>
    <row r="213" spans="1:6" x14ac:dyDescent="0.3">
      <c r="A213" s="339"/>
      <c r="B213" s="336"/>
      <c r="C213" s="339"/>
      <c r="D213" s="339"/>
      <c r="E213" s="339"/>
      <c r="F213" s="1245"/>
    </row>
    <row r="214" spans="1:6" x14ac:dyDescent="0.3">
      <c r="A214" s="339"/>
      <c r="B214" s="336"/>
      <c r="C214" s="339"/>
      <c r="D214" s="339"/>
      <c r="E214" s="339"/>
      <c r="F214" s="1245"/>
    </row>
    <row r="215" spans="1:6" x14ac:dyDescent="0.3">
      <c r="A215" s="339"/>
      <c r="B215" s="336"/>
      <c r="C215" s="339"/>
      <c r="D215" s="339"/>
      <c r="E215" s="339"/>
      <c r="F215" s="1245"/>
    </row>
    <row r="216" spans="1:6" x14ac:dyDescent="0.3">
      <c r="A216" s="339"/>
      <c r="B216" s="336"/>
      <c r="C216" s="339"/>
      <c r="D216" s="339"/>
      <c r="E216" s="339"/>
      <c r="F216" s="1245"/>
    </row>
    <row r="217" spans="1:6" x14ac:dyDescent="0.3">
      <c r="A217" s="339"/>
      <c r="B217" s="336"/>
      <c r="C217" s="339"/>
      <c r="D217" s="339"/>
      <c r="E217" s="339"/>
      <c r="F217" s="1245"/>
    </row>
    <row r="218" spans="1:6" x14ac:dyDescent="0.3">
      <c r="A218" s="339"/>
      <c r="B218" s="336"/>
      <c r="C218" s="339"/>
      <c r="D218" s="339"/>
      <c r="E218" s="339"/>
      <c r="F218" s="1245"/>
    </row>
    <row r="219" spans="1:6" x14ac:dyDescent="0.3">
      <c r="A219" s="339"/>
      <c r="B219" s="336"/>
      <c r="C219" s="339"/>
      <c r="D219" s="339"/>
      <c r="E219" s="339"/>
      <c r="F219" s="1245"/>
    </row>
    <row r="220" spans="1:6" x14ac:dyDescent="0.3">
      <c r="A220" s="339"/>
      <c r="B220" s="336"/>
      <c r="C220" s="339"/>
      <c r="D220" s="339"/>
      <c r="E220" s="339"/>
      <c r="F220" s="1245"/>
    </row>
    <row r="221" spans="1:6" x14ac:dyDescent="0.3">
      <c r="A221" s="339"/>
      <c r="B221" s="336"/>
      <c r="C221" s="339"/>
      <c r="D221" s="339"/>
      <c r="E221" s="339"/>
      <c r="F221" s="1245"/>
    </row>
    <row r="222" spans="1:6" x14ac:dyDescent="0.3">
      <c r="A222" s="339"/>
      <c r="B222" s="336"/>
      <c r="C222" s="339"/>
      <c r="D222" s="339"/>
      <c r="E222" s="339"/>
      <c r="F222" s="1245"/>
    </row>
    <row r="223" spans="1:6" x14ac:dyDescent="0.3">
      <c r="A223" s="339"/>
      <c r="B223" s="336"/>
      <c r="C223" s="339"/>
      <c r="D223" s="339"/>
      <c r="E223" s="339"/>
      <c r="F223" s="1245"/>
    </row>
    <row r="224" spans="1:6" x14ac:dyDescent="0.3">
      <c r="A224" s="339"/>
      <c r="B224" s="336"/>
      <c r="C224" s="339"/>
      <c r="D224" s="339"/>
      <c r="E224" s="339"/>
      <c r="F224" s="1245"/>
    </row>
    <row r="225" spans="1:6" x14ac:dyDescent="0.3">
      <c r="A225" s="339"/>
      <c r="B225" s="336"/>
      <c r="C225" s="339"/>
      <c r="D225" s="339"/>
      <c r="E225" s="339"/>
      <c r="F225" s="1245"/>
    </row>
    <row r="226" spans="1:6" x14ac:dyDescent="0.3">
      <c r="A226" s="339"/>
      <c r="B226" s="336"/>
      <c r="C226" s="339"/>
      <c r="D226" s="339"/>
      <c r="E226" s="339"/>
      <c r="F226" s="1245"/>
    </row>
    <row r="227" spans="1:6" x14ac:dyDescent="0.3">
      <c r="A227" s="339"/>
      <c r="B227" s="336"/>
      <c r="C227" s="339"/>
      <c r="D227" s="339"/>
      <c r="E227" s="339"/>
      <c r="F227" s="1245"/>
    </row>
    <row r="228" spans="1:6" x14ac:dyDescent="0.3">
      <c r="A228" s="339"/>
      <c r="B228" s="336"/>
      <c r="C228" s="339"/>
      <c r="D228" s="339"/>
      <c r="E228" s="339"/>
      <c r="F228" s="1245"/>
    </row>
    <row r="229" spans="1:6" x14ac:dyDescent="0.3">
      <c r="A229" s="339"/>
      <c r="B229" s="336"/>
      <c r="C229" s="339"/>
      <c r="D229" s="339"/>
      <c r="E229" s="339"/>
      <c r="F229" s="1245"/>
    </row>
    <row r="230" spans="1:6" x14ac:dyDescent="0.3">
      <c r="A230" s="339"/>
      <c r="B230" s="336"/>
      <c r="C230" s="339"/>
      <c r="D230" s="339"/>
      <c r="E230" s="339"/>
      <c r="F230" s="1245"/>
    </row>
    <row r="231" spans="1:6" x14ac:dyDescent="0.3">
      <c r="A231" s="339"/>
      <c r="B231" s="336"/>
      <c r="C231" s="339"/>
      <c r="D231" s="339"/>
      <c r="E231" s="339"/>
      <c r="F231" s="1245"/>
    </row>
    <row r="232" spans="1:6" x14ac:dyDescent="0.3">
      <c r="A232" s="339"/>
      <c r="B232" s="336"/>
      <c r="C232" s="339"/>
      <c r="D232" s="339"/>
      <c r="E232" s="339"/>
      <c r="F232" s="1245"/>
    </row>
    <row r="233" spans="1:6" x14ac:dyDescent="0.3">
      <c r="A233" s="339"/>
      <c r="B233" s="336"/>
      <c r="C233" s="339"/>
      <c r="D233" s="339"/>
      <c r="E233" s="339"/>
      <c r="F233" s="1245"/>
    </row>
    <row r="234" spans="1:6" x14ac:dyDescent="0.3">
      <c r="A234" s="339"/>
      <c r="B234" s="336"/>
      <c r="C234" s="339"/>
      <c r="D234" s="339"/>
      <c r="E234" s="339"/>
      <c r="F234" s="1245"/>
    </row>
    <row r="235" spans="1:6" x14ac:dyDescent="0.3">
      <c r="A235" s="339"/>
      <c r="B235" s="336"/>
      <c r="C235" s="339"/>
      <c r="D235" s="339"/>
      <c r="E235" s="339"/>
      <c r="F235" s="1245"/>
    </row>
    <row r="236" spans="1:6" x14ac:dyDescent="0.3">
      <c r="A236" s="339"/>
      <c r="B236" s="336"/>
      <c r="C236" s="339"/>
      <c r="D236" s="339"/>
      <c r="E236" s="339"/>
      <c r="F236" s="1245"/>
    </row>
    <row r="237" spans="1:6" x14ac:dyDescent="0.3">
      <c r="A237" s="339"/>
      <c r="B237" s="336"/>
      <c r="C237" s="339"/>
      <c r="D237" s="339"/>
      <c r="E237" s="339"/>
      <c r="F237" s="1245"/>
    </row>
    <row r="238" spans="1:6" x14ac:dyDescent="0.3">
      <c r="A238" s="339"/>
      <c r="B238" s="336"/>
      <c r="C238" s="339"/>
      <c r="D238" s="339"/>
      <c r="E238" s="339"/>
      <c r="F238" s="1245"/>
    </row>
    <row r="239" spans="1:6" x14ac:dyDescent="0.3">
      <c r="A239" s="339"/>
      <c r="B239" s="336"/>
      <c r="C239" s="339"/>
      <c r="D239" s="339"/>
      <c r="E239" s="339"/>
      <c r="F239" s="1245"/>
    </row>
    <row r="240" spans="1:6" x14ac:dyDescent="0.3">
      <c r="A240" s="339"/>
      <c r="B240" s="336"/>
      <c r="C240" s="339"/>
      <c r="D240" s="339"/>
      <c r="E240" s="339"/>
      <c r="F240" s="1245"/>
    </row>
    <row r="241" spans="1:6" x14ac:dyDescent="0.3">
      <c r="A241" s="339"/>
      <c r="B241" s="336"/>
      <c r="C241" s="339"/>
      <c r="D241" s="339"/>
      <c r="E241" s="339"/>
      <c r="F241" s="1245"/>
    </row>
    <row r="242" spans="1:6" x14ac:dyDescent="0.3">
      <c r="A242" s="339"/>
      <c r="B242" s="336"/>
      <c r="C242" s="339"/>
      <c r="D242" s="339"/>
      <c r="E242" s="339"/>
      <c r="F242" s="1245"/>
    </row>
    <row r="243" spans="1:6" x14ac:dyDescent="0.3">
      <c r="A243" s="339"/>
      <c r="B243" s="336"/>
      <c r="C243" s="339"/>
      <c r="D243" s="339"/>
      <c r="E243" s="339"/>
      <c r="F243" s="1245"/>
    </row>
    <row r="244" spans="1:6" x14ac:dyDescent="0.3">
      <c r="A244" s="339"/>
      <c r="B244" s="336"/>
      <c r="C244" s="339"/>
      <c r="D244" s="339"/>
      <c r="E244" s="339"/>
      <c r="F244" s="1245"/>
    </row>
    <row r="245" spans="1:6" x14ac:dyDescent="0.3">
      <c r="A245" s="339"/>
      <c r="B245" s="336"/>
      <c r="C245" s="339"/>
      <c r="D245" s="339"/>
      <c r="E245" s="339"/>
      <c r="F245" s="1245"/>
    </row>
    <row r="246" spans="1:6" x14ac:dyDescent="0.3">
      <c r="A246" s="339"/>
      <c r="B246" s="336"/>
      <c r="C246" s="339"/>
      <c r="D246" s="339"/>
      <c r="E246" s="339"/>
      <c r="F246" s="1245"/>
    </row>
    <row r="247" spans="1:6" x14ac:dyDescent="0.3">
      <c r="A247" s="339"/>
      <c r="B247" s="336"/>
      <c r="C247" s="339"/>
      <c r="D247" s="339"/>
      <c r="E247" s="339"/>
      <c r="F247" s="1245"/>
    </row>
    <row r="248" spans="1:6" x14ac:dyDescent="0.3">
      <c r="A248" s="339"/>
      <c r="B248" s="336"/>
      <c r="C248" s="339"/>
      <c r="D248" s="339"/>
      <c r="E248" s="339"/>
      <c r="F248" s="1245"/>
    </row>
    <row r="249" spans="1:6" x14ac:dyDescent="0.3">
      <c r="A249" s="339"/>
      <c r="B249" s="336"/>
      <c r="C249" s="339"/>
      <c r="D249" s="339"/>
      <c r="E249" s="339"/>
      <c r="F249" s="1245"/>
    </row>
    <row r="250" spans="1:6" x14ac:dyDescent="0.3">
      <c r="A250" s="339"/>
      <c r="B250" s="336"/>
      <c r="C250" s="339"/>
      <c r="D250" s="339"/>
      <c r="E250" s="339"/>
      <c r="F250" s="1245"/>
    </row>
    <row r="251" spans="1:6" x14ac:dyDescent="0.3">
      <c r="A251" s="339"/>
      <c r="B251" s="336"/>
      <c r="C251" s="339"/>
      <c r="D251" s="339"/>
      <c r="E251" s="339"/>
      <c r="F251" s="1245"/>
    </row>
    <row r="252" spans="1:6" x14ac:dyDescent="0.3">
      <c r="A252" s="339"/>
      <c r="B252" s="336"/>
      <c r="C252" s="339"/>
      <c r="D252" s="339"/>
      <c r="E252" s="339"/>
      <c r="F252" s="1245"/>
    </row>
    <row r="253" spans="1:6" x14ac:dyDescent="0.3">
      <c r="A253" s="339"/>
      <c r="B253" s="336"/>
      <c r="C253" s="339"/>
      <c r="D253" s="339"/>
      <c r="E253" s="339"/>
      <c r="F253" s="1245"/>
    </row>
    <row r="254" spans="1:6" x14ac:dyDescent="0.3">
      <c r="A254" s="339"/>
      <c r="B254" s="336"/>
      <c r="C254" s="339"/>
      <c r="D254" s="339"/>
      <c r="E254" s="339"/>
      <c r="F254" s="1245"/>
    </row>
    <row r="255" spans="1:6" x14ac:dyDescent="0.3">
      <c r="A255" s="339"/>
      <c r="B255" s="336"/>
      <c r="C255" s="339"/>
      <c r="D255" s="339"/>
      <c r="E255" s="339"/>
      <c r="F255" s="1245"/>
    </row>
    <row r="256" spans="1:6" x14ac:dyDescent="0.3">
      <c r="A256" s="339"/>
      <c r="B256" s="336"/>
      <c r="C256" s="339"/>
      <c r="D256" s="339"/>
      <c r="E256" s="339"/>
      <c r="F256" s="1245"/>
    </row>
    <row r="257" spans="1:6" x14ac:dyDescent="0.3">
      <c r="A257" s="339"/>
      <c r="B257" s="336"/>
      <c r="C257" s="339"/>
      <c r="D257" s="339"/>
      <c r="E257" s="339"/>
      <c r="F257" s="1245"/>
    </row>
    <row r="258" spans="1:6" x14ac:dyDescent="0.3">
      <c r="A258" s="339"/>
      <c r="B258" s="336"/>
      <c r="C258" s="339"/>
      <c r="D258" s="339"/>
      <c r="E258" s="339"/>
      <c r="F258" s="1245"/>
    </row>
    <row r="259" spans="1:6" x14ac:dyDescent="0.3">
      <c r="A259" s="339"/>
      <c r="B259" s="336"/>
      <c r="C259" s="339"/>
      <c r="D259" s="339"/>
      <c r="E259" s="339"/>
      <c r="F259" s="1245"/>
    </row>
    <row r="260" spans="1:6" x14ac:dyDescent="0.3">
      <c r="A260" s="339"/>
      <c r="B260" s="336"/>
      <c r="C260" s="339"/>
      <c r="D260" s="339"/>
      <c r="E260" s="339"/>
      <c r="F260" s="1245"/>
    </row>
    <row r="261" spans="1:6" x14ac:dyDescent="0.3">
      <c r="A261" s="339"/>
      <c r="B261" s="336"/>
      <c r="C261" s="339"/>
      <c r="D261" s="339"/>
      <c r="E261" s="339"/>
      <c r="F261" s="1245"/>
    </row>
    <row r="262" spans="1:6" x14ac:dyDescent="0.3">
      <c r="A262" s="339"/>
      <c r="B262" s="336"/>
      <c r="C262" s="339"/>
      <c r="D262" s="339"/>
      <c r="E262" s="339"/>
      <c r="F262" s="1245"/>
    </row>
    <row r="263" spans="1:6" x14ac:dyDescent="0.3">
      <c r="A263" s="339"/>
      <c r="B263" s="336"/>
      <c r="C263" s="339"/>
      <c r="D263" s="339"/>
      <c r="E263" s="339"/>
      <c r="F263" s="1245"/>
    </row>
    <row r="264" spans="1:6" x14ac:dyDescent="0.3">
      <c r="A264" s="339"/>
      <c r="B264" s="336"/>
      <c r="C264" s="339"/>
      <c r="D264" s="339"/>
      <c r="E264" s="339"/>
      <c r="F264" s="1245"/>
    </row>
    <row r="265" spans="1:6" x14ac:dyDescent="0.3">
      <c r="A265" s="339"/>
      <c r="B265" s="336"/>
      <c r="C265" s="339"/>
      <c r="D265" s="339"/>
      <c r="E265" s="339"/>
      <c r="F265" s="1245"/>
    </row>
    <row r="266" spans="1:6" x14ac:dyDescent="0.3">
      <c r="A266" s="339"/>
      <c r="B266" s="336"/>
      <c r="C266" s="339"/>
      <c r="D266" s="339"/>
      <c r="E266" s="339"/>
      <c r="F266" s="1245"/>
    </row>
    <row r="267" spans="1:6" x14ac:dyDescent="0.3">
      <c r="A267" s="339"/>
      <c r="B267" s="336"/>
      <c r="C267" s="339"/>
      <c r="D267" s="339"/>
      <c r="E267" s="339"/>
      <c r="F267" s="1245"/>
    </row>
    <row r="268" spans="1:6" x14ac:dyDescent="0.3">
      <c r="A268" s="339"/>
      <c r="B268" s="336"/>
      <c r="C268" s="339"/>
      <c r="D268" s="339"/>
      <c r="E268" s="339"/>
      <c r="F268" s="1245"/>
    </row>
    <row r="269" spans="1:6" x14ac:dyDescent="0.3">
      <c r="A269" s="339"/>
      <c r="B269" s="336"/>
      <c r="C269" s="339"/>
      <c r="D269" s="339"/>
      <c r="E269" s="339"/>
      <c r="F269" s="1245"/>
    </row>
    <row r="270" spans="1:6" x14ac:dyDescent="0.3">
      <c r="A270" s="339"/>
      <c r="B270" s="336"/>
      <c r="C270" s="339"/>
      <c r="D270" s="339"/>
      <c r="E270" s="339"/>
      <c r="F270" s="1245"/>
    </row>
    <row r="271" spans="1:6" x14ac:dyDescent="0.3">
      <c r="A271" s="339"/>
      <c r="B271" s="336"/>
      <c r="C271" s="339"/>
      <c r="D271" s="339"/>
      <c r="E271" s="339"/>
      <c r="F271" s="1245"/>
    </row>
    <row r="272" spans="1:6" x14ac:dyDescent="0.3">
      <c r="A272" s="339"/>
      <c r="B272" s="336"/>
      <c r="C272" s="339"/>
      <c r="D272" s="339"/>
      <c r="E272" s="339"/>
      <c r="F272" s="1245"/>
    </row>
    <row r="273" spans="1:6" x14ac:dyDescent="0.3">
      <c r="A273" s="339"/>
      <c r="B273" s="336"/>
      <c r="C273" s="339"/>
      <c r="D273" s="339"/>
      <c r="E273" s="339"/>
      <c r="F273" s="1245"/>
    </row>
    <row r="274" spans="1:6" x14ac:dyDescent="0.3">
      <c r="A274" s="339"/>
      <c r="B274" s="336"/>
      <c r="C274" s="339"/>
      <c r="D274" s="339"/>
      <c r="E274" s="339"/>
      <c r="F274" s="1245"/>
    </row>
    <row r="275" spans="1:6" x14ac:dyDescent="0.3">
      <c r="A275" s="339"/>
      <c r="B275" s="336"/>
      <c r="C275" s="339"/>
      <c r="D275" s="339"/>
      <c r="E275" s="339"/>
      <c r="F275" s="1245"/>
    </row>
    <row r="276" spans="1:6" x14ac:dyDescent="0.3">
      <c r="A276" s="339"/>
      <c r="B276" s="336"/>
      <c r="C276" s="339"/>
      <c r="D276" s="339"/>
      <c r="E276" s="339"/>
      <c r="F276" s="1245"/>
    </row>
    <row r="277" spans="1:6" x14ac:dyDescent="0.3">
      <c r="A277" s="339"/>
      <c r="B277" s="336"/>
      <c r="C277" s="339"/>
      <c r="D277" s="339"/>
      <c r="E277" s="339"/>
      <c r="F277" s="1245"/>
    </row>
    <row r="278" spans="1:6" x14ac:dyDescent="0.3">
      <c r="A278" s="339"/>
      <c r="B278" s="336"/>
      <c r="C278" s="339"/>
      <c r="D278" s="339"/>
      <c r="E278" s="339"/>
      <c r="F278" s="1245"/>
    </row>
    <row r="279" spans="1:6" x14ac:dyDescent="0.3">
      <c r="A279" s="339"/>
      <c r="B279" s="336"/>
      <c r="C279" s="339"/>
      <c r="D279" s="339"/>
      <c r="E279" s="339"/>
      <c r="F279" s="1245"/>
    </row>
    <row r="280" spans="1:6" x14ac:dyDescent="0.3">
      <c r="A280" s="339"/>
      <c r="B280" s="336"/>
      <c r="C280" s="339"/>
      <c r="D280" s="339"/>
      <c r="E280" s="339"/>
      <c r="F280" s="1245"/>
    </row>
    <row r="281" spans="1:6" x14ac:dyDescent="0.3">
      <c r="A281" s="339"/>
      <c r="B281" s="336"/>
      <c r="C281" s="339"/>
      <c r="D281" s="339"/>
      <c r="E281" s="339"/>
      <c r="F281" s="1245"/>
    </row>
    <row r="282" spans="1:6" x14ac:dyDescent="0.3">
      <c r="A282" s="339"/>
      <c r="B282" s="336"/>
      <c r="C282" s="339"/>
      <c r="D282" s="339"/>
      <c r="E282" s="339"/>
      <c r="F282" s="1245"/>
    </row>
    <row r="283" spans="1:6" x14ac:dyDescent="0.3">
      <c r="A283" s="339"/>
      <c r="B283" s="336"/>
      <c r="C283" s="339"/>
      <c r="D283" s="339"/>
      <c r="E283" s="339"/>
      <c r="F283" s="1245"/>
    </row>
    <row r="284" spans="1:6" x14ac:dyDescent="0.3">
      <c r="A284" s="339"/>
      <c r="B284" s="336"/>
      <c r="C284" s="339"/>
      <c r="D284" s="339"/>
      <c r="E284" s="339"/>
      <c r="F284" s="1245"/>
    </row>
    <row r="285" spans="1:6" x14ac:dyDescent="0.3">
      <c r="A285" s="339"/>
      <c r="B285" s="336"/>
      <c r="C285" s="339"/>
      <c r="D285" s="339"/>
      <c r="E285" s="339"/>
      <c r="F285" s="1245"/>
    </row>
    <row r="286" spans="1:6" x14ac:dyDescent="0.3">
      <c r="A286" s="339"/>
      <c r="B286" s="336"/>
      <c r="C286" s="339"/>
      <c r="D286" s="339"/>
      <c r="E286" s="339"/>
      <c r="F286" s="1245"/>
    </row>
    <row r="287" spans="1:6" x14ac:dyDescent="0.3">
      <c r="A287" s="339"/>
      <c r="B287" s="336"/>
      <c r="C287" s="339"/>
      <c r="D287" s="339"/>
      <c r="E287" s="339"/>
      <c r="F287" s="1245"/>
    </row>
    <row r="288" spans="1:6" x14ac:dyDescent="0.3">
      <c r="A288" s="339"/>
      <c r="B288" s="336"/>
      <c r="C288" s="339"/>
      <c r="D288" s="339"/>
      <c r="E288" s="339"/>
      <c r="F288" s="1245"/>
    </row>
    <row r="289" spans="1:6" x14ac:dyDescent="0.3">
      <c r="A289" s="339"/>
      <c r="B289" s="336"/>
      <c r="C289" s="339"/>
      <c r="D289" s="339"/>
      <c r="E289" s="339"/>
      <c r="F289" s="1245"/>
    </row>
    <row r="290" spans="1:6" x14ac:dyDescent="0.3">
      <c r="A290" s="339"/>
      <c r="B290" s="336"/>
      <c r="C290" s="339"/>
      <c r="D290" s="339"/>
      <c r="E290" s="339"/>
      <c r="F290" s="1245"/>
    </row>
    <row r="291" spans="1:6" x14ac:dyDescent="0.3">
      <c r="A291" s="339"/>
      <c r="B291" s="336"/>
      <c r="C291" s="339"/>
      <c r="D291" s="339"/>
      <c r="E291" s="339"/>
      <c r="F291" s="1245"/>
    </row>
    <row r="292" spans="1:6" x14ac:dyDescent="0.3">
      <c r="A292" s="339"/>
      <c r="B292" s="336"/>
      <c r="C292" s="339"/>
      <c r="D292" s="339"/>
      <c r="E292" s="339"/>
      <c r="F292" s="1245"/>
    </row>
    <row r="293" spans="1:6" x14ac:dyDescent="0.3">
      <c r="A293" s="339"/>
      <c r="B293" s="336"/>
      <c r="C293" s="339"/>
      <c r="D293" s="339"/>
      <c r="E293" s="339"/>
      <c r="F293" s="1245"/>
    </row>
    <row r="294" spans="1:6" x14ac:dyDescent="0.3">
      <c r="A294" s="339"/>
      <c r="B294" s="336"/>
      <c r="C294" s="339"/>
      <c r="D294" s="339"/>
      <c r="E294" s="339"/>
      <c r="F294" s="1245"/>
    </row>
    <row r="295" spans="1:6" x14ac:dyDescent="0.3">
      <c r="A295" s="339"/>
      <c r="B295" s="336"/>
      <c r="C295" s="339"/>
      <c r="D295" s="339"/>
      <c r="E295" s="339"/>
      <c r="F295" s="1245"/>
    </row>
    <row r="296" spans="1:6" x14ac:dyDescent="0.3">
      <c r="A296" s="339"/>
      <c r="B296" s="336"/>
      <c r="C296" s="339"/>
      <c r="D296" s="339"/>
      <c r="E296" s="339"/>
      <c r="F296" s="1245"/>
    </row>
    <row r="297" spans="1:6" x14ac:dyDescent="0.3">
      <c r="A297" s="339"/>
      <c r="B297" s="336"/>
      <c r="C297" s="339"/>
      <c r="D297" s="339"/>
      <c r="E297" s="339"/>
      <c r="F297" s="1245"/>
    </row>
    <row r="298" spans="1:6" x14ac:dyDescent="0.3">
      <c r="A298" s="339"/>
      <c r="B298" s="336"/>
      <c r="C298" s="339"/>
      <c r="D298" s="339"/>
      <c r="E298" s="339"/>
      <c r="F298" s="1245"/>
    </row>
    <row r="299" spans="1:6" x14ac:dyDescent="0.3">
      <c r="A299" s="339"/>
      <c r="B299" s="336"/>
      <c r="C299" s="339"/>
      <c r="D299" s="339"/>
      <c r="E299" s="339"/>
      <c r="F299" s="1245"/>
    </row>
    <row r="300" spans="1:6" x14ac:dyDescent="0.3">
      <c r="A300" s="339"/>
      <c r="B300" s="336"/>
      <c r="C300" s="339"/>
      <c r="D300" s="339"/>
      <c r="E300" s="339"/>
      <c r="F300" s="1245"/>
    </row>
    <row r="301" spans="1:6" x14ac:dyDescent="0.3">
      <c r="A301" s="339"/>
      <c r="B301" s="336"/>
      <c r="C301" s="339"/>
      <c r="D301" s="339"/>
      <c r="E301" s="339"/>
      <c r="F301" s="1245"/>
    </row>
    <row r="302" spans="1:6" x14ac:dyDescent="0.3">
      <c r="A302" s="339"/>
      <c r="B302" s="336"/>
      <c r="C302" s="339"/>
      <c r="D302" s="339"/>
      <c r="E302" s="339"/>
      <c r="F302" s="1245"/>
    </row>
    <row r="303" spans="1:6" x14ac:dyDescent="0.3">
      <c r="A303" s="339"/>
      <c r="B303" s="336"/>
      <c r="C303" s="339"/>
      <c r="D303" s="339"/>
      <c r="E303" s="339"/>
      <c r="F303" s="1245"/>
    </row>
    <row r="304" spans="1:6" x14ac:dyDescent="0.3">
      <c r="A304" s="339"/>
      <c r="B304" s="336"/>
      <c r="C304" s="339"/>
      <c r="D304" s="339"/>
      <c r="E304" s="339"/>
      <c r="F304" s="1245"/>
    </row>
    <row r="305" spans="1:6" x14ac:dyDescent="0.3">
      <c r="A305" s="339"/>
      <c r="B305" s="336"/>
      <c r="C305" s="339"/>
      <c r="D305" s="339"/>
      <c r="E305" s="339"/>
      <c r="F305" s="1245"/>
    </row>
    <row r="306" spans="1:6" x14ac:dyDescent="0.3">
      <c r="A306" s="339"/>
      <c r="B306" s="336"/>
      <c r="C306" s="339"/>
      <c r="D306" s="339"/>
      <c r="E306" s="339"/>
      <c r="F306" s="1245"/>
    </row>
    <row r="307" spans="1:6" x14ac:dyDescent="0.3">
      <c r="A307" s="339"/>
      <c r="B307" s="336"/>
      <c r="C307" s="339"/>
      <c r="D307" s="339"/>
      <c r="E307" s="339"/>
      <c r="F307" s="1245"/>
    </row>
    <row r="308" spans="1:6" x14ac:dyDescent="0.3">
      <c r="A308" s="339"/>
      <c r="B308" s="336"/>
      <c r="C308" s="339"/>
      <c r="D308" s="339"/>
      <c r="E308" s="339"/>
      <c r="F308" s="1245"/>
    </row>
    <row r="309" spans="1:6" x14ac:dyDescent="0.3">
      <c r="A309" s="339"/>
      <c r="B309" s="336"/>
      <c r="C309" s="339"/>
      <c r="D309" s="339"/>
      <c r="E309" s="339"/>
      <c r="F309" s="1245"/>
    </row>
    <row r="310" spans="1:6" x14ac:dyDescent="0.3">
      <c r="A310" s="339"/>
      <c r="B310" s="336"/>
      <c r="C310" s="339"/>
      <c r="D310" s="339"/>
      <c r="E310" s="339"/>
      <c r="F310" s="1245"/>
    </row>
    <row r="311" spans="1:6" x14ac:dyDescent="0.3">
      <c r="A311" s="339"/>
      <c r="B311" s="336"/>
      <c r="C311" s="339"/>
      <c r="D311" s="339"/>
      <c r="E311" s="339"/>
      <c r="F311" s="1245"/>
    </row>
    <row r="312" spans="1:6" x14ac:dyDescent="0.3">
      <c r="A312" s="339"/>
      <c r="B312" s="336"/>
      <c r="C312" s="339"/>
      <c r="D312" s="339"/>
      <c r="E312" s="339"/>
      <c r="F312" s="1245"/>
    </row>
    <row r="313" spans="1:6" x14ac:dyDescent="0.3">
      <c r="A313" s="339"/>
      <c r="B313" s="336"/>
      <c r="C313" s="339"/>
      <c r="D313" s="339"/>
      <c r="E313" s="339"/>
      <c r="F313" s="1245"/>
    </row>
    <row r="314" spans="1:6" x14ac:dyDescent="0.3">
      <c r="A314" s="339"/>
      <c r="B314" s="336"/>
      <c r="C314" s="339"/>
      <c r="D314" s="339"/>
      <c r="E314" s="339"/>
      <c r="F314" s="1245"/>
    </row>
    <row r="315" spans="1:6" x14ac:dyDescent="0.3">
      <c r="A315" s="339"/>
      <c r="B315" s="336"/>
      <c r="C315" s="339"/>
      <c r="D315" s="339"/>
      <c r="E315" s="339"/>
      <c r="F315" s="1245"/>
    </row>
    <row r="316" spans="1:6" x14ac:dyDescent="0.3">
      <c r="A316" s="339"/>
      <c r="B316" s="336"/>
      <c r="C316" s="339"/>
      <c r="D316" s="339"/>
      <c r="E316" s="339"/>
      <c r="F316" s="1245"/>
    </row>
    <row r="317" spans="1:6" x14ac:dyDescent="0.3">
      <c r="A317" s="339"/>
      <c r="B317" s="336"/>
      <c r="C317" s="339"/>
      <c r="D317" s="339"/>
      <c r="E317" s="339"/>
      <c r="F317" s="1245"/>
    </row>
    <row r="318" spans="1:6" x14ac:dyDescent="0.3">
      <c r="A318" s="339"/>
      <c r="B318" s="336"/>
      <c r="C318" s="339"/>
      <c r="D318" s="339"/>
      <c r="E318" s="339"/>
      <c r="F318" s="1245"/>
    </row>
    <row r="319" spans="1:6" x14ac:dyDescent="0.3">
      <c r="A319" s="339"/>
      <c r="B319" s="336"/>
      <c r="C319" s="339"/>
      <c r="D319" s="339"/>
      <c r="E319" s="339"/>
      <c r="F319" s="1245"/>
    </row>
    <row r="320" spans="1:6" x14ac:dyDescent="0.3">
      <c r="A320" s="339"/>
      <c r="B320" s="336"/>
      <c r="C320" s="339"/>
      <c r="D320" s="339"/>
      <c r="E320" s="339"/>
      <c r="F320" s="1245"/>
    </row>
    <row r="321" spans="1:6" x14ac:dyDescent="0.3">
      <c r="A321" s="339"/>
      <c r="B321" s="336"/>
      <c r="C321" s="339"/>
      <c r="D321" s="339"/>
      <c r="E321" s="339"/>
      <c r="F321" s="1245"/>
    </row>
    <row r="322" spans="1:6" x14ac:dyDescent="0.3">
      <c r="A322" s="339"/>
      <c r="B322" s="336"/>
      <c r="C322" s="339"/>
      <c r="D322" s="339"/>
      <c r="E322" s="339"/>
      <c r="F322" s="1245"/>
    </row>
    <row r="323" spans="1:6" x14ac:dyDescent="0.3">
      <c r="A323" s="339"/>
      <c r="B323" s="336"/>
      <c r="C323" s="339"/>
      <c r="D323" s="339"/>
      <c r="E323" s="339"/>
      <c r="F323" s="1245"/>
    </row>
    <row r="324" spans="1:6" x14ac:dyDescent="0.3">
      <c r="A324" s="339"/>
      <c r="B324" s="336"/>
      <c r="C324" s="339"/>
      <c r="D324" s="339"/>
      <c r="E324" s="339"/>
      <c r="F324" s="1245"/>
    </row>
    <row r="325" spans="1:6" x14ac:dyDescent="0.3">
      <c r="A325" s="339"/>
      <c r="B325" s="336"/>
      <c r="C325" s="339"/>
      <c r="D325" s="339"/>
      <c r="E325" s="339"/>
      <c r="F325" s="1245"/>
    </row>
    <row r="326" spans="1:6" x14ac:dyDescent="0.3">
      <c r="A326" s="339"/>
      <c r="B326" s="336"/>
      <c r="C326" s="339"/>
      <c r="D326" s="339"/>
      <c r="E326" s="339"/>
      <c r="F326" s="1245"/>
    </row>
    <row r="327" spans="1:6" x14ac:dyDescent="0.3">
      <c r="A327" s="339"/>
      <c r="B327" s="336"/>
      <c r="C327" s="339"/>
      <c r="D327" s="339"/>
      <c r="E327" s="339"/>
      <c r="F327" s="1245"/>
    </row>
    <row r="328" spans="1:6" x14ac:dyDescent="0.3">
      <c r="A328" s="339"/>
      <c r="B328" s="336"/>
      <c r="C328" s="339"/>
      <c r="D328" s="339"/>
      <c r="E328" s="339"/>
      <c r="F328" s="1245"/>
    </row>
    <row r="329" spans="1:6" x14ac:dyDescent="0.3">
      <c r="A329" s="339"/>
      <c r="B329" s="336"/>
      <c r="C329" s="339"/>
      <c r="D329" s="339"/>
      <c r="E329" s="339"/>
      <c r="F329" s="1245"/>
    </row>
    <row r="330" spans="1:6" x14ac:dyDescent="0.3">
      <c r="A330" s="339"/>
      <c r="B330" s="336"/>
      <c r="C330" s="339"/>
      <c r="D330" s="339"/>
      <c r="E330" s="339"/>
      <c r="F330" s="1245"/>
    </row>
    <row r="331" spans="1:6" x14ac:dyDescent="0.3">
      <c r="A331" s="339"/>
      <c r="B331" s="336"/>
      <c r="C331" s="339"/>
      <c r="D331" s="339"/>
      <c r="E331" s="339"/>
      <c r="F331" s="1245"/>
    </row>
    <row r="332" spans="1:6" x14ac:dyDescent="0.3">
      <c r="A332" s="339"/>
      <c r="B332" s="336"/>
      <c r="C332" s="339"/>
      <c r="D332" s="339"/>
      <c r="E332" s="339"/>
      <c r="F332" s="1245"/>
    </row>
    <row r="333" spans="1:6" x14ac:dyDescent="0.3">
      <c r="A333" s="339"/>
      <c r="B333" s="336"/>
      <c r="C333" s="339"/>
      <c r="D333" s="339"/>
      <c r="E333" s="339"/>
      <c r="F333" s="1245"/>
    </row>
    <row r="334" spans="1:6" x14ac:dyDescent="0.3">
      <c r="A334" s="339"/>
      <c r="B334" s="336"/>
      <c r="C334" s="339"/>
      <c r="D334" s="339"/>
      <c r="E334" s="339"/>
      <c r="F334" s="1245"/>
    </row>
    <row r="335" spans="1:6" x14ac:dyDescent="0.3">
      <c r="A335" s="339"/>
      <c r="B335" s="336"/>
      <c r="C335" s="339"/>
      <c r="D335" s="339"/>
      <c r="E335" s="339"/>
      <c r="F335" s="1245"/>
    </row>
    <row r="336" spans="1:6" x14ac:dyDescent="0.3">
      <c r="A336" s="339"/>
      <c r="B336" s="336"/>
      <c r="C336" s="339"/>
      <c r="D336" s="339"/>
      <c r="E336" s="339"/>
      <c r="F336" s="1245"/>
    </row>
    <row r="337" spans="1:6" x14ac:dyDescent="0.3">
      <c r="A337" s="339"/>
      <c r="B337" s="336"/>
      <c r="C337" s="339"/>
      <c r="D337" s="339"/>
      <c r="E337" s="339"/>
      <c r="F337" s="1245"/>
    </row>
    <row r="338" spans="1:6" x14ac:dyDescent="0.3">
      <c r="A338" s="339"/>
      <c r="B338" s="336"/>
      <c r="C338" s="339"/>
      <c r="D338" s="339"/>
      <c r="E338" s="339"/>
      <c r="F338" s="1245"/>
    </row>
    <row r="339" spans="1:6" x14ac:dyDescent="0.3">
      <c r="A339" s="339"/>
      <c r="B339" s="336"/>
      <c r="C339" s="339"/>
      <c r="D339" s="339"/>
      <c r="E339" s="339"/>
      <c r="F339" s="1245"/>
    </row>
    <row r="340" spans="1:6" x14ac:dyDescent="0.3">
      <c r="A340" s="339"/>
      <c r="B340" s="336"/>
      <c r="C340" s="339"/>
      <c r="D340" s="339"/>
      <c r="E340" s="339"/>
      <c r="F340" s="1245"/>
    </row>
    <row r="341" spans="1:6" x14ac:dyDescent="0.3">
      <c r="A341" s="339"/>
      <c r="B341" s="336"/>
      <c r="C341" s="339"/>
      <c r="D341" s="339"/>
      <c r="E341" s="339"/>
      <c r="F341" s="1245"/>
    </row>
    <row r="342" spans="1:6" x14ac:dyDescent="0.3">
      <c r="A342" s="339"/>
      <c r="B342" s="336"/>
      <c r="C342" s="339"/>
      <c r="D342" s="339"/>
      <c r="E342" s="339"/>
      <c r="F342" s="1245"/>
    </row>
    <row r="343" spans="1:6" x14ac:dyDescent="0.3">
      <c r="A343" s="339"/>
      <c r="B343" s="336"/>
      <c r="C343" s="339"/>
      <c r="D343" s="339"/>
      <c r="E343" s="339"/>
      <c r="F343" s="1245"/>
    </row>
    <row r="344" spans="1:6" x14ac:dyDescent="0.3">
      <c r="A344" s="339"/>
      <c r="B344" s="336"/>
      <c r="C344" s="339"/>
      <c r="D344" s="339"/>
      <c r="E344" s="339"/>
      <c r="F344" s="1245"/>
    </row>
    <row r="345" spans="1:6" x14ac:dyDescent="0.3">
      <c r="A345" s="339"/>
      <c r="B345" s="336"/>
      <c r="C345" s="339"/>
      <c r="D345" s="339"/>
      <c r="E345" s="339"/>
      <c r="F345" s="1245"/>
    </row>
    <row r="346" spans="1:6" x14ac:dyDescent="0.3">
      <c r="A346" s="339"/>
      <c r="B346" s="336"/>
      <c r="C346" s="339"/>
      <c r="D346" s="339"/>
      <c r="E346" s="339"/>
      <c r="F346" s="1245"/>
    </row>
    <row r="347" spans="1:6" x14ac:dyDescent="0.3">
      <c r="A347" s="339"/>
      <c r="B347" s="336"/>
      <c r="C347" s="339"/>
      <c r="D347" s="339"/>
      <c r="E347" s="339"/>
      <c r="F347" s="1245"/>
    </row>
    <row r="348" spans="1:6" x14ac:dyDescent="0.3">
      <c r="A348" s="339"/>
      <c r="B348" s="336"/>
      <c r="C348" s="339"/>
      <c r="D348" s="339"/>
      <c r="E348" s="339"/>
      <c r="F348" s="1245"/>
    </row>
    <row r="349" spans="1:6" x14ac:dyDescent="0.3">
      <c r="A349" s="339"/>
      <c r="B349" s="336"/>
      <c r="C349" s="339"/>
      <c r="D349" s="339"/>
      <c r="E349" s="339"/>
      <c r="F349" s="1245"/>
    </row>
    <row r="350" spans="1:6" x14ac:dyDescent="0.3">
      <c r="A350" s="339"/>
      <c r="B350" s="336"/>
      <c r="C350" s="339"/>
      <c r="D350" s="339"/>
      <c r="E350" s="339"/>
      <c r="F350" s="1245"/>
    </row>
    <row r="351" spans="1:6" x14ac:dyDescent="0.3">
      <c r="A351" s="339"/>
      <c r="B351" s="336"/>
      <c r="C351" s="339"/>
      <c r="D351" s="339"/>
      <c r="E351" s="339"/>
      <c r="F351" s="1245"/>
    </row>
    <row r="352" spans="1:6" x14ac:dyDescent="0.3">
      <c r="A352" s="339"/>
      <c r="B352" s="336"/>
      <c r="C352" s="339"/>
      <c r="D352" s="339"/>
      <c r="E352" s="339"/>
      <c r="F352" s="1245"/>
    </row>
    <row r="353" spans="1:6" x14ac:dyDescent="0.3">
      <c r="A353" s="339"/>
      <c r="B353" s="336"/>
      <c r="C353" s="339"/>
      <c r="D353" s="339"/>
      <c r="E353" s="339"/>
      <c r="F353" s="1245"/>
    </row>
    <row r="354" spans="1:6" x14ac:dyDescent="0.3">
      <c r="A354" s="339"/>
      <c r="B354" s="336"/>
      <c r="C354" s="339"/>
      <c r="D354" s="339"/>
      <c r="E354" s="339"/>
      <c r="F354" s="1245"/>
    </row>
    <row r="355" spans="1:6" x14ac:dyDescent="0.3">
      <c r="A355" s="339"/>
      <c r="B355" s="336"/>
      <c r="C355" s="339"/>
      <c r="D355" s="339"/>
      <c r="E355" s="339"/>
      <c r="F355" s="1245"/>
    </row>
    <row r="356" spans="1:6" x14ac:dyDescent="0.3">
      <c r="A356" s="339"/>
      <c r="B356" s="336"/>
      <c r="C356" s="339"/>
      <c r="D356" s="339"/>
      <c r="E356" s="339"/>
      <c r="F356" s="1245"/>
    </row>
    <row r="357" spans="1:6" x14ac:dyDescent="0.3">
      <c r="A357" s="339"/>
      <c r="B357" s="336"/>
      <c r="C357" s="339"/>
      <c r="D357" s="339"/>
      <c r="E357" s="339"/>
      <c r="F357" s="1245"/>
    </row>
    <row r="358" spans="1:6" x14ac:dyDescent="0.3">
      <c r="A358" s="339"/>
      <c r="B358" s="336"/>
      <c r="C358" s="339"/>
      <c r="D358" s="339"/>
      <c r="E358" s="339"/>
      <c r="F358" s="1245"/>
    </row>
    <row r="359" spans="1:6" x14ac:dyDescent="0.3">
      <c r="A359" s="339"/>
      <c r="B359" s="336"/>
      <c r="C359" s="339"/>
      <c r="D359" s="339"/>
      <c r="E359" s="339"/>
      <c r="F359" s="1245"/>
    </row>
    <row r="360" spans="1:6" x14ac:dyDescent="0.3">
      <c r="A360" s="339"/>
      <c r="B360" s="336"/>
      <c r="C360" s="339"/>
      <c r="D360" s="339"/>
      <c r="E360" s="339"/>
      <c r="F360" s="1245"/>
    </row>
    <row r="361" spans="1:6" x14ac:dyDescent="0.3">
      <c r="A361" s="339"/>
      <c r="B361" s="336"/>
      <c r="C361" s="339"/>
      <c r="D361" s="339"/>
      <c r="E361" s="339"/>
      <c r="F361" s="1245"/>
    </row>
    <row r="362" spans="1:6" x14ac:dyDescent="0.3">
      <c r="A362" s="339"/>
      <c r="B362" s="336"/>
      <c r="C362" s="339"/>
      <c r="D362" s="339"/>
      <c r="E362" s="339"/>
      <c r="F362" s="1245"/>
    </row>
    <row r="363" spans="1:6" x14ac:dyDescent="0.3">
      <c r="A363" s="339"/>
      <c r="B363" s="336"/>
      <c r="C363" s="339"/>
      <c r="D363" s="339"/>
      <c r="E363" s="339"/>
      <c r="F363" s="1245"/>
    </row>
    <row r="364" spans="1:6" x14ac:dyDescent="0.3">
      <c r="A364" s="339"/>
      <c r="B364" s="336"/>
      <c r="C364" s="339"/>
      <c r="D364" s="339"/>
      <c r="E364" s="339"/>
      <c r="F364" s="1245"/>
    </row>
    <row r="365" spans="1:6" x14ac:dyDescent="0.3">
      <c r="A365" s="339"/>
      <c r="B365" s="336"/>
      <c r="C365" s="339"/>
      <c r="D365" s="339"/>
      <c r="E365" s="339"/>
      <c r="F365" s="1245"/>
    </row>
    <row r="366" spans="1:6" x14ac:dyDescent="0.3">
      <c r="A366" s="339"/>
      <c r="B366" s="336"/>
      <c r="C366" s="339"/>
      <c r="D366" s="339"/>
      <c r="E366" s="339"/>
      <c r="F366" s="1245"/>
    </row>
    <row r="367" spans="1:6" x14ac:dyDescent="0.3">
      <c r="A367" s="339"/>
      <c r="B367" s="336"/>
      <c r="C367" s="339"/>
      <c r="D367" s="339"/>
      <c r="E367" s="339"/>
      <c r="F367" s="1245"/>
    </row>
    <row r="368" spans="1:6" x14ac:dyDescent="0.3">
      <c r="A368" s="339"/>
      <c r="B368" s="336"/>
      <c r="C368" s="339"/>
      <c r="D368" s="339"/>
      <c r="E368" s="339"/>
      <c r="F368" s="1245"/>
    </row>
    <row r="369" spans="1:6" x14ac:dyDescent="0.3">
      <c r="A369" s="339"/>
      <c r="B369" s="336"/>
      <c r="C369" s="339"/>
      <c r="D369" s="339"/>
      <c r="E369" s="339"/>
      <c r="F369" s="1245"/>
    </row>
    <row r="370" spans="1:6" x14ac:dyDescent="0.3">
      <c r="A370" s="339"/>
      <c r="B370" s="336"/>
      <c r="C370" s="339"/>
      <c r="D370" s="339"/>
      <c r="E370" s="339"/>
      <c r="F370" s="1245"/>
    </row>
    <row r="371" spans="1:6" x14ac:dyDescent="0.3">
      <c r="A371" s="339"/>
      <c r="B371" s="336"/>
      <c r="C371" s="339"/>
      <c r="D371" s="339"/>
      <c r="E371" s="339"/>
      <c r="F371" s="1245"/>
    </row>
    <row r="372" spans="1:6" x14ac:dyDescent="0.3">
      <c r="A372" s="339"/>
      <c r="B372" s="336"/>
      <c r="C372" s="339"/>
      <c r="D372" s="339"/>
      <c r="E372" s="339"/>
      <c r="F372" s="1245"/>
    </row>
    <row r="373" spans="1:6" x14ac:dyDescent="0.3">
      <c r="A373" s="339"/>
      <c r="B373" s="336"/>
      <c r="C373" s="339"/>
      <c r="D373" s="339"/>
      <c r="E373" s="339"/>
      <c r="F373" s="1245"/>
    </row>
    <row r="374" spans="1:6" x14ac:dyDescent="0.3">
      <c r="A374" s="339"/>
      <c r="B374" s="336"/>
      <c r="C374" s="339"/>
      <c r="D374" s="339"/>
      <c r="E374" s="339"/>
      <c r="F374" s="1245"/>
    </row>
    <row r="375" spans="1:6" x14ac:dyDescent="0.3">
      <c r="A375" s="339"/>
      <c r="B375" s="336"/>
      <c r="C375" s="339"/>
      <c r="D375" s="339"/>
      <c r="E375" s="339"/>
      <c r="F375" s="1245"/>
    </row>
    <row r="376" spans="1:6" x14ac:dyDescent="0.3">
      <c r="A376" s="339"/>
      <c r="B376" s="336"/>
      <c r="C376" s="339"/>
      <c r="D376" s="339"/>
      <c r="E376" s="339"/>
      <c r="F376" s="1245"/>
    </row>
    <row r="377" spans="1:6" x14ac:dyDescent="0.3">
      <c r="A377" s="339"/>
      <c r="B377" s="336"/>
      <c r="C377" s="339"/>
      <c r="D377" s="339"/>
      <c r="E377" s="339"/>
      <c r="F377" s="1245"/>
    </row>
    <row r="378" spans="1:6" x14ac:dyDescent="0.3">
      <c r="A378" s="339"/>
      <c r="B378" s="336"/>
      <c r="C378" s="339"/>
      <c r="D378" s="339"/>
      <c r="E378" s="339"/>
      <c r="F378" s="1245"/>
    </row>
    <row r="379" spans="1:6" x14ac:dyDescent="0.3">
      <c r="A379" s="339"/>
      <c r="B379" s="336"/>
      <c r="C379" s="339"/>
      <c r="D379" s="339"/>
      <c r="E379" s="339"/>
      <c r="F379" s="1245"/>
    </row>
    <row r="380" spans="1:6" x14ac:dyDescent="0.3">
      <c r="A380" s="339"/>
      <c r="B380" s="336"/>
      <c r="C380" s="339"/>
      <c r="D380" s="339"/>
      <c r="E380" s="339"/>
      <c r="F380" s="1245"/>
    </row>
    <row r="381" spans="1:6" x14ac:dyDescent="0.3">
      <c r="A381" s="339"/>
      <c r="B381" s="336"/>
      <c r="C381" s="339"/>
      <c r="D381" s="339"/>
      <c r="E381" s="339"/>
      <c r="F381" s="1245"/>
    </row>
    <row r="382" spans="1:6" x14ac:dyDescent="0.3">
      <c r="A382" s="339"/>
      <c r="B382" s="336"/>
      <c r="C382" s="339"/>
      <c r="D382" s="339"/>
      <c r="E382" s="339"/>
      <c r="F382" s="1245"/>
    </row>
    <row r="383" spans="1:6" x14ac:dyDescent="0.3">
      <c r="A383" s="339"/>
      <c r="B383" s="336"/>
      <c r="C383" s="339"/>
      <c r="D383" s="339"/>
      <c r="E383" s="339"/>
      <c r="F383" s="1245"/>
    </row>
    <row r="384" spans="1:6" x14ac:dyDescent="0.3">
      <c r="A384" s="339"/>
      <c r="B384" s="336"/>
      <c r="C384" s="339"/>
      <c r="D384" s="339"/>
      <c r="E384" s="339"/>
      <c r="F384" s="1245"/>
    </row>
    <row r="385" spans="1:6" x14ac:dyDescent="0.3">
      <c r="A385" s="339"/>
      <c r="B385" s="336"/>
      <c r="C385" s="339"/>
      <c r="D385" s="339"/>
      <c r="E385" s="339"/>
      <c r="F385" s="1245"/>
    </row>
    <row r="386" spans="1:6" x14ac:dyDescent="0.3">
      <c r="A386" s="339"/>
      <c r="B386" s="336"/>
      <c r="C386" s="339"/>
      <c r="D386" s="339"/>
      <c r="E386" s="339"/>
      <c r="F386" s="1245"/>
    </row>
    <row r="387" spans="1:6" x14ac:dyDescent="0.3">
      <c r="A387" s="339"/>
      <c r="B387" s="336"/>
      <c r="C387" s="339"/>
      <c r="D387" s="339"/>
      <c r="E387" s="339"/>
      <c r="F387" s="1245"/>
    </row>
    <row r="388" spans="1:6" x14ac:dyDescent="0.3">
      <c r="A388" s="339"/>
      <c r="B388" s="336"/>
      <c r="C388" s="339"/>
      <c r="D388" s="339"/>
      <c r="E388" s="339"/>
      <c r="F388" s="1245"/>
    </row>
    <row r="389" spans="1:6" x14ac:dyDescent="0.3">
      <c r="A389" s="339"/>
      <c r="B389" s="336"/>
      <c r="C389" s="339"/>
      <c r="D389" s="339"/>
      <c r="E389" s="339"/>
      <c r="F389" s="1245"/>
    </row>
    <row r="390" spans="1:6" x14ac:dyDescent="0.3">
      <c r="A390" s="339"/>
      <c r="B390" s="336"/>
      <c r="C390" s="339"/>
      <c r="D390" s="339"/>
      <c r="E390" s="339"/>
      <c r="F390" s="1245"/>
    </row>
    <row r="391" spans="1:6" x14ac:dyDescent="0.3">
      <c r="A391" s="339"/>
      <c r="B391" s="336"/>
      <c r="C391" s="339"/>
      <c r="D391" s="339"/>
      <c r="E391" s="339"/>
      <c r="F391" s="1245"/>
    </row>
    <row r="392" spans="1:6" x14ac:dyDescent="0.3">
      <c r="A392" s="339"/>
      <c r="B392" s="336"/>
      <c r="C392" s="339"/>
      <c r="D392" s="339"/>
      <c r="E392" s="339"/>
      <c r="F392" s="1245"/>
    </row>
    <row r="393" spans="1:6" x14ac:dyDescent="0.3">
      <c r="A393" s="339"/>
      <c r="B393" s="336"/>
      <c r="C393" s="339"/>
      <c r="D393" s="339"/>
      <c r="E393" s="339"/>
      <c r="F393" s="1245"/>
    </row>
    <row r="394" spans="1:6" x14ac:dyDescent="0.3">
      <c r="A394" s="339"/>
      <c r="B394" s="336"/>
      <c r="C394" s="339"/>
      <c r="D394" s="339"/>
      <c r="E394" s="339"/>
      <c r="F394" s="1245"/>
    </row>
    <row r="395" spans="1:6" x14ac:dyDescent="0.3">
      <c r="A395" s="339"/>
      <c r="B395" s="336"/>
      <c r="C395" s="339"/>
      <c r="D395" s="339"/>
      <c r="E395" s="339"/>
      <c r="F395" s="1245"/>
    </row>
    <row r="396" spans="1:6" x14ac:dyDescent="0.3">
      <c r="A396" s="339"/>
      <c r="B396" s="336"/>
      <c r="C396" s="339"/>
      <c r="D396" s="339"/>
      <c r="E396" s="339"/>
      <c r="F396" s="1245"/>
    </row>
    <row r="397" spans="1:6" x14ac:dyDescent="0.3">
      <c r="A397" s="339"/>
      <c r="B397" s="336"/>
      <c r="C397" s="339"/>
      <c r="D397" s="339"/>
      <c r="E397" s="339"/>
      <c r="F397" s="1245"/>
    </row>
    <row r="398" spans="1:6" x14ac:dyDescent="0.3">
      <c r="A398" s="339"/>
      <c r="B398" s="336"/>
      <c r="C398" s="339"/>
      <c r="D398" s="339"/>
      <c r="E398" s="339"/>
      <c r="F398" s="1245"/>
    </row>
    <row r="399" spans="1:6" x14ac:dyDescent="0.3">
      <c r="A399" s="339"/>
      <c r="B399" s="336"/>
      <c r="C399" s="339"/>
      <c r="D399" s="339"/>
      <c r="E399" s="339"/>
      <c r="F399" s="1245"/>
    </row>
    <row r="400" spans="1:6" x14ac:dyDescent="0.3">
      <c r="A400" s="339"/>
      <c r="B400" s="336"/>
      <c r="C400" s="339"/>
      <c r="D400" s="339"/>
      <c r="E400" s="339"/>
      <c r="F400" s="1245"/>
    </row>
    <row r="401" spans="1:6" x14ac:dyDescent="0.3">
      <c r="A401" s="339"/>
      <c r="B401" s="336"/>
      <c r="C401" s="339"/>
      <c r="D401" s="339"/>
      <c r="E401" s="339"/>
      <c r="F401" s="1245"/>
    </row>
    <row r="402" spans="1:6" x14ac:dyDescent="0.3">
      <c r="A402" s="339"/>
      <c r="B402" s="336"/>
      <c r="C402" s="339"/>
      <c r="D402" s="339"/>
      <c r="E402" s="339"/>
      <c r="F402" s="1245"/>
    </row>
    <row r="403" spans="1:6" x14ac:dyDescent="0.3">
      <c r="A403" s="339"/>
      <c r="B403" s="336"/>
      <c r="C403" s="339"/>
      <c r="D403" s="339"/>
      <c r="E403" s="339"/>
      <c r="F403" s="1245"/>
    </row>
    <row r="404" spans="1:6" x14ac:dyDescent="0.3">
      <c r="A404" s="339"/>
      <c r="B404" s="336"/>
      <c r="C404" s="339"/>
      <c r="D404" s="339"/>
      <c r="E404" s="339"/>
      <c r="F404" s="1245"/>
    </row>
    <row r="405" spans="1:6" x14ac:dyDescent="0.3">
      <c r="A405" s="339"/>
      <c r="B405" s="336"/>
      <c r="C405" s="339"/>
      <c r="D405" s="339"/>
      <c r="E405" s="339"/>
      <c r="F405" s="1245"/>
    </row>
    <row r="406" spans="1:6" x14ac:dyDescent="0.3">
      <c r="A406" s="339"/>
      <c r="B406" s="336"/>
      <c r="C406" s="339"/>
      <c r="D406" s="339"/>
      <c r="E406" s="339"/>
      <c r="F406" s="1245"/>
    </row>
    <row r="407" spans="1:6" x14ac:dyDescent="0.3">
      <c r="A407" s="339"/>
      <c r="B407" s="336"/>
      <c r="C407" s="339"/>
      <c r="D407" s="339"/>
      <c r="E407" s="339"/>
      <c r="F407" s="1245"/>
    </row>
    <row r="408" spans="1:6" x14ac:dyDescent="0.3">
      <c r="A408" s="339"/>
      <c r="B408" s="336"/>
      <c r="C408" s="339"/>
      <c r="D408" s="339"/>
      <c r="E408" s="339"/>
      <c r="F408" s="1245"/>
    </row>
    <row r="409" spans="1:6" x14ac:dyDescent="0.3">
      <c r="A409" s="339"/>
      <c r="B409" s="336"/>
      <c r="C409" s="339"/>
      <c r="D409" s="339"/>
      <c r="E409" s="339"/>
      <c r="F409" s="1245"/>
    </row>
    <row r="410" spans="1:6" x14ac:dyDescent="0.3">
      <c r="A410" s="339"/>
      <c r="B410" s="336"/>
      <c r="C410" s="339"/>
      <c r="D410" s="339"/>
      <c r="E410" s="339"/>
      <c r="F410" s="1245"/>
    </row>
    <row r="411" spans="1:6" x14ac:dyDescent="0.3">
      <c r="A411" s="339"/>
      <c r="B411" s="336"/>
      <c r="C411" s="339"/>
      <c r="D411" s="339"/>
      <c r="E411" s="339"/>
      <c r="F411" s="1245"/>
    </row>
    <row r="412" spans="1:6" x14ac:dyDescent="0.3">
      <c r="A412" s="339"/>
      <c r="B412" s="336"/>
      <c r="C412" s="339"/>
      <c r="D412" s="339"/>
      <c r="E412" s="339"/>
      <c r="F412" s="1245"/>
    </row>
    <row r="413" spans="1:6" x14ac:dyDescent="0.3">
      <c r="A413" s="339"/>
      <c r="B413" s="336"/>
      <c r="C413" s="339"/>
      <c r="D413" s="339"/>
      <c r="E413" s="339"/>
      <c r="F413" s="1245"/>
    </row>
    <row r="414" spans="1:6" x14ac:dyDescent="0.3">
      <c r="A414" s="339"/>
      <c r="B414" s="336"/>
      <c r="C414" s="339"/>
      <c r="D414" s="339"/>
      <c r="E414" s="339"/>
      <c r="F414" s="1245"/>
    </row>
    <row r="415" spans="1:6" x14ac:dyDescent="0.3">
      <c r="A415" s="339"/>
      <c r="B415" s="336"/>
      <c r="C415" s="339"/>
      <c r="D415" s="339"/>
      <c r="E415" s="339"/>
      <c r="F415" s="1245"/>
    </row>
    <row r="416" spans="1:6" x14ac:dyDescent="0.3">
      <c r="A416" s="339"/>
      <c r="B416" s="336"/>
      <c r="C416" s="339"/>
      <c r="D416" s="339"/>
      <c r="E416" s="339"/>
      <c r="F416" s="1245"/>
    </row>
    <row r="417" spans="1:6" x14ac:dyDescent="0.3">
      <c r="A417" s="339"/>
      <c r="B417" s="336"/>
      <c r="C417" s="339"/>
      <c r="D417" s="339"/>
      <c r="E417" s="339"/>
      <c r="F417" s="1245"/>
    </row>
    <row r="418" spans="1:6" x14ac:dyDescent="0.3">
      <c r="A418" s="339"/>
      <c r="B418" s="336"/>
      <c r="C418" s="339"/>
      <c r="D418" s="339"/>
      <c r="E418" s="339"/>
      <c r="F418" s="1245"/>
    </row>
    <row r="419" spans="1:6" x14ac:dyDescent="0.3">
      <c r="A419" s="339"/>
      <c r="B419" s="336"/>
      <c r="C419" s="339"/>
      <c r="D419" s="339"/>
      <c r="E419" s="339"/>
      <c r="F419" s="1245"/>
    </row>
    <row r="420" spans="1:6" x14ac:dyDescent="0.3">
      <c r="A420" s="339"/>
      <c r="B420" s="336"/>
      <c r="C420" s="339"/>
      <c r="D420" s="339"/>
      <c r="E420" s="339"/>
      <c r="F420" s="1245"/>
    </row>
    <row r="421" spans="1:6" x14ac:dyDescent="0.3">
      <c r="A421" s="339"/>
      <c r="B421" s="336"/>
      <c r="C421" s="339"/>
      <c r="D421" s="339"/>
      <c r="E421" s="339"/>
      <c r="F421" s="1245"/>
    </row>
    <row r="422" spans="1:6" x14ac:dyDescent="0.3">
      <c r="A422" s="339"/>
      <c r="B422" s="336"/>
      <c r="C422" s="339"/>
      <c r="D422" s="339"/>
      <c r="E422" s="339"/>
      <c r="F422" s="1245"/>
    </row>
    <row r="423" spans="1:6" x14ac:dyDescent="0.3">
      <c r="A423" s="339"/>
      <c r="B423" s="336"/>
      <c r="C423" s="339"/>
      <c r="D423" s="339"/>
      <c r="E423" s="339"/>
      <c r="F423" s="1245"/>
    </row>
    <row r="424" spans="1:6" x14ac:dyDescent="0.3">
      <c r="A424" s="339"/>
      <c r="B424" s="336"/>
      <c r="C424" s="339"/>
      <c r="D424" s="339"/>
      <c r="E424" s="339"/>
      <c r="F424" s="1245"/>
    </row>
    <row r="425" spans="1:6" x14ac:dyDescent="0.3">
      <c r="A425" s="339"/>
      <c r="B425" s="336"/>
      <c r="C425" s="339"/>
      <c r="D425" s="339"/>
      <c r="E425" s="339"/>
      <c r="F425" s="1245"/>
    </row>
    <row r="426" spans="1:6" x14ac:dyDescent="0.3">
      <c r="A426" s="339"/>
      <c r="B426" s="336"/>
      <c r="C426" s="339"/>
      <c r="D426" s="339"/>
      <c r="E426" s="339"/>
      <c r="F426" s="1245"/>
    </row>
    <row r="427" spans="1:6" x14ac:dyDescent="0.3">
      <c r="A427" s="339"/>
      <c r="B427" s="336"/>
      <c r="C427" s="339"/>
      <c r="D427" s="339"/>
      <c r="E427" s="339"/>
      <c r="F427" s="1245"/>
    </row>
    <row r="428" spans="1:6" x14ac:dyDescent="0.3">
      <c r="A428" s="339"/>
      <c r="B428" s="336"/>
      <c r="C428" s="339"/>
      <c r="D428" s="339"/>
      <c r="E428" s="339"/>
      <c r="F428" s="1245"/>
    </row>
    <row r="429" spans="1:6" x14ac:dyDescent="0.3">
      <c r="A429" s="339"/>
      <c r="B429" s="336"/>
      <c r="C429" s="339"/>
      <c r="D429" s="339"/>
      <c r="E429" s="339"/>
      <c r="F429" s="1245"/>
    </row>
    <row r="430" spans="1:6" x14ac:dyDescent="0.3">
      <c r="A430" s="339"/>
      <c r="B430" s="336"/>
      <c r="C430" s="339"/>
      <c r="D430" s="339"/>
      <c r="E430" s="339"/>
      <c r="F430" s="1245"/>
    </row>
    <row r="431" spans="1:6" x14ac:dyDescent="0.3">
      <c r="A431" s="339"/>
      <c r="B431" s="336"/>
      <c r="C431" s="339"/>
      <c r="D431" s="339"/>
      <c r="E431" s="339"/>
      <c r="F431" s="1245"/>
    </row>
    <row r="432" spans="1:6" x14ac:dyDescent="0.3">
      <c r="A432" s="339"/>
      <c r="B432" s="336"/>
      <c r="C432" s="339"/>
      <c r="D432" s="339"/>
      <c r="E432" s="339"/>
      <c r="F432" s="1245"/>
    </row>
    <row r="433" spans="1:6" x14ac:dyDescent="0.3">
      <c r="A433" s="339"/>
      <c r="B433" s="336"/>
      <c r="C433" s="339"/>
      <c r="D433" s="339"/>
      <c r="E433" s="339"/>
      <c r="F433" s="1245"/>
    </row>
    <row r="434" spans="1:6" x14ac:dyDescent="0.3">
      <c r="A434" s="339"/>
      <c r="B434" s="336"/>
      <c r="C434" s="339"/>
      <c r="D434" s="339"/>
      <c r="E434" s="339"/>
      <c r="F434" s="1245"/>
    </row>
    <row r="435" spans="1:6" x14ac:dyDescent="0.3">
      <c r="A435" s="339"/>
      <c r="B435" s="336"/>
      <c r="C435" s="339"/>
      <c r="D435" s="339"/>
      <c r="E435" s="339"/>
      <c r="F435" s="1245"/>
    </row>
    <row r="436" spans="1:6" x14ac:dyDescent="0.3">
      <c r="A436" s="339"/>
      <c r="B436" s="336"/>
      <c r="C436" s="339"/>
      <c r="D436" s="339"/>
      <c r="E436" s="339"/>
      <c r="F436" s="1245"/>
    </row>
    <row r="437" spans="1:6" x14ac:dyDescent="0.3">
      <c r="A437" s="339"/>
      <c r="B437" s="336"/>
      <c r="C437" s="339"/>
      <c r="D437" s="339"/>
      <c r="E437" s="339"/>
      <c r="F437" s="1245"/>
    </row>
    <row r="438" spans="1:6" x14ac:dyDescent="0.3">
      <c r="A438" s="339"/>
      <c r="B438" s="336"/>
      <c r="C438" s="339"/>
      <c r="D438" s="339"/>
      <c r="E438" s="339"/>
      <c r="F438" s="1245"/>
    </row>
    <row r="439" spans="1:6" x14ac:dyDescent="0.3">
      <c r="A439" s="339"/>
      <c r="B439" s="336"/>
      <c r="C439" s="339"/>
      <c r="D439" s="339"/>
      <c r="E439" s="339"/>
      <c r="F439" s="1245"/>
    </row>
    <row r="440" spans="1:6" x14ac:dyDescent="0.3">
      <c r="A440" s="339"/>
      <c r="B440" s="336"/>
      <c r="C440" s="339"/>
      <c r="D440" s="339"/>
      <c r="E440" s="339"/>
      <c r="F440" s="1245"/>
    </row>
    <row r="441" spans="1:6" x14ac:dyDescent="0.3">
      <c r="A441" s="339"/>
      <c r="B441" s="336"/>
      <c r="C441" s="339"/>
      <c r="D441" s="339"/>
      <c r="E441" s="339"/>
      <c r="F441" s="1245"/>
    </row>
    <row r="442" spans="1:6" x14ac:dyDescent="0.3">
      <c r="A442" s="339"/>
      <c r="B442" s="336"/>
      <c r="C442" s="339"/>
      <c r="D442" s="339"/>
      <c r="E442" s="339"/>
      <c r="F442" s="1245"/>
    </row>
    <row r="443" spans="1:6" x14ac:dyDescent="0.3">
      <c r="A443" s="339"/>
      <c r="B443" s="336"/>
      <c r="C443" s="339"/>
      <c r="D443" s="339"/>
      <c r="E443" s="339"/>
      <c r="F443" s="1245"/>
    </row>
    <row r="444" spans="1:6" x14ac:dyDescent="0.3">
      <c r="A444" s="339"/>
      <c r="B444" s="336"/>
      <c r="C444" s="339"/>
      <c r="D444" s="339"/>
      <c r="E444" s="339"/>
      <c r="F444" s="1245"/>
    </row>
    <row r="445" spans="1:6" x14ac:dyDescent="0.3">
      <c r="A445" s="339"/>
      <c r="B445" s="336"/>
      <c r="C445" s="339"/>
      <c r="D445" s="339"/>
      <c r="E445" s="339"/>
      <c r="F445" s="1245"/>
    </row>
    <row r="446" spans="1:6" x14ac:dyDescent="0.3">
      <c r="A446" s="339"/>
      <c r="B446" s="336"/>
      <c r="C446" s="339"/>
      <c r="D446" s="339"/>
      <c r="E446" s="339"/>
      <c r="F446" s="1245"/>
    </row>
    <row r="447" spans="1:6" x14ac:dyDescent="0.3">
      <c r="A447" s="339"/>
      <c r="B447" s="336"/>
      <c r="C447" s="339"/>
      <c r="D447" s="339"/>
      <c r="E447" s="339"/>
      <c r="F447" s="1245"/>
    </row>
    <row r="448" spans="1:6" x14ac:dyDescent="0.3">
      <c r="A448" s="339"/>
      <c r="B448" s="336"/>
      <c r="C448" s="339"/>
      <c r="D448" s="339"/>
      <c r="E448" s="339"/>
      <c r="F448" s="1245"/>
    </row>
    <row r="449" spans="1:6" x14ac:dyDescent="0.3">
      <c r="A449" s="339"/>
      <c r="B449" s="336"/>
      <c r="C449" s="339"/>
      <c r="D449" s="339"/>
      <c r="E449" s="339"/>
      <c r="F449" s="1245"/>
    </row>
    <row r="450" spans="1:6" x14ac:dyDescent="0.3">
      <c r="A450" s="339"/>
      <c r="B450" s="336"/>
      <c r="C450" s="339"/>
      <c r="D450" s="339"/>
      <c r="E450" s="339"/>
      <c r="F450" s="1245"/>
    </row>
    <row r="451" spans="1:6" x14ac:dyDescent="0.3">
      <c r="A451" s="339"/>
      <c r="B451" s="336"/>
      <c r="C451" s="339"/>
      <c r="D451" s="339"/>
      <c r="E451" s="339"/>
      <c r="F451" s="1245"/>
    </row>
    <row r="452" spans="1:6" x14ac:dyDescent="0.3">
      <c r="A452" s="339"/>
      <c r="B452" s="336"/>
      <c r="C452" s="339"/>
      <c r="D452" s="339"/>
      <c r="E452" s="339"/>
      <c r="F452" s="1245"/>
    </row>
    <row r="453" spans="1:6" x14ac:dyDescent="0.3">
      <c r="A453" s="339"/>
      <c r="B453" s="336"/>
      <c r="C453" s="339"/>
      <c r="D453" s="339"/>
      <c r="E453" s="339"/>
      <c r="F453" s="1245"/>
    </row>
    <row r="454" spans="1:6" x14ac:dyDescent="0.3">
      <c r="A454" s="339"/>
      <c r="B454" s="336"/>
      <c r="C454" s="339"/>
      <c r="D454" s="339"/>
      <c r="E454" s="339"/>
      <c r="F454" s="1245"/>
    </row>
    <row r="455" spans="1:6" x14ac:dyDescent="0.3">
      <c r="A455" s="339"/>
      <c r="B455" s="336"/>
      <c r="C455" s="339"/>
      <c r="D455" s="339"/>
      <c r="E455" s="339"/>
      <c r="F455" s="1245"/>
    </row>
    <row r="456" spans="1:6" x14ac:dyDescent="0.3">
      <c r="A456" s="339"/>
      <c r="B456" s="336"/>
      <c r="C456" s="339"/>
      <c r="D456" s="339"/>
      <c r="E456" s="339"/>
      <c r="F456" s="1245"/>
    </row>
    <row r="457" spans="1:6" x14ac:dyDescent="0.3">
      <c r="A457" s="339"/>
      <c r="B457" s="336"/>
      <c r="C457" s="339"/>
      <c r="D457" s="339"/>
      <c r="E457" s="339"/>
      <c r="F457" s="1245"/>
    </row>
    <row r="458" spans="1:6" x14ac:dyDescent="0.3">
      <c r="A458" s="339"/>
      <c r="B458" s="336"/>
      <c r="C458" s="339"/>
      <c r="D458" s="339"/>
      <c r="E458" s="339"/>
      <c r="F458" s="1245"/>
    </row>
    <row r="459" spans="1:6" x14ac:dyDescent="0.3">
      <c r="A459" s="339"/>
      <c r="B459" s="336"/>
      <c r="C459" s="339"/>
      <c r="D459" s="339"/>
      <c r="E459" s="339"/>
      <c r="F459" s="1245"/>
    </row>
    <row r="460" spans="1:6" x14ac:dyDescent="0.3">
      <c r="A460" s="339"/>
      <c r="B460" s="336"/>
      <c r="C460" s="339"/>
      <c r="D460" s="339"/>
      <c r="E460" s="339"/>
      <c r="F460" s="1245"/>
    </row>
    <row r="461" spans="1:6" x14ac:dyDescent="0.3">
      <c r="A461" s="339"/>
      <c r="B461" s="336"/>
      <c r="C461" s="339"/>
      <c r="D461" s="339"/>
      <c r="E461" s="339"/>
      <c r="F461" s="1245"/>
    </row>
    <row r="462" spans="1:6" x14ac:dyDescent="0.3">
      <c r="A462" s="339"/>
      <c r="B462" s="336"/>
      <c r="C462" s="339"/>
      <c r="D462" s="339"/>
      <c r="E462" s="339"/>
      <c r="F462" s="1245"/>
    </row>
    <row r="463" spans="1:6" x14ac:dyDescent="0.3">
      <c r="A463" s="339"/>
      <c r="B463" s="336"/>
      <c r="C463" s="339"/>
      <c r="D463" s="339"/>
      <c r="E463" s="339"/>
      <c r="F463" s="1245"/>
    </row>
    <row r="464" spans="1:6" x14ac:dyDescent="0.3">
      <c r="A464" s="339"/>
      <c r="B464" s="336"/>
      <c r="C464" s="339"/>
      <c r="D464" s="339"/>
      <c r="E464" s="339"/>
      <c r="F464" s="1245"/>
    </row>
    <row r="465" spans="1:6" x14ac:dyDescent="0.3">
      <c r="A465" s="339"/>
      <c r="B465" s="336"/>
      <c r="C465" s="339"/>
      <c r="D465" s="339"/>
      <c r="E465" s="339"/>
      <c r="F465" s="1245"/>
    </row>
    <row r="466" spans="1:6" x14ac:dyDescent="0.3">
      <c r="A466" s="339"/>
      <c r="B466" s="336"/>
      <c r="C466" s="339"/>
      <c r="D466" s="339"/>
      <c r="E466" s="339"/>
      <c r="F466" s="1245"/>
    </row>
    <row r="467" spans="1:6" x14ac:dyDescent="0.3">
      <c r="A467" s="339"/>
      <c r="B467" s="336"/>
      <c r="C467" s="339"/>
      <c r="D467" s="339"/>
      <c r="E467" s="339"/>
      <c r="F467" s="1245"/>
    </row>
    <row r="468" spans="1:6" x14ac:dyDescent="0.3">
      <c r="A468" s="339"/>
      <c r="B468" s="336"/>
      <c r="C468" s="339"/>
      <c r="D468" s="339"/>
      <c r="E468" s="339"/>
      <c r="F468" s="1245"/>
    </row>
    <row r="469" spans="1:6" x14ac:dyDescent="0.3">
      <c r="A469" s="339"/>
      <c r="B469" s="336"/>
      <c r="C469" s="339"/>
      <c r="D469" s="339"/>
      <c r="E469" s="339"/>
      <c r="F469" s="1245"/>
    </row>
    <row r="470" spans="1:6" x14ac:dyDescent="0.3">
      <c r="A470" s="339"/>
      <c r="B470" s="336"/>
      <c r="C470" s="339"/>
      <c r="D470" s="339"/>
      <c r="E470" s="339"/>
      <c r="F470" s="1245"/>
    </row>
    <row r="471" spans="1:6" x14ac:dyDescent="0.3">
      <c r="A471" s="339"/>
      <c r="B471" s="336"/>
      <c r="C471" s="339"/>
      <c r="D471" s="339"/>
      <c r="E471" s="339"/>
      <c r="F471" s="1245"/>
    </row>
    <row r="472" spans="1:6" x14ac:dyDescent="0.3">
      <c r="A472" s="339"/>
      <c r="B472" s="336"/>
      <c r="C472" s="339"/>
      <c r="D472" s="339"/>
      <c r="E472" s="339"/>
      <c r="F472" s="1245"/>
    </row>
    <row r="473" spans="1:6" x14ac:dyDescent="0.3">
      <c r="A473" s="339"/>
      <c r="B473" s="336"/>
      <c r="C473" s="339"/>
      <c r="D473" s="339"/>
      <c r="E473" s="339"/>
      <c r="F473" s="1245"/>
    </row>
    <row r="474" spans="1:6" x14ac:dyDescent="0.3">
      <c r="A474" s="339"/>
      <c r="B474" s="336"/>
      <c r="C474" s="339"/>
      <c r="D474" s="339"/>
      <c r="E474" s="339"/>
      <c r="F474" s="1245"/>
    </row>
    <row r="475" spans="1:6" x14ac:dyDescent="0.3">
      <c r="A475" s="339"/>
      <c r="B475" s="336"/>
      <c r="C475" s="339"/>
      <c r="D475" s="339"/>
      <c r="E475" s="339"/>
      <c r="F475" s="1245"/>
    </row>
    <row r="476" spans="1:6" x14ac:dyDescent="0.3">
      <c r="A476" s="339"/>
      <c r="B476" s="336"/>
      <c r="C476" s="339"/>
      <c r="D476" s="339"/>
      <c r="E476" s="339"/>
      <c r="F476" s="1245"/>
    </row>
    <row r="477" spans="1:6" x14ac:dyDescent="0.3">
      <c r="A477" s="339"/>
      <c r="B477" s="336"/>
      <c r="C477" s="339"/>
      <c r="D477" s="339"/>
      <c r="E477" s="339"/>
      <c r="F477" s="1245"/>
    </row>
    <row r="478" spans="1:6" x14ac:dyDescent="0.3">
      <c r="A478" s="339"/>
      <c r="B478" s="336"/>
      <c r="C478" s="339"/>
      <c r="D478" s="339"/>
      <c r="E478" s="339"/>
      <c r="F478" s="1245"/>
    </row>
    <row r="479" spans="1:6" x14ac:dyDescent="0.3">
      <c r="A479" s="339"/>
      <c r="B479" s="336"/>
      <c r="C479" s="339"/>
      <c r="D479" s="339"/>
      <c r="E479" s="339"/>
      <c r="F479" s="1245"/>
    </row>
    <row r="480" spans="1:6" x14ac:dyDescent="0.3">
      <c r="A480" s="339"/>
      <c r="B480" s="336"/>
      <c r="C480" s="339"/>
      <c r="D480" s="339"/>
      <c r="E480" s="339"/>
      <c r="F480" s="1245"/>
    </row>
    <row r="481" spans="1:6" x14ac:dyDescent="0.3">
      <c r="A481" s="339"/>
      <c r="B481" s="336"/>
      <c r="C481" s="339"/>
      <c r="D481" s="339"/>
      <c r="E481" s="339"/>
      <c r="F481" s="1245"/>
    </row>
    <row r="482" spans="1:6" x14ac:dyDescent="0.3">
      <c r="A482" s="339"/>
      <c r="B482" s="336"/>
      <c r="C482" s="339"/>
      <c r="D482" s="339"/>
      <c r="E482" s="339"/>
      <c r="F482" s="1245"/>
    </row>
    <row r="483" spans="1:6" x14ac:dyDescent="0.3">
      <c r="A483" s="339"/>
      <c r="B483" s="336"/>
      <c r="C483" s="339"/>
      <c r="D483" s="339"/>
      <c r="E483" s="339"/>
      <c r="F483" s="1245"/>
    </row>
    <row r="484" spans="1:6" x14ac:dyDescent="0.3">
      <c r="A484" s="339"/>
      <c r="B484" s="336"/>
      <c r="C484" s="339"/>
      <c r="D484" s="339"/>
      <c r="E484" s="339"/>
      <c r="F484" s="1245"/>
    </row>
    <row r="485" spans="1:6" x14ac:dyDescent="0.3">
      <c r="A485" s="339"/>
      <c r="B485" s="336"/>
      <c r="C485" s="339"/>
      <c r="D485" s="339"/>
      <c r="E485" s="339"/>
      <c r="F485" s="1245"/>
    </row>
    <row r="486" spans="1:6" x14ac:dyDescent="0.3">
      <c r="A486" s="339"/>
      <c r="B486" s="336"/>
      <c r="C486" s="339"/>
      <c r="D486" s="339"/>
      <c r="E486" s="339"/>
      <c r="F486" s="1245"/>
    </row>
    <row r="487" spans="1:6" x14ac:dyDescent="0.3">
      <c r="A487" s="339"/>
      <c r="B487" s="336"/>
      <c r="C487" s="339"/>
      <c r="D487" s="339"/>
      <c r="E487" s="339"/>
      <c r="F487" s="1245"/>
    </row>
    <row r="488" spans="1:6" x14ac:dyDescent="0.3">
      <c r="A488" s="339"/>
      <c r="B488" s="336"/>
      <c r="C488" s="339"/>
      <c r="D488" s="339"/>
      <c r="E488" s="339"/>
      <c r="F488" s="1245"/>
    </row>
    <row r="489" spans="1:6" x14ac:dyDescent="0.3">
      <c r="A489" s="339"/>
      <c r="B489" s="336"/>
      <c r="C489" s="339"/>
      <c r="D489" s="339"/>
      <c r="E489" s="339"/>
      <c r="F489" s="1245"/>
    </row>
    <row r="490" spans="1:6" x14ac:dyDescent="0.3">
      <c r="A490" s="339"/>
      <c r="B490" s="336"/>
      <c r="C490" s="339"/>
      <c r="D490" s="339"/>
      <c r="E490" s="339"/>
      <c r="F490" s="1245"/>
    </row>
    <row r="491" spans="1:6" x14ac:dyDescent="0.3">
      <c r="A491" s="339"/>
      <c r="B491" s="336"/>
      <c r="C491" s="339"/>
      <c r="D491" s="339"/>
      <c r="E491" s="339"/>
      <c r="F491" s="1245"/>
    </row>
    <row r="492" spans="1:6" x14ac:dyDescent="0.3">
      <c r="A492" s="339"/>
      <c r="B492" s="336"/>
      <c r="C492" s="339"/>
      <c r="D492" s="339"/>
      <c r="E492" s="339"/>
      <c r="F492" s="1245"/>
    </row>
    <row r="493" spans="1:6" x14ac:dyDescent="0.3">
      <c r="A493" s="339"/>
      <c r="B493" s="336"/>
      <c r="C493" s="339"/>
      <c r="D493" s="339"/>
      <c r="E493" s="339"/>
      <c r="F493" s="1245"/>
    </row>
    <row r="494" spans="1:6" x14ac:dyDescent="0.3">
      <c r="A494" s="339"/>
      <c r="B494" s="336"/>
      <c r="C494" s="339"/>
      <c r="D494" s="339"/>
      <c r="E494" s="339"/>
      <c r="F494" s="1245"/>
    </row>
    <row r="495" spans="1:6" x14ac:dyDescent="0.3">
      <c r="A495" s="339"/>
      <c r="B495" s="336"/>
      <c r="C495" s="339"/>
      <c r="D495" s="339"/>
      <c r="E495" s="339"/>
      <c r="F495" s="1245"/>
    </row>
    <row r="496" spans="1:6" x14ac:dyDescent="0.3">
      <c r="A496" s="339"/>
      <c r="B496" s="336"/>
      <c r="C496" s="339"/>
      <c r="D496" s="339"/>
      <c r="E496" s="339"/>
      <c r="F496" s="1245"/>
    </row>
    <row r="497" spans="1:6" x14ac:dyDescent="0.3">
      <c r="A497" s="339"/>
      <c r="B497" s="336"/>
      <c r="C497" s="339"/>
      <c r="D497" s="339"/>
      <c r="E497" s="339"/>
      <c r="F497" s="1245"/>
    </row>
    <row r="498" spans="1:6" x14ac:dyDescent="0.3">
      <c r="A498" s="339"/>
      <c r="B498" s="336"/>
      <c r="C498" s="339"/>
      <c r="D498" s="339"/>
      <c r="E498" s="339"/>
      <c r="F498" s="1245"/>
    </row>
    <row r="499" spans="1:6" x14ac:dyDescent="0.3">
      <c r="A499" s="339"/>
      <c r="B499" s="336"/>
      <c r="C499" s="339"/>
      <c r="D499" s="339"/>
      <c r="E499" s="339"/>
      <c r="F499" s="1245"/>
    </row>
    <row r="500" spans="1:6" x14ac:dyDescent="0.3">
      <c r="A500" s="339"/>
      <c r="B500" s="336"/>
      <c r="C500" s="339"/>
      <c r="D500" s="339"/>
      <c r="E500" s="339"/>
      <c r="F500" s="1245"/>
    </row>
    <row r="501" spans="1:6" x14ac:dyDescent="0.3">
      <c r="A501" s="339"/>
      <c r="B501" s="336"/>
      <c r="C501" s="339"/>
      <c r="D501" s="339"/>
      <c r="E501" s="339"/>
      <c r="F501" s="1245"/>
    </row>
    <row r="502" spans="1:6" x14ac:dyDescent="0.3">
      <c r="A502" s="339"/>
      <c r="B502" s="336"/>
      <c r="C502" s="339"/>
      <c r="D502" s="339"/>
      <c r="E502" s="339"/>
      <c r="F502" s="1245"/>
    </row>
    <row r="503" spans="1:6" x14ac:dyDescent="0.3">
      <c r="A503" s="339"/>
      <c r="B503" s="336"/>
      <c r="C503" s="339"/>
      <c r="D503" s="339"/>
      <c r="E503" s="339"/>
      <c r="F503" s="1245"/>
    </row>
    <row r="504" spans="1:6" x14ac:dyDescent="0.3">
      <c r="A504" s="339"/>
      <c r="B504" s="336"/>
      <c r="C504" s="339"/>
      <c r="D504" s="339"/>
      <c r="E504" s="339"/>
      <c r="F504" s="1245"/>
    </row>
    <row r="505" spans="1:6" x14ac:dyDescent="0.3">
      <c r="A505" s="339"/>
      <c r="B505" s="336"/>
      <c r="C505" s="339"/>
      <c r="D505" s="339"/>
      <c r="E505" s="339"/>
      <c r="F505" s="1245"/>
    </row>
    <row r="506" spans="1:6" x14ac:dyDescent="0.3">
      <c r="A506" s="339"/>
      <c r="B506" s="336"/>
      <c r="C506" s="339"/>
      <c r="D506" s="339"/>
      <c r="E506" s="339"/>
      <c r="F506" s="1245"/>
    </row>
    <row r="507" spans="1:6" x14ac:dyDescent="0.3">
      <c r="A507" s="339"/>
      <c r="B507" s="336"/>
      <c r="C507" s="339"/>
      <c r="D507" s="339"/>
      <c r="E507" s="339"/>
      <c r="F507" s="1245"/>
    </row>
    <row r="508" spans="1:6" x14ac:dyDescent="0.3">
      <c r="A508" s="339"/>
      <c r="B508" s="336"/>
      <c r="C508" s="339"/>
      <c r="D508" s="339"/>
      <c r="E508" s="339"/>
      <c r="F508" s="1245"/>
    </row>
    <row r="509" spans="1:6" x14ac:dyDescent="0.3">
      <c r="A509" s="339"/>
      <c r="B509" s="336"/>
      <c r="C509" s="339"/>
      <c r="D509" s="339"/>
      <c r="E509" s="339"/>
      <c r="F509" s="1245"/>
    </row>
    <row r="510" spans="1:6" x14ac:dyDescent="0.3">
      <c r="A510" s="339"/>
      <c r="B510" s="336"/>
      <c r="C510" s="339"/>
      <c r="D510" s="339"/>
      <c r="E510" s="339"/>
      <c r="F510" s="1245"/>
    </row>
    <row r="511" spans="1:6" x14ac:dyDescent="0.3">
      <c r="A511" s="339"/>
      <c r="B511" s="336"/>
      <c r="C511" s="339"/>
      <c r="D511" s="339"/>
      <c r="E511" s="339"/>
      <c r="F511" s="1245"/>
    </row>
    <row r="512" spans="1:6" x14ac:dyDescent="0.3">
      <c r="A512" s="339"/>
      <c r="B512" s="336"/>
      <c r="C512" s="339"/>
      <c r="D512" s="339"/>
      <c r="E512" s="339"/>
      <c r="F512" s="1245"/>
    </row>
    <row r="513" spans="1:6" x14ac:dyDescent="0.3">
      <c r="A513" s="339"/>
      <c r="B513" s="336"/>
      <c r="C513" s="339"/>
      <c r="D513" s="339"/>
      <c r="E513" s="339"/>
      <c r="F513" s="1245"/>
    </row>
    <row r="514" spans="1:6" x14ac:dyDescent="0.3">
      <c r="A514" s="339"/>
      <c r="B514" s="336"/>
      <c r="C514" s="339"/>
      <c r="D514" s="339"/>
      <c r="E514" s="339"/>
      <c r="F514" s="1245"/>
    </row>
    <row r="515" spans="1:6" x14ac:dyDescent="0.3">
      <c r="A515" s="339"/>
      <c r="B515" s="336"/>
      <c r="C515" s="339"/>
      <c r="D515" s="339"/>
      <c r="E515" s="339"/>
      <c r="F515" s="1245"/>
    </row>
    <row r="516" spans="1:6" x14ac:dyDescent="0.3">
      <c r="A516" s="339"/>
      <c r="B516" s="336"/>
      <c r="C516" s="339"/>
      <c r="D516" s="339"/>
      <c r="E516" s="339"/>
      <c r="F516" s="1245"/>
    </row>
    <row r="517" spans="1:6" x14ac:dyDescent="0.3">
      <c r="A517" s="339"/>
      <c r="B517" s="336"/>
      <c r="C517" s="339"/>
      <c r="D517" s="339"/>
      <c r="E517" s="339"/>
      <c r="F517" s="1245"/>
    </row>
    <row r="518" spans="1:6" x14ac:dyDescent="0.3">
      <c r="A518" s="339"/>
      <c r="B518" s="336"/>
      <c r="C518" s="339"/>
      <c r="D518" s="339"/>
      <c r="E518" s="339"/>
      <c r="F518" s="1245"/>
    </row>
    <row r="519" spans="1:6" x14ac:dyDescent="0.3">
      <c r="A519" s="339"/>
      <c r="B519" s="336"/>
      <c r="C519" s="339"/>
      <c r="D519" s="339"/>
      <c r="E519" s="339"/>
      <c r="F519" s="1245"/>
    </row>
    <row r="520" spans="1:6" x14ac:dyDescent="0.3">
      <c r="A520" s="339"/>
      <c r="B520" s="336"/>
      <c r="C520" s="339"/>
      <c r="D520" s="339"/>
      <c r="E520" s="339"/>
      <c r="F520" s="1245"/>
    </row>
    <row r="521" spans="1:6" x14ac:dyDescent="0.3">
      <c r="A521" s="339"/>
      <c r="B521" s="336"/>
      <c r="C521" s="339"/>
      <c r="D521" s="339"/>
      <c r="E521" s="339"/>
      <c r="F521" s="1245"/>
    </row>
    <row r="522" spans="1:6" x14ac:dyDescent="0.3">
      <c r="A522" s="339"/>
      <c r="B522" s="336"/>
      <c r="C522" s="339"/>
      <c r="D522" s="339"/>
      <c r="E522" s="339"/>
      <c r="F522" s="1245"/>
    </row>
    <row r="523" spans="1:6" x14ac:dyDescent="0.3">
      <c r="A523" s="339"/>
      <c r="B523" s="336"/>
      <c r="C523" s="339"/>
      <c r="D523" s="339"/>
      <c r="E523" s="339"/>
      <c r="F523" s="1245"/>
    </row>
    <row r="524" spans="1:6" x14ac:dyDescent="0.3">
      <c r="A524" s="339"/>
      <c r="B524" s="336"/>
      <c r="C524" s="339"/>
      <c r="D524" s="339"/>
      <c r="E524" s="339"/>
      <c r="F524" s="1245"/>
    </row>
    <row r="525" spans="1:6" x14ac:dyDescent="0.3">
      <c r="A525" s="339"/>
      <c r="B525" s="336"/>
      <c r="C525" s="339"/>
      <c r="D525" s="339"/>
      <c r="E525" s="339"/>
      <c r="F525" s="1245"/>
    </row>
    <row r="526" spans="1:6" x14ac:dyDescent="0.3">
      <c r="A526" s="339"/>
      <c r="B526" s="336"/>
      <c r="C526" s="339"/>
      <c r="D526" s="339"/>
      <c r="E526" s="339"/>
      <c r="F526" s="1245"/>
    </row>
    <row r="527" spans="1:6" x14ac:dyDescent="0.3">
      <c r="A527" s="339"/>
      <c r="B527" s="336"/>
      <c r="C527" s="339"/>
      <c r="D527" s="339"/>
      <c r="E527" s="339"/>
      <c r="F527" s="1245"/>
    </row>
    <row r="528" spans="1:6" x14ac:dyDescent="0.3">
      <c r="A528" s="339"/>
      <c r="B528" s="336"/>
      <c r="C528" s="339"/>
      <c r="D528" s="339"/>
      <c r="E528" s="339"/>
      <c r="F528" s="1245"/>
    </row>
    <row r="529" spans="1:6" x14ac:dyDescent="0.3">
      <c r="A529" s="339"/>
      <c r="B529" s="336"/>
      <c r="C529" s="339"/>
      <c r="D529" s="339"/>
      <c r="E529" s="339"/>
      <c r="F529" s="1245"/>
    </row>
    <row r="530" spans="1:6" x14ac:dyDescent="0.3">
      <c r="A530" s="339"/>
      <c r="B530" s="336"/>
      <c r="C530" s="339"/>
      <c r="D530" s="339"/>
      <c r="E530" s="339"/>
      <c r="F530" s="1245"/>
    </row>
    <row r="531" spans="1:6" x14ac:dyDescent="0.3">
      <c r="A531" s="339"/>
      <c r="B531" s="336"/>
      <c r="C531" s="339"/>
      <c r="D531" s="339"/>
      <c r="E531" s="339"/>
      <c r="F531" s="1245"/>
    </row>
    <row r="532" spans="1:6" x14ac:dyDescent="0.3">
      <c r="A532" s="339"/>
      <c r="B532" s="336"/>
      <c r="C532" s="339"/>
      <c r="D532" s="339"/>
      <c r="E532" s="339"/>
      <c r="F532" s="1245"/>
    </row>
    <row r="533" spans="1:6" x14ac:dyDescent="0.3">
      <c r="A533" s="339"/>
      <c r="B533" s="336"/>
      <c r="C533" s="339"/>
      <c r="D533" s="339"/>
      <c r="E533" s="339"/>
      <c r="F533" s="1245"/>
    </row>
    <row r="534" spans="1:6" x14ac:dyDescent="0.3">
      <c r="A534" s="339"/>
      <c r="B534" s="336"/>
      <c r="C534" s="339"/>
      <c r="D534" s="339"/>
      <c r="E534" s="339"/>
      <c r="F534" s="1245"/>
    </row>
    <row r="535" spans="1:6" x14ac:dyDescent="0.3">
      <c r="A535" s="339"/>
      <c r="B535" s="336"/>
      <c r="C535" s="339"/>
      <c r="D535" s="339"/>
      <c r="E535" s="339"/>
      <c r="F535" s="1245"/>
    </row>
    <row r="536" spans="1:6" x14ac:dyDescent="0.3">
      <c r="A536" s="339"/>
      <c r="B536" s="336"/>
      <c r="C536" s="339"/>
      <c r="D536" s="339"/>
      <c r="E536" s="339"/>
      <c r="F536" s="1245"/>
    </row>
    <row r="537" spans="1:6" x14ac:dyDescent="0.3">
      <c r="A537" s="339"/>
      <c r="B537" s="336"/>
      <c r="C537" s="339"/>
      <c r="D537" s="339"/>
      <c r="E537" s="339"/>
      <c r="F537" s="1245"/>
    </row>
    <row r="538" spans="1:6" x14ac:dyDescent="0.3">
      <c r="A538" s="339"/>
      <c r="B538" s="336"/>
      <c r="C538" s="339"/>
      <c r="D538" s="339"/>
      <c r="E538" s="339"/>
      <c r="F538" s="1245"/>
    </row>
    <row r="539" spans="1:6" x14ac:dyDescent="0.3">
      <c r="A539" s="339"/>
      <c r="B539" s="336"/>
      <c r="C539" s="339"/>
      <c r="D539" s="339"/>
      <c r="E539" s="339"/>
      <c r="F539" s="1245"/>
    </row>
    <row r="540" spans="1:6" x14ac:dyDescent="0.3">
      <c r="A540" s="339"/>
      <c r="B540" s="336"/>
      <c r="C540" s="339"/>
      <c r="D540" s="339"/>
      <c r="E540" s="339"/>
      <c r="F540" s="1245"/>
    </row>
    <row r="541" spans="1:6" x14ac:dyDescent="0.3">
      <c r="A541" s="339"/>
      <c r="B541" s="336"/>
      <c r="C541" s="339"/>
      <c r="D541" s="339"/>
      <c r="E541" s="339"/>
      <c r="F541" s="1245"/>
    </row>
    <row r="542" spans="1:6" x14ac:dyDescent="0.3">
      <c r="A542" s="339"/>
      <c r="B542" s="336"/>
      <c r="C542" s="339"/>
      <c r="D542" s="339"/>
      <c r="E542" s="339"/>
      <c r="F542" s="1245"/>
    </row>
    <row r="543" spans="1:6" x14ac:dyDescent="0.3">
      <c r="A543" s="339"/>
      <c r="B543" s="336"/>
      <c r="C543" s="339"/>
      <c r="D543" s="339"/>
      <c r="E543" s="339"/>
      <c r="F543" s="1245"/>
    </row>
    <row r="544" spans="1:6" x14ac:dyDescent="0.3">
      <c r="A544" s="339"/>
      <c r="B544" s="336"/>
      <c r="C544" s="339"/>
      <c r="D544" s="339"/>
      <c r="E544" s="339"/>
      <c r="F544" s="1245"/>
    </row>
    <row r="545" spans="1:6" x14ac:dyDescent="0.3">
      <c r="A545" s="339"/>
      <c r="B545" s="336"/>
      <c r="C545" s="339"/>
      <c r="D545" s="339"/>
      <c r="E545" s="339"/>
      <c r="F545" s="1245"/>
    </row>
    <row r="546" spans="1:6" x14ac:dyDescent="0.3">
      <c r="A546" s="339"/>
      <c r="B546" s="336"/>
      <c r="C546" s="339"/>
      <c r="D546" s="339"/>
      <c r="E546" s="339"/>
      <c r="F546" s="1245"/>
    </row>
    <row r="547" spans="1:6" x14ac:dyDescent="0.3">
      <c r="A547" s="339"/>
      <c r="B547" s="336"/>
      <c r="C547" s="339"/>
      <c r="D547" s="339"/>
      <c r="E547" s="339"/>
      <c r="F547" s="1245"/>
    </row>
    <row r="548" spans="1:6" x14ac:dyDescent="0.3">
      <c r="A548" s="339"/>
      <c r="B548" s="336"/>
      <c r="C548" s="339"/>
      <c r="D548" s="339"/>
      <c r="E548" s="339"/>
      <c r="F548" s="1245"/>
    </row>
    <row r="549" spans="1:6" x14ac:dyDescent="0.3">
      <c r="A549" s="339"/>
      <c r="B549" s="336"/>
      <c r="C549" s="339"/>
      <c r="D549" s="339"/>
      <c r="E549" s="339"/>
      <c r="F549" s="1245"/>
    </row>
    <row r="550" spans="1:6" x14ac:dyDescent="0.3">
      <c r="A550" s="339"/>
      <c r="B550" s="336"/>
      <c r="C550" s="339"/>
      <c r="D550" s="339"/>
      <c r="E550" s="339"/>
      <c r="F550" s="1245"/>
    </row>
    <row r="551" spans="1:6" x14ac:dyDescent="0.3">
      <c r="A551" s="339"/>
      <c r="B551" s="336"/>
      <c r="C551" s="339"/>
      <c r="D551" s="339"/>
      <c r="E551" s="339"/>
      <c r="F551" s="1245"/>
    </row>
    <row r="552" spans="1:6" x14ac:dyDescent="0.3">
      <c r="A552" s="339"/>
      <c r="B552" s="336"/>
      <c r="C552" s="339"/>
      <c r="D552" s="339"/>
      <c r="E552" s="339"/>
      <c r="F552" s="1245"/>
    </row>
    <row r="553" spans="1:6" x14ac:dyDescent="0.3">
      <c r="A553" s="339"/>
      <c r="B553" s="336"/>
      <c r="C553" s="339"/>
      <c r="D553" s="339"/>
      <c r="E553" s="339"/>
      <c r="F553" s="1245"/>
    </row>
    <row r="554" spans="1:6" x14ac:dyDescent="0.3">
      <c r="A554" s="339"/>
      <c r="B554" s="336"/>
      <c r="C554" s="339"/>
      <c r="D554" s="339"/>
      <c r="E554" s="339"/>
      <c r="F554" s="1245"/>
    </row>
    <row r="555" spans="1:6" x14ac:dyDescent="0.3">
      <c r="A555" s="339"/>
      <c r="B555" s="336"/>
      <c r="C555" s="339"/>
      <c r="D555" s="339"/>
      <c r="E555" s="339"/>
      <c r="F555" s="1245"/>
    </row>
    <row r="556" spans="1:6" x14ac:dyDescent="0.3">
      <c r="A556" s="339"/>
      <c r="B556" s="336"/>
      <c r="C556" s="339"/>
      <c r="D556" s="339"/>
      <c r="E556" s="339"/>
      <c r="F556" s="1245"/>
    </row>
    <row r="557" spans="1:6" x14ac:dyDescent="0.3">
      <c r="A557" s="339"/>
      <c r="B557" s="336"/>
      <c r="C557" s="339"/>
      <c r="D557" s="339"/>
      <c r="E557" s="339"/>
      <c r="F557" s="1245"/>
    </row>
    <row r="558" spans="1:6" x14ac:dyDescent="0.3">
      <c r="A558" s="339"/>
      <c r="B558" s="336"/>
      <c r="C558" s="339"/>
      <c r="D558" s="339"/>
      <c r="E558" s="339"/>
      <c r="F558" s="1245"/>
    </row>
    <row r="559" spans="1:6" x14ac:dyDescent="0.3">
      <c r="A559" s="339"/>
      <c r="B559" s="336"/>
      <c r="C559" s="339"/>
      <c r="D559" s="339"/>
      <c r="E559" s="339"/>
      <c r="F559" s="1245"/>
    </row>
    <row r="560" spans="1:6" x14ac:dyDescent="0.3">
      <c r="A560" s="339"/>
      <c r="B560" s="336"/>
      <c r="C560" s="339"/>
      <c r="D560" s="339"/>
      <c r="E560" s="339"/>
      <c r="F560" s="1245"/>
    </row>
    <row r="561" spans="1:6" x14ac:dyDescent="0.3">
      <c r="A561" s="339"/>
      <c r="B561" s="336"/>
      <c r="C561" s="339"/>
      <c r="D561" s="339"/>
      <c r="E561" s="339"/>
      <c r="F561" s="1245"/>
    </row>
    <row r="562" spans="1:6" x14ac:dyDescent="0.3">
      <c r="A562" s="339"/>
      <c r="B562" s="336"/>
      <c r="C562" s="339"/>
      <c r="D562" s="339"/>
      <c r="E562" s="339"/>
      <c r="F562" s="1245"/>
    </row>
    <row r="563" spans="1:6" x14ac:dyDescent="0.3">
      <c r="A563" s="339"/>
      <c r="B563" s="336"/>
      <c r="C563" s="339"/>
      <c r="D563" s="339"/>
      <c r="E563" s="339"/>
      <c r="F563" s="1245"/>
    </row>
    <row r="564" spans="1:6" x14ac:dyDescent="0.3">
      <c r="A564" s="339"/>
      <c r="B564" s="336"/>
      <c r="C564" s="339"/>
      <c r="D564" s="339"/>
      <c r="E564" s="339"/>
      <c r="F564" s="1245"/>
    </row>
    <row r="565" spans="1:6" x14ac:dyDescent="0.3">
      <c r="A565" s="339"/>
      <c r="B565" s="336"/>
      <c r="C565" s="339"/>
      <c r="D565" s="339"/>
      <c r="E565" s="339"/>
      <c r="F565" s="1245"/>
    </row>
    <row r="566" spans="1:6" x14ac:dyDescent="0.3">
      <c r="A566" s="339"/>
      <c r="B566" s="336"/>
      <c r="C566" s="339"/>
      <c r="D566" s="339"/>
      <c r="E566" s="339"/>
      <c r="F566" s="1245"/>
    </row>
    <row r="567" spans="1:6" x14ac:dyDescent="0.3">
      <c r="A567" s="339"/>
      <c r="B567" s="336"/>
      <c r="C567" s="339"/>
      <c r="D567" s="339"/>
      <c r="E567" s="339"/>
      <c r="F567" s="1245"/>
    </row>
    <row r="568" spans="1:6" x14ac:dyDescent="0.3">
      <c r="A568" s="339"/>
      <c r="B568" s="336"/>
      <c r="C568" s="339"/>
      <c r="D568" s="339"/>
      <c r="E568" s="339"/>
      <c r="F568" s="1245"/>
    </row>
    <row r="569" spans="1:6" x14ac:dyDescent="0.3">
      <c r="A569" s="339"/>
      <c r="B569" s="336"/>
      <c r="C569" s="339"/>
      <c r="D569" s="339"/>
      <c r="E569" s="339"/>
      <c r="F569" s="1245"/>
    </row>
    <row r="570" spans="1:6" x14ac:dyDescent="0.3">
      <c r="A570" s="339"/>
      <c r="B570" s="336"/>
      <c r="C570" s="339"/>
      <c r="D570" s="339"/>
      <c r="E570" s="339"/>
      <c r="F570" s="1245"/>
    </row>
    <row r="571" spans="1:6" x14ac:dyDescent="0.3">
      <c r="A571" s="339"/>
      <c r="B571" s="336"/>
      <c r="C571" s="339"/>
      <c r="D571" s="339"/>
      <c r="E571" s="339"/>
      <c r="F571" s="1245"/>
    </row>
    <row r="572" spans="1:6" x14ac:dyDescent="0.3">
      <c r="A572" s="339"/>
      <c r="B572" s="336"/>
      <c r="C572" s="339"/>
      <c r="D572" s="339"/>
      <c r="E572" s="339"/>
      <c r="F572" s="1245"/>
    </row>
    <row r="573" spans="1:6" x14ac:dyDescent="0.3">
      <c r="A573" s="339"/>
      <c r="B573" s="336"/>
      <c r="C573" s="339"/>
      <c r="D573" s="339"/>
      <c r="E573" s="339"/>
      <c r="F573" s="1245"/>
    </row>
    <row r="574" spans="1:6" x14ac:dyDescent="0.3">
      <c r="A574" s="339"/>
      <c r="B574" s="336"/>
      <c r="C574" s="339"/>
      <c r="D574" s="339"/>
      <c r="E574" s="339"/>
      <c r="F574" s="1245"/>
    </row>
    <row r="575" spans="1:6" x14ac:dyDescent="0.3">
      <c r="A575" s="339"/>
      <c r="B575" s="336"/>
      <c r="C575" s="339"/>
      <c r="D575" s="339"/>
      <c r="E575" s="339"/>
      <c r="F575" s="1245"/>
    </row>
    <row r="576" spans="1:6" x14ac:dyDescent="0.3">
      <c r="A576" s="339"/>
      <c r="B576" s="336"/>
      <c r="C576" s="339"/>
      <c r="D576" s="339"/>
      <c r="E576" s="339"/>
      <c r="F576" s="1245"/>
    </row>
    <row r="577" spans="1:6" x14ac:dyDescent="0.3">
      <c r="A577" s="339"/>
      <c r="B577" s="336"/>
      <c r="C577" s="339"/>
      <c r="D577" s="339"/>
      <c r="E577" s="339"/>
      <c r="F577" s="1245"/>
    </row>
    <row r="578" spans="1:6" x14ac:dyDescent="0.3">
      <c r="A578" s="339"/>
      <c r="B578" s="336"/>
      <c r="C578" s="339"/>
      <c r="D578" s="339"/>
      <c r="E578" s="339"/>
      <c r="F578" s="1245"/>
    </row>
    <row r="579" spans="1:6" x14ac:dyDescent="0.3">
      <c r="A579" s="339"/>
      <c r="B579" s="336"/>
      <c r="C579" s="339"/>
      <c r="D579" s="339"/>
      <c r="E579" s="339"/>
      <c r="F579" s="1245"/>
    </row>
    <row r="580" spans="1:6" x14ac:dyDescent="0.3">
      <c r="A580" s="339"/>
      <c r="B580" s="336"/>
      <c r="C580" s="339"/>
      <c r="D580" s="339"/>
      <c r="E580" s="339"/>
      <c r="F580" s="1245"/>
    </row>
    <row r="581" spans="1:6" x14ac:dyDescent="0.3">
      <c r="A581" s="339"/>
      <c r="B581" s="336"/>
      <c r="C581" s="339"/>
      <c r="D581" s="339"/>
      <c r="E581" s="339"/>
      <c r="F581" s="1245"/>
    </row>
    <row r="582" spans="1:6" x14ac:dyDescent="0.3">
      <c r="A582" s="339"/>
      <c r="B582" s="336"/>
      <c r="C582" s="339"/>
      <c r="D582" s="339"/>
      <c r="E582" s="339"/>
      <c r="F582" s="1245"/>
    </row>
    <row r="583" spans="1:6" x14ac:dyDescent="0.3">
      <c r="A583" s="339"/>
      <c r="B583" s="336"/>
      <c r="C583" s="339"/>
      <c r="D583" s="339"/>
      <c r="E583" s="339"/>
      <c r="F583" s="1245"/>
    </row>
    <row r="584" spans="1:6" x14ac:dyDescent="0.3">
      <c r="A584" s="339"/>
      <c r="B584" s="336"/>
      <c r="C584" s="339"/>
      <c r="D584" s="339"/>
      <c r="E584" s="339"/>
      <c r="F584" s="1245"/>
    </row>
    <row r="585" spans="1:6" x14ac:dyDescent="0.3">
      <c r="A585" s="339"/>
      <c r="B585" s="336"/>
      <c r="C585" s="339"/>
      <c r="D585" s="339"/>
      <c r="E585" s="339"/>
      <c r="F585" s="1245"/>
    </row>
    <row r="586" spans="1:6" x14ac:dyDescent="0.3">
      <c r="A586" s="339"/>
      <c r="B586" s="336"/>
      <c r="C586" s="339"/>
      <c r="D586" s="339"/>
      <c r="E586" s="339"/>
      <c r="F586" s="1245"/>
    </row>
    <row r="587" spans="1:6" x14ac:dyDescent="0.3">
      <c r="A587" s="339"/>
      <c r="B587" s="336"/>
      <c r="C587" s="339"/>
      <c r="D587" s="339"/>
      <c r="E587" s="339"/>
      <c r="F587" s="1245"/>
    </row>
    <row r="588" spans="1:6" x14ac:dyDescent="0.3">
      <c r="A588" s="339"/>
      <c r="B588" s="336"/>
      <c r="C588" s="339"/>
      <c r="D588" s="339"/>
      <c r="E588" s="339"/>
      <c r="F588" s="1245"/>
    </row>
    <row r="589" spans="1:6" x14ac:dyDescent="0.3">
      <c r="A589" s="339"/>
      <c r="B589" s="336"/>
      <c r="C589" s="339"/>
      <c r="D589" s="339"/>
      <c r="E589" s="339"/>
      <c r="F589" s="1245"/>
    </row>
    <row r="590" spans="1:6" x14ac:dyDescent="0.3">
      <c r="A590" s="339"/>
      <c r="B590" s="336"/>
      <c r="C590" s="339"/>
      <c r="D590" s="339"/>
      <c r="E590" s="339"/>
      <c r="F590" s="1245"/>
    </row>
    <row r="591" spans="1:6" x14ac:dyDescent="0.3">
      <c r="A591" s="339"/>
      <c r="B591" s="336"/>
      <c r="C591" s="339"/>
      <c r="D591" s="339"/>
      <c r="E591" s="339"/>
      <c r="F591" s="1245"/>
    </row>
    <row r="592" spans="1:6" x14ac:dyDescent="0.3">
      <c r="A592" s="339"/>
      <c r="B592" s="336"/>
      <c r="C592" s="339"/>
      <c r="D592" s="339"/>
      <c r="E592" s="339"/>
      <c r="F592" s="1245"/>
    </row>
    <row r="593" spans="1:6" x14ac:dyDescent="0.3">
      <c r="A593" s="339"/>
      <c r="B593" s="336"/>
      <c r="C593" s="339"/>
      <c r="D593" s="339"/>
      <c r="E593" s="339"/>
      <c r="F593" s="1245"/>
    </row>
    <row r="594" spans="1:6" x14ac:dyDescent="0.3">
      <c r="A594" s="339"/>
      <c r="B594" s="336"/>
      <c r="C594" s="339"/>
      <c r="D594" s="339"/>
      <c r="E594" s="339"/>
      <c r="F594" s="1245"/>
    </row>
    <row r="595" spans="1:6" x14ac:dyDescent="0.3">
      <c r="A595" s="339"/>
      <c r="B595" s="336"/>
      <c r="C595" s="339"/>
      <c r="D595" s="339"/>
      <c r="E595" s="339"/>
      <c r="F595" s="1245"/>
    </row>
    <row r="596" spans="1:6" x14ac:dyDescent="0.3">
      <c r="A596" s="339"/>
      <c r="B596" s="336"/>
      <c r="C596" s="339"/>
      <c r="D596" s="339"/>
      <c r="E596" s="339"/>
      <c r="F596" s="1245"/>
    </row>
    <row r="597" spans="1:6" x14ac:dyDescent="0.3">
      <c r="A597" s="339"/>
      <c r="B597" s="336"/>
      <c r="C597" s="339"/>
      <c r="D597" s="339"/>
      <c r="E597" s="339"/>
      <c r="F597" s="1245"/>
    </row>
    <row r="598" spans="1:6" x14ac:dyDescent="0.3">
      <c r="A598" s="339"/>
      <c r="B598" s="336"/>
      <c r="C598" s="339"/>
      <c r="D598" s="339"/>
      <c r="E598" s="339"/>
      <c r="F598" s="1245"/>
    </row>
    <row r="599" spans="1:6" x14ac:dyDescent="0.3">
      <c r="A599" s="339"/>
      <c r="B599" s="336"/>
      <c r="C599" s="339"/>
      <c r="D599" s="339"/>
      <c r="E599" s="339"/>
      <c r="F599" s="1245"/>
    </row>
    <row r="600" spans="1:6" x14ac:dyDescent="0.3">
      <c r="A600" s="339"/>
      <c r="B600" s="336"/>
      <c r="C600" s="339"/>
      <c r="D600" s="339"/>
      <c r="E600" s="339"/>
      <c r="F600" s="1245"/>
    </row>
    <row r="601" spans="1:6" x14ac:dyDescent="0.3">
      <c r="A601" s="339"/>
      <c r="B601" s="336"/>
      <c r="C601" s="339"/>
      <c r="D601" s="339"/>
      <c r="E601" s="339"/>
      <c r="F601" s="1245"/>
    </row>
    <row r="602" spans="1:6" x14ac:dyDescent="0.3">
      <c r="A602" s="339"/>
      <c r="B602" s="336"/>
      <c r="C602" s="339"/>
      <c r="D602" s="339"/>
      <c r="E602" s="339"/>
      <c r="F602" s="1245"/>
    </row>
    <row r="603" spans="1:6" x14ac:dyDescent="0.3">
      <c r="A603" s="339"/>
      <c r="B603" s="336"/>
      <c r="C603" s="339"/>
      <c r="D603" s="339"/>
      <c r="E603" s="339"/>
      <c r="F603" s="1245"/>
    </row>
    <row r="604" spans="1:6" x14ac:dyDescent="0.3">
      <c r="A604" s="339"/>
      <c r="B604" s="336"/>
      <c r="C604" s="339"/>
      <c r="D604" s="339"/>
      <c r="E604" s="339"/>
      <c r="F604" s="1245"/>
    </row>
    <row r="605" spans="1:6" x14ac:dyDescent="0.3">
      <c r="A605" s="339"/>
      <c r="B605" s="336"/>
      <c r="C605" s="339"/>
      <c r="D605" s="339"/>
      <c r="E605" s="339"/>
      <c r="F605" s="1245"/>
    </row>
    <row r="606" spans="1:6" x14ac:dyDescent="0.3">
      <c r="A606" s="339"/>
      <c r="B606" s="336"/>
      <c r="C606" s="339"/>
      <c r="D606" s="339"/>
      <c r="E606" s="339"/>
      <c r="F606" s="1245"/>
    </row>
    <row r="607" spans="1:6" x14ac:dyDescent="0.3">
      <c r="A607" s="339"/>
      <c r="B607" s="336"/>
      <c r="C607" s="339"/>
      <c r="D607" s="339"/>
      <c r="E607" s="339"/>
      <c r="F607" s="1245"/>
    </row>
    <row r="608" spans="1:6" x14ac:dyDescent="0.3">
      <c r="A608" s="339"/>
      <c r="B608" s="336"/>
      <c r="C608" s="339"/>
      <c r="D608" s="339"/>
      <c r="E608" s="339"/>
      <c r="F608" s="1245"/>
    </row>
    <row r="609" spans="1:6" x14ac:dyDescent="0.3">
      <c r="A609" s="339"/>
      <c r="B609" s="336"/>
      <c r="C609" s="339"/>
      <c r="D609" s="339"/>
      <c r="E609" s="339"/>
      <c r="F609" s="1245"/>
    </row>
    <row r="610" spans="1:6" x14ac:dyDescent="0.3">
      <c r="A610" s="339"/>
      <c r="B610" s="336"/>
      <c r="C610" s="339"/>
      <c r="D610" s="339"/>
      <c r="E610" s="339"/>
      <c r="F610" s="1245"/>
    </row>
    <row r="611" spans="1:6" x14ac:dyDescent="0.3">
      <c r="A611" s="339"/>
      <c r="B611" s="336"/>
      <c r="C611" s="339"/>
      <c r="D611" s="339"/>
      <c r="E611" s="339"/>
      <c r="F611" s="1245"/>
    </row>
    <row r="612" spans="1:6" x14ac:dyDescent="0.3">
      <c r="A612" s="339"/>
      <c r="B612" s="336"/>
      <c r="C612" s="339"/>
      <c r="D612" s="339"/>
      <c r="E612" s="339"/>
      <c r="F612" s="1245"/>
    </row>
    <row r="613" spans="1:6" x14ac:dyDescent="0.3">
      <c r="A613" s="339"/>
      <c r="B613" s="336"/>
      <c r="C613" s="339"/>
      <c r="D613" s="339"/>
      <c r="E613" s="339"/>
      <c r="F613" s="1245"/>
    </row>
    <row r="614" spans="1:6" x14ac:dyDescent="0.3">
      <c r="A614" s="339"/>
      <c r="B614" s="336"/>
      <c r="C614" s="339"/>
      <c r="D614" s="339"/>
      <c r="E614" s="339"/>
      <c r="F614" s="1245"/>
    </row>
    <row r="615" spans="1:6" x14ac:dyDescent="0.3">
      <c r="A615" s="339"/>
      <c r="B615" s="336"/>
      <c r="C615" s="339"/>
      <c r="D615" s="339"/>
      <c r="E615" s="339"/>
      <c r="F615" s="1245"/>
    </row>
    <row r="616" spans="1:6" x14ac:dyDescent="0.3">
      <c r="A616" s="339"/>
      <c r="B616" s="336"/>
      <c r="C616" s="339"/>
      <c r="D616" s="339"/>
      <c r="E616" s="339"/>
      <c r="F616" s="1245"/>
    </row>
    <row r="617" spans="1:6" x14ac:dyDescent="0.3">
      <c r="A617" s="339"/>
      <c r="B617" s="336"/>
      <c r="C617" s="339"/>
      <c r="D617" s="339"/>
      <c r="E617" s="339"/>
      <c r="F617" s="1245"/>
    </row>
    <row r="618" spans="1:6" x14ac:dyDescent="0.3">
      <c r="A618" s="339"/>
      <c r="B618" s="336"/>
      <c r="C618" s="339"/>
      <c r="D618" s="339"/>
      <c r="E618" s="339"/>
      <c r="F618" s="1245"/>
    </row>
    <row r="619" spans="1:6" x14ac:dyDescent="0.3">
      <c r="A619" s="339"/>
      <c r="B619" s="336"/>
      <c r="C619" s="339"/>
      <c r="D619" s="339"/>
      <c r="E619" s="339"/>
      <c r="F619" s="1245"/>
    </row>
    <row r="620" spans="1:6" x14ac:dyDescent="0.3">
      <c r="A620" s="339"/>
      <c r="B620" s="336"/>
      <c r="C620" s="339"/>
      <c r="D620" s="339"/>
      <c r="E620" s="339"/>
      <c r="F620" s="1245"/>
    </row>
    <row r="621" spans="1:6" x14ac:dyDescent="0.3">
      <c r="A621" s="339"/>
      <c r="B621" s="336"/>
      <c r="C621" s="339"/>
      <c r="D621" s="339"/>
      <c r="E621" s="339"/>
      <c r="F621" s="1245"/>
    </row>
    <row r="622" spans="1:6" x14ac:dyDescent="0.3">
      <c r="A622" s="339"/>
      <c r="B622" s="336"/>
      <c r="C622" s="339"/>
      <c r="D622" s="339"/>
      <c r="E622" s="339"/>
      <c r="F622" s="1245"/>
    </row>
    <row r="623" spans="1:6" x14ac:dyDescent="0.3">
      <c r="A623" s="339"/>
      <c r="B623" s="336"/>
      <c r="C623" s="339"/>
      <c r="D623" s="339"/>
      <c r="E623" s="339"/>
      <c r="F623" s="1245"/>
    </row>
    <row r="624" spans="1:6" x14ac:dyDescent="0.3">
      <c r="A624" s="339"/>
      <c r="B624" s="336"/>
      <c r="C624" s="339"/>
      <c r="D624" s="339"/>
      <c r="E624" s="339"/>
      <c r="F624" s="1245"/>
    </row>
    <row r="625" spans="1:6" x14ac:dyDescent="0.3">
      <c r="A625" s="339"/>
      <c r="B625" s="336"/>
      <c r="C625" s="339"/>
      <c r="D625" s="339"/>
      <c r="E625" s="339"/>
      <c r="F625" s="1245"/>
    </row>
    <row r="626" spans="1:6" x14ac:dyDescent="0.3">
      <c r="A626" s="339"/>
      <c r="B626" s="336"/>
      <c r="C626" s="339"/>
      <c r="D626" s="339"/>
      <c r="E626" s="339"/>
      <c r="F626" s="1245"/>
    </row>
    <row r="627" spans="1:6" x14ac:dyDescent="0.3">
      <c r="A627" s="339"/>
      <c r="B627" s="336"/>
      <c r="C627" s="339"/>
      <c r="D627" s="339"/>
      <c r="E627" s="339"/>
      <c r="F627" s="1245"/>
    </row>
    <row r="628" spans="1:6" x14ac:dyDescent="0.3">
      <c r="A628" s="339"/>
      <c r="B628" s="336"/>
      <c r="C628" s="339"/>
      <c r="D628" s="339"/>
      <c r="E628" s="339"/>
      <c r="F628" s="1245"/>
    </row>
    <row r="629" spans="1:6" x14ac:dyDescent="0.3">
      <c r="A629" s="339"/>
      <c r="B629" s="336"/>
      <c r="C629" s="339"/>
      <c r="D629" s="339"/>
      <c r="E629" s="339"/>
      <c r="F629" s="1245"/>
    </row>
    <row r="630" spans="1:6" x14ac:dyDescent="0.3">
      <c r="A630" s="339"/>
      <c r="B630" s="336"/>
      <c r="C630" s="339"/>
      <c r="D630" s="339"/>
      <c r="E630" s="339"/>
      <c r="F630" s="1245"/>
    </row>
    <row r="631" spans="1:6" x14ac:dyDescent="0.3">
      <c r="A631" s="339"/>
      <c r="B631" s="336"/>
      <c r="C631" s="339"/>
      <c r="D631" s="339"/>
      <c r="E631" s="339"/>
      <c r="F631" s="1245"/>
    </row>
    <row r="632" spans="1:6" x14ac:dyDescent="0.3">
      <c r="A632" s="339"/>
      <c r="B632" s="336"/>
      <c r="C632" s="339"/>
      <c r="D632" s="339"/>
      <c r="E632" s="339"/>
      <c r="F632" s="1245"/>
    </row>
    <row r="633" spans="1:6" x14ac:dyDescent="0.3">
      <c r="A633" s="339"/>
      <c r="B633" s="336"/>
      <c r="C633" s="339"/>
      <c r="D633" s="339"/>
      <c r="E633" s="339"/>
      <c r="F633" s="1245"/>
    </row>
    <row r="634" spans="1:6" x14ac:dyDescent="0.3">
      <c r="A634" s="339"/>
      <c r="B634" s="336"/>
      <c r="C634" s="339"/>
      <c r="D634" s="339"/>
      <c r="E634" s="339"/>
      <c r="F634" s="1245"/>
    </row>
    <row r="635" spans="1:6" x14ac:dyDescent="0.3">
      <c r="A635" s="339"/>
      <c r="B635" s="336"/>
      <c r="C635" s="339"/>
      <c r="D635" s="339"/>
      <c r="E635" s="339"/>
      <c r="F635" s="1245"/>
    </row>
    <row r="636" spans="1:6" x14ac:dyDescent="0.3">
      <c r="A636" s="339"/>
      <c r="B636" s="336"/>
      <c r="C636" s="339"/>
      <c r="D636" s="339"/>
      <c r="E636" s="339"/>
      <c r="F636" s="1245"/>
    </row>
    <row r="637" spans="1:6" x14ac:dyDescent="0.3">
      <c r="A637" s="339"/>
      <c r="B637" s="336"/>
      <c r="C637" s="339"/>
      <c r="D637" s="339"/>
      <c r="E637" s="339"/>
      <c r="F637" s="1245"/>
    </row>
    <row r="638" spans="1:6" x14ac:dyDescent="0.3">
      <c r="A638" s="339"/>
      <c r="B638" s="336"/>
      <c r="C638" s="339"/>
      <c r="D638" s="339"/>
      <c r="E638" s="339"/>
      <c r="F638" s="1245"/>
    </row>
    <row r="639" spans="1:6" x14ac:dyDescent="0.3">
      <c r="A639" s="339"/>
      <c r="B639" s="336"/>
      <c r="C639" s="339"/>
      <c r="D639" s="339"/>
      <c r="E639" s="339"/>
      <c r="F639" s="1245"/>
    </row>
    <row r="640" spans="1:6" x14ac:dyDescent="0.3">
      <c r="A640" s="339"/>
      <c r="B640" s="336"/>
      <c r="C640" s="339"/>
      <c r="D640" s="339"/>
      <c r="E640" s="339"/>
      <c r="F640" s="1245"/>
    </row>
    <row r="641" spans="1:6" x14ac:dyDescent="0.3">
      <c r="A641" s="339"/>
      <c r="B641" s="336"/>
      <c r="C641" s="339"/>
      <c r="D641" s="339"/>
      <c r="E641" s="339"/>
      <c r="F641" s="1245"/>
    </row>
    <row r="642" spans="1:6" x14ac:dyDescent="0.3">
      <c r="A642" s="339"/>
      <c r="B642" s="336"/>
      <c r="C642" s="339"/>
      <c r="D642" s="339"/>
      <c r="E642" s="339"/>
      <c r="F642" s="1245"/>
    </row>
    <row r="643" spans="1:6" x14ac:dyDescent="0.3">
      <c r="A643" s="339"/>
      <c r="B643" s="336"/>
      <c r="C643" s="339"/>
      <c r="D643" s="339"/>
      <c r="E643" s="339"/>
      <c r="F643" s="1245"/>
    </row>
    <row r="644" spans="1:6" x14ac:dyDescent="0.3">
      <c r="A644" s="339"/>
      <c r="B644" s="336"/>
      <c r="C644" s="339"/>
      <c r="D644" s="339"/>
      <c r="E644" s="339"/>
      <c r="F644" s="1245"/>
    </row>
    <row r="645" spans="1:6" x14ac:dyDescent="0.3">
      <c r="A645" s="339"/>
      <c r="B645" s="336"/>
      <c r="C645" s="339"/>
      <c r="D645" s="339"/>
      <c r="E645" s="339"/>
      <c r="F645" s="1245"/>
    </row>
    <row r="646" spans="1:6" x14ac:dyDescent="0.3">
      <c r="A646" s="339"/>
      <c r="B646" s="336"/>
      <c r="C646" s="339"/>
      <c r="D646" s="339"/>
      <c r="E646" s="339"/>
      <c r="F646" s="1245"/>
    </row>
    <row r="647" spans="1:6" x14ac:dyDescent="0.3">
      <c r="A647" s="339"/>
      <c r="B647" s="336"/>
      <c r="C647" s="339"/>
      <c r="D647" s="339"/>
      <c r="E647" s="339"/>
      <c r="F647" s="1245"/>
    </row>
    <row r="648" spans="1:6" x14ac:dyDescent="0.3">
      <c r="A648" s="339"/>
      <c r="B648" s="336"/>
      <c r="C648" s="339"/>
      <c r="D648" s="339"/>
      <c r="E648" s="339"/>
      <c r="F648" s="1245"/>
    </row>
    <row r="649" spans="1:6" x14ac:dyDescent="0.3">
      <c r="A649" s="339"/>
      <c r="B649" s="336"/>
      <c r="C649" s="339"/>
      <c r="D649" s="339"/>
      <c r="E649" s="339"/>
      <c r="F649" s="1245"/>
    </row>
    <row r="650" spans="1:6" x14ac:dyDescent="0.3">
      <c r="A650" s="339"/>
      <c r="B650" s="336"/>
      <c r="C650" s="339"/>
      <c r="D650" s="339"/>
      <c r="E650" s="339"/>
      <c r="F650" s="1245"/>
    </row>
    <row r="651" spans="1:6" x14ac:dyDescent="0.3">
      <c r="A651" s="339"/>
      <c r="B651" s="336"/>
      <c r="C651" s="339"/>
      <c r="D651" s="339"/>
      <c r="E651" s="339"/>
      <c r="F651" s="1245"/>
    </row>
    <row r="652" spans="1:6" x14ac:dyDescent="0.3">
      <c r="A652" s="339"/>
      <c r="B652" s="336"/>
      <c r="C652" s="339"/>
      <c r="D652" s="339"/>
      <c r="E652" s="339"/>
      <c r="F652" s="1245"/>
    </row>
    <row r="653" spans="1:6" x14ac:dyDescent="0.3">
      <c r="A653" s="339"/>
      <c r="B653" s="336"/>
      <c r="C653" s="339"/>
      <c r="D653" s="339"/>
      <c r="E653" s="339"/>
      <c r="F653" s="1245"/>
    </row>
    <row r="654" spans="1:6" x14ac:dyDescent="0.3">
      <c r="A654" s="339"/>
      <c r="B654" s="336"/>
      <c r="C654" s="339"/>
      <c r="D654" s="339"/>
      <c r="E654" s="339"/>
      <c r="F654" s="1245"/>
    </row>
    <row r="655" spans="1:6" x14ac:dyDescent="0.3">
      <c r="A655" s="339"/>
      <c r="B655" s="336"/>
      <c r="C655" s="339"/>
      <c r="D655" s="339"/>
      <c r="E655" s="339"/>
      <c r="F655" s="1245"/>
    </row>
    <row r="656" spans="1:6" x14ac:dyDescent="0.3">
      <c r="A656" s="339"/>
      <c r="B656" s="336"/>
      <c r="C656" s="339"/>
      <c r="D656" s="339"/>
      <c r="E656" s="339"/>
      <c r="F656" s="1245"/>
    </row>
    <row r="657" spans="1:6" x14ac:dyDescent="0.3">
      <c r="A657" s="339"/>
      <c r="B657" s="336"/>
      <c r="C657" s="339"/>
      <c r="D657" s="339"/>
      <c r="E657" s="339"/>
      <c r="F657" s="1245"/>
    </row>
    <row r="658" spans="1:6" x14ac:dyDescent="0.3">
      <c r="A658" s="339"/>
      <c r="B658" s="336"/>
      <c r="C658" s="339"/>
      <c r="D658" s="339"/>
      <c r="E658" s="339"/>
      <c r="F658" s="1245"/>
    </row>
    <row r="659" spans="1:6" x14ac:dyDescent="0.3">
      <c r="A659" s="339"/>
      <c r="B659" s="336"/>
      <c r="C659" s="339"/>
      <c r="D659" s="339"/>
      <c r="E659" s="339"/>
      <c r="F659" s="1245"/>
    </row>
    <row r="660" spans="1:6" x14ac:dyDescent="0.3">
      <c r="A660" s="339"/>
      <c r="B660" s="336"/>
      <c r="C660" s="339"/>
      <c r="D660" s="339"/>
      <c r="E660" s="339"/>
      <c r="F660" s="1245"/>
    </row>
    <row r="661" spans="1:6" x14ac:dyDescent="0.3">
      <c r="A661" s="339"/>
      <c r="B661" s="336"/>
      <c r="C661" s="339"/>
      <c r="D661" s="339"/>
      <c r="E661" s="339"/>
      <c r="F661" s="1245"/>
    </row>
    <row r="662" spans="1:6" x14ac:dyDescent="0.3">
      <c r="A662" s="339"/>
      <c r="B662" s="336"/>
      <c r="C662" s="339"/>
      <c r="D662" s="339"/>
      <c r="E662" s="339"/>
      <c r="F662" s="1245"/>
    </row>
    <row r="663" spans="1:6" x14ac:dyDescent="0.3">
      <c r="A663" s="339"/>
      <c r="B663" s="336"/>
      <c r="C663" s="339"/>
      <c r="D663" s="339"/>
      <c r="E663" s="339"/>
      <c r="F663" s="1245"/>
    </row>
    <row r="664" spans="1:6" x14ac:dyDescent="0.3">
      <c r="A664" s="339"/>
      <c r="B664" s="336"/>
      <c r="C664" s="339"/>
      <c r="D664" s="339"/>
      <c r="E664" s="339"/>
      <c r="F664" s="1245"/>
    </row>
    <row r="665" spans="1:6" x14ac:dyDescent="0.3">
      <c r="A665" s="339"/>
      <c r="B665" s="336"/>
      <c r="C665" s="339"/>
      <c r="D665" s="339"/>
      <c r="E665" s="339"/>
      <c r="F665" s="1245"/>
    </row>
    <row r="666" spans="1:6" x14ac:dyDescent="0.3">
      <c r="A666" s="339"/>
      <c r="B666" s="336"/>
      <c r="C666" s="339"/>
      <c r="D666" s="339"/>
      <c r="E666" s="339"/>
      <c r="F666" s="1245"/>
    </row>
    <row r="667" spans="1:6" x14ac:dyDescent="0.3">
      <c r="A667" s="339"/>
      <c r="B667" s="336"/>
      <c r="C667" s="339"/>
      <c r="D667" s="339"/>
      <c r="E667" s="339"/>
      <c r="F667" s="1245"/>
    </row>
    <row r="668" spans="1:6" x14ac:dyDescent="0.3">
      <c r="A668" s="339"/>
      <c r="B668" s="336"/>
      <c r="C668" s="339"/>
      <c r="D668" s="339"/>
      <c r="E668" s="339"/>
      <c r="F668" s="1245"/>
    </row>
    <row r="669" spans="1:6" x14ac:dyDescent="0.3">
      <c r="A669" s="339"/>
      <c r="B669" s="336"/>
      <c r="C669" s="339"/>
      <c r="D669" s="339"/>
      <c r="E669" s="339"/>
      <c r="F669" s="1245"/>
    </row>
    <row r="670" spans="1:6" x14ac:dyDescent="0.3">
      <c r="A670" s="339"/>
      <c r="B670" s="336"/>
      <c r="C670" s="339"/>
      <c r="D670" s="339"/>
      <c r="E670" s="339"/>
      <c r="F670" s="1245"/>
    </row>
    <row r="671" spans="1:6" x14ac:dyDescent="0.3">
      <c r="A671" s="339"/>
      <c r="B671" s="336"/>
      <c r="C671" s="339"/>
      <c r="D671" s="339"/>
      <c r="E671" s="339"/>
      <c r="F671" s="1245"/>
    </row>
    <row r="672" spans="1:6" x14ac:dyDescent="0.3">
      <c r="A672" s="339"/>
      <c r="B672" s="336"/>
      <c r="C672" s="339"/>
      <c r="D672" s="339"/>
      <c r="E672" s="339"/>
      <c r="F672" s="1245"/>
    </row>
    <row r="673" spans="1:6" x14ac:dyDescent="0.3">
      <c r="A673" s="339"/>
      <c r="B673" s="336"/>
      <c r="C673" s="339"/>
      <c r="D673" s="339"/>
      <c r="E673" s="339"/>
      <c r="F673" s="1245"/>
    </row>
    <row r="674" spans="1:6" x14ac:dyDescent="0.3">
      <c r="A674" s="339"/>
      <c r="B674" s="336"/>
      <c r="C674" s="339"/>
      <c r="D674" s="339"/>
      <c r="E674" s="339"/>
      <c r="F674" s="1245"/>
    </row>
    <row r="675" spans="1:6" x14ac:dyDescent="0.3">
      <c r="A675" s="339"/>
      <c r="B675" s="336"/>
      <c r="C675" s="339"/>
      <c r="D675" s="339"/>
      <c r="E675" s="339"/>
      <c r="F675" s="1245"/>
    </row>
    <row r="676" spans="1:6" x14ac:dyDescent="0.3">
      <c r="A676" s="339"/>
      <c r="B676" s="336"/>
      <c r="C676" s="339"/>
      <c r="D676" s="339"/>
      <c r="E676" s="339"/>
      <c r="F676" s="1245"/>
    </row>
    <row r="677" spans="1:6" x14ac:dyDescent="0.3">
      <c r="A677" s="339"/>
      <c r="B677" s="336"/>
      <c r="C677" s="339"/>
      <c r="D677" s="339"/>
      <c r="E677" s="339"/>
      <c r="F677" s="1245"/>
    </row>
    <row r="678" spans="1:6" x14ac:dyDescent="0.3">
      <c r="A678" s="339"/>
      <c r="B678" s="336"/>
      <c r="C678" s="339"/>
      <c r="D678" s="339"/>
      <c r="E678" s="339"/>
      <c r="F678" s="1245"/>
    </row>
    <row r="679" spans="1:6" x14ac:dyDescent="0.3">
      <c r="A679" s="339"/>
      <c r="B679" s="336"/>
      <c r="C679" s="339"/>
      <c r="D679" s="339"/>
      <c r="E679" s="339"/>
      <c r="F679" s="1245"/>
    </row>
    <row r="680" spans="1:6" x14ac:dyDescent="0.3">
      <c r="A680" s="339"/>
      <c r="B680" s="336"/>
      <c r="C680" s="339"/>
      <c r="D680" s="339"/>
      <c r="E680" s="339"/>
      <c r="F680" s="1245"/>
    </row>
    <row r="681" spans="1:6" x14ac:dyDescent="0.3">
      <c r="A681" s="339"/>
      <c r="B681" s="336"/>
      <c r="C681" s="339"/>
      <c r="D681" s="339"/>
      <c r="E681" s="339"/>
      <c r="F681" s="1245"/>
    </row>
    <row r="682" spans="1:6" x14ac:dyDescent="0.3">
      <c r="A682" s="339"/>
      <c r="B682" s="336"/>
      <c r="C682" s="339"/>
      <c r="D682" s="339"/>
      <c r="E682" s="339"/>
      <c r="F682" s="1245"/>
    </row>
    <row r="683" spans="1:6" x14ac:dyDescent="0.3">
      <c r="A683" s="339"/>
      <c r="B683" s="336"/>
      <c r="C683" s="339"/>
      <c r="D683" s="339"/>
      <c r="E683" s="339"/>
      <c r="F683" s="1245"/>
    </row>
    <row r="684" spans="1:6" x14ac:dyDescent="0.3">
      <c r="A684" s="339"/>
      <c r="B684" s="336"/>
      <c r="C684" s="339"/>
      <c r="D684" s="339"/>
      <c r="E684" s="339"/>
      <c r="F684" s="1245"/>
    </row>
    <row r="685" spans="1:6" x14ac:dyDescent="0.3">
      <c r="A685" s="339"/>
      <c r="B685" s="336"/>
      <c r="C685" s="339"/>
      <c r="D685" s="339"/>
      <c r="E685" s="339"/>
      <c r="F685" s="1245"/>
    </row>
    <row r="686" spans="1:6" x14ac:dyDescent="0.3">
      <c r="A686" s="339"/>
      <c r="B686" s="336"/>
      <c r="C686" s="339"/>
      <c r="D686" s="339"/>
      <c r="E686" s="339"/>
      <c r="F686" s="1245"/>
    </row>
    <row r="687" spans="1:6" x14ac:dyDescent="0.3">
      <c r="A687" s="339"/>
      <c r="B687" s="336"/>
      <c r="C687" s="339"/>
      <c r="D687" s="339"/>
      <c r="E687" s="339"/>
      <c r="F687" s="1245"/>
    </row>
    <row r="688" spans="1:6" x14ac:dyDescent="0.3">
      <c r="A688" s="339"/>
      <c r="B688" s="336"/>
      <c r="C688" s="339"/>
      <c r="D688" s="339"/>
      <c r="E688" s="339"/>
      <c r="F688" s="1245"/>
    </row>
    <row r="689" spans="1:6" x14ac:dyDescent="0.3">
      <c r="A689" s="339"/>
      <c r="B689" s="336"/>
      <c r="C689" s="339"/>
      <c r="D689" s="339"/>
      <c r="E689" s="339"/>
      <c r="F689" s="1245"/>
    </row>
    <row r="690" spans="1:6" x14ac:dyDescent="0.3">
      <c r="A690" s="339"/>
      <c r="B690" s="336"/>
      <c r="C690" s="339"/>
      <c r="D690" s="339"/>
      <c r="E690" s="339"/>
      <c r="F690" s="1245"/>
    </row>
    <row r="691" spans="1:6" x14ac:dyDescent="0.3">
      <c r="A691" s="339"/>
      <c r="B691" s="336"/>
      <c r="C691" s="339"/>
      <c r="D691" s="339"/>
      <c r="E691" s="339"/>
      <c r="F691" s="1245"/>
    </row>
    <row r="692" spans="1:6" x14ac:dyDescent="0.3">
      <c r="A692" s="339"/>
      <c r="B692" s="336"/>
      <c r="C692" s="339"/>
      <c r="D692" s="339"/>
      <c r="E692" s="339"/>
      <c r="F692" s="1245"/>
    </row>
    <row r="693" spans="1:6" x14ac:dyDescent="0.3">
      <c r="A693" s="339"/>
      <c r="B693" s="336"/>
      <c r="C693" s="339"/>
      <c r="D693" s="339"/>
      <c r="E693" s="339"/>
      <c r="F693" s="1245"/>
    </row>
    <row r="694" spans="1:6" x14ac:dyDescent="0.3">
      <c r="A694" s="339"/>
      <c r="B694" s="336"/>
      <c r="C694" s="339"/>
      <c r="D694" s="339"/>
      <c r="E694" s="339"/>
      <c r="F694" s="1245"/>
    </row>
    <row r="695" spans="1:6" x14ac:dyDescent="0.3">
      <c r="A695" s="339"/>
      <c r="B695" s="336"/>
      <c r="C695" s="339"/>
      <c r="D695" s="339"/>
      <c r="E695" s="339"/>
      <c r="F695" s="1245"/>
    </row>
    <row r="696" spans="1:6" x14ac:dyDescent="0.3">
      <c r="A696" s="339"/>
      <c r="B696" s="336"/>
      <c r="C696" s="339"/>
      <c r="D696" s="339"/>
      <c r="E696" s="339"/>
      <c r="F696" s="1245"/>
    </row>
    <row r="697" spans="1:6" x14ac:dyDescent="0.3">
      <c r="A697" s="339"/>
      <c r="B697" s="336"/>
      <c r="C697" s="339"/>
      <c r="D697" s="339"/>
      <c r="E697" s="339"/>
      <c r="F697" s="1245"/>
    </row>
    <row r="698" spans="1:6" x14ac:dyDescent="0.3">
      <c r="A698" s="339"/>
      <c r="B698" s="336"/>
      <c r="C698" s="339"/>
      <c r="D698" s="339"/>
      <c r="E698" s="339"/>
      <c r="F698" s="1245"/>
    </row>
    <row r="699" spans="1:6" x14ac:dyDescent="0.3">
      <c r="A699" s="339"/>
      <c r="B699" s="336"/>
      <c r="C699" s="339"/>
      <c r="D699" s="339"/>
      <c r="E699" s="339"/>
      <c r="F699" s="1245"/>
    </row>
    <row r="700" spans="1:6" x14ac:dyDescent="0.3">
      <c r="A700" s="339"/>
      <c r="B700" s="336"/>
      <c r="C700" s="339"/>
      <c r="D700" s="339"/>
      <c r="E700" s="339"/>
      <c r="F700" s="1245"/>
    </row>
    <row r="701" spans="1:6" x14ac:dyDescent="0.3">
      <c r="A701" s="339"/>
      <c r="B701" s="336"/>
      <c r="C701" s="339"/>
      <c r="D701" s="339"/>
      <c r="E701" s="339"/>
      <c r="F701" s="1245"/>
    </row>
    <row r="702" spans="1:6" x14ac:dyDescent="0.3">
      <c r="A702" s="339"/>
      <c r="B702" s="336"/>
      <c r="C702" s="339"/>
      <c r="D702" s="339"/>
      <c r="E702" s="339"/>
      <c r="F702" s="1245"/>
    </row>
    <row r="703" spans="1:6" x14ac:dyDescent="0.3">
      <c r="A703" s="339"/>
      <c r="B703" s="336"/>
      <c r="C703" s="339"/>
      <c r="D703" s="339"/>
      <c r="E703" s="339"/>
      <c r="F703" s="1245"/>
    </row>
    <row r="704" spans="1:6" x14ac:dyDescent="0.3">
      <c r="A704" s="339"/>
      <c r="B704" s="336"/>
      <c r="C704" s="339"/>
      <c r="D704" s="339"/>
      <c r="E704" s="339"/>
      <c r="F704" s="1245"/>
    </row>
    <row r="705" spans="1:6" x14ac:dyDescent="0.3">
      <c r="A705" s="339"/>
      <c r="B705" s="336"/>
      <c r="C705" s="339"/>
      <c r="D705" s="339"/>
      <c r="E705" s="339"/>
      <c r="F705" s="1245"/>
    </row>
    <row r="706" spans="1:6" x14ac:dyDescent="0.3">
      <c r="A706" s="339"/>
      <c r="B706" s="336"/>
      <c r="C706" s="339"/>
      <c r="D706" s="339"/>
      <c r="E706" s="339"/>
      <c r="F706" s="1245"/>
    </row>
    <row r="707" spans="1:6" x14ac:dyDescent="0.3">
      <c r="A707" s="339"/>
      <c r="B707" s="336"/>
      <c r="C707" s="339"/>
      <c r="D707" s="339"/>
      <c r="E707" s="339"/>
      <c r="F707" s="1245"/>
    </row>
    <row r="708" spans="1:6" x14ac:dyDescent="0.3">
      <c r="A708" s="339"/>
      <c r="B708" s="336"/>
      <c r="C708" s="339"/>
      <c r="D708" s="339"/>
      <c r="E708" s="339"/>
      <c r="F708" s="1245"/>
    </row>
    <row r="709" spans="1:6" x14ac:dyDescent="0.3">
      <c r="A709" s="339"/>
      <c r="B709" s="336"/>
      <c r="C709" s="339"/>
      <c r="D709" s="339"/>
      <c r="E709" s="339"/>
      <c r="F709" s="1245"/>
    </row>
    <row r="710" spans="1:6" x14ac:dyDescent="0.3">
      <c r="A710" s="339"/>
      <c r="B710" s="336"/>
      <c r="C710" s="339"/>
      <c r="D710" s="339"/>
      <c r="E710" s="339"/>
      <c r="F710" s="1245"/>
    </row>
    <row r="711" spans="1:6" x14ac:dyDescent="0.3">
      <c r="A711" s="339"/>
      <c r="B711" s="336"/>
      <c r="C711" s="339"/>
      <c r="D711" s="339"/>
      <c r="E711" s="339"/>
      <c r="F711" s="1245"/>
    </row>
    <row r="712" spans="1:6" x14ac:dyDescent="0.3">
      <c r="A712" s="339"/>
      <c r="B712" s="336"/>
      <c r="C712" s="339"/>
      <c r="D712" s="339"/>
      <c r="E712" s="339"/>
      <c r="F712" s="1245"/>
    </row>
    <row r="713" spans="1:6" x14ac:dyDescent="0.3">
      <c r="A713" s="339"/>
      <c r="B713" s="336"/>
      <c r="C713" s="339"/>
      <c r="D713" s="339"/>
      <c r="E713" s="339"/>
      <c r="F713" s="1245"/>
    </row>
    <row r="714" spans="1:6" x14ac:dyDescent="0.3">
      <c r="A714" s="339"/>
      <c r="B714" s="336"/>
      <c r="C714" s="339"/>
      <c r="D714" s="339"/>
      <c r="E714" s="339"/>
      <c r="F714" s="1245"/>
    </row>
    <row r="715" spans="1:6" x14ac:dyDescent="0.3">
      <c r="A715" s="339"/>
      <c r="B715" s="336"/>
      <c r="C715" s="339"/>
      <c r="D715" s="339"/>
      <c r="E715" s="339"/>
      <c r="F715" s="1245"/>
    </row>
    <row r="716" spans="1:6" x14ac:dyDescent="0.3">
      <c r="A716" s="339"/>
      <c r="B716" s="336"/>
      <c r="C716" s="339"/>
      <c r="D716" s="339"/>
      <c r="E716" s="339"/>
      <c r="F716" s="1245"/>
    </row>
    <row r="717" spans="1:6" x14ac:dyDescent="0.3">
      <c r="A717" s="339"/>
      <c r="B717" s="336"/>
      <c r="C717" s="339"/>
      <c r="D717" s="339"/>
      <c r="E717" s="339"/>
      <c r="F717" s="1245"/>
    </row>
    <row r="718" spans="1:6" x14ac:dyDescent="0.3">
      <c r="A718" s="339"/>
      <c r="B718" s="336"/>
      <c r="C718" s="339"/>
      <c r="D718" s="339"/>
      <c r="E718" s="339"/>
      <c r="F718" s="1245"/>
    </row>
    <row r="719" spans="1:6" x14ac:dyDescent="0.3">
      <c r="A719" s="339"/>
      <c r="B719" s="336"/>
      <c r="C719" s="339"/>
      <c r="D719" s="339"/>
      <c r="E719" s="339"/>
      <c r="F719" s="1245"/>
    </row>
    <row r="720" spans="1:6" x14ac:dyDescent="0.3">
      <c r="A720" s="339"/>
      <c r="B720" s="336"/>
      <c r="C720" s="339"/>
      <c r="D720" s="339"/>
      <c r="E720" s="339"/>
      <c r="F720" s="1245"/>
    </row>
    <row r="721" spans="1:6" x14ac:dyDescent="0.3">
      <c r="A721" s="339"/>
      <c r="B721" s="336"/>
      <c r="C721" s="339"/>
      <c r="D721" s="339"/>
      <c r="E721" s="339"/>
      <c r="F721" s="1245"/>
    </row>
    <row r="722" spans="1:6" x14ac:dyDescent="0.3">
      <c r="A722" s="339"/>
      <c r="B722" s="336"/>
      <c r="C722" s="339"/>
      <c r="D722" s="339"/>
      <c r="E722" s="339"/>
      <c r="F722" s="1245"/>
    </row>
    <row r="723" spans="1:6" x14ac:dyDescent="0.3">
      <c r="A723" s="339"/>
      <c r="B723" s="336"/>
      <c r="C723" s="339"/>
      <c r="D723" s="339"/>
      <c r="E723" s="339"/>
      <c r="F723" s="1245"/>
    </row>
    <row r="724" spans="1:6" x14ac:dyDescent="0.3">
      <c r="A724" s="339"/>
      <c r="B724" s="336"/>
      <c r="C724" s="339"/>
      <c r="D724" s="339"/>
      <c r="E724" s="339"/>
      <c r="F724" s="1245"/>
    </row>
    <row r="725" spans="1:6" x14ac:dyDescent="0.3">
      <c r="A725" s="339"/>
      <c r="B725" s="336"/>
      <c r="C725" s="339"/>
      <c r="D725" s="339"/>
      <c r="E725" s="339"/>
      <c r="F725" s="1245"/>
    </row>
    <row r="726" spans="1:6" x14ac:dyDescent="0.3">
      <c r="A726" s="339"/>
      <c r="B726" s="336"/>
      <c r="C726" s="339"/>
      <c r="D726" s="339"/>
      <c r="E726" s="339"/>
      <c r="F726" s="1245"/>
    </row>
    <row r="727" spans="1:6" x14ac:dyDescent="0.3">
      <c r="A727" s="339"/>
      <c r="B727" s="336"/>
      <c r="C727" s="339"/>
      <c r="D727" s="339"/>
      <c r="E727" s="339"/>
      <c r="F727" s="1245"/>
    </row>
    <row r="728" spans="1:6" x14ac:dyDescent="0.3">
      <c r="A728" s="339"/>
      <c r="B728" s="336"/>
      <c r="C728" s="339"/>
      <c r="D728" s="339"/>
      <c r="E728" s="339"/>
      <c r="F728" s="1245"/>
    </row>
    <row r="729" spans="1:6" x14ac:dyDescent="0.3">
      <c r="A729" s="339"/>
      <c r="B729" s="336"/>
      <c r="C729" s="339"/>
      <c r="D729" s="339"/>
      <c r="E729" s="339"/>
      <c r="F729" s="1245"/>
    </row>
    <row r="730" spans="1:6" x14ac:dyDescent="0.3">
      <c r="A730" s="339"/>
      <c r="B730" s="336"/>
      <c r="C730" s="339"/>
      <c r="D730" s="339"/>
      <c r="E730" s="339"/>
      <c r="F730" s="1245"/>
    </row>
    <row r="731" spans="1:6" x14ac:dyDescent="0.3">
      <c r="A731" s="339"/>
      <c r="B731" s="336"/>
      <c r="C731" s="339"/>
      <c r="D731" s="339"/>
      <c r="E731" s="339"/>
      <c r="F731" s="1245"/>
    </row>
    <row r="732" spans="1:6" x14ac:dyDescent="0.3">
      <c r="A732" s="339"/>
      <c r="B732" s="336"/>
      <c r="C732" s="339"/>
      <c r="D732" s="339"/>
      <c r="E732" s="339"/>
      <c r="F732" s="1245"/>
    </row>
    <row r="733" spans="1:6" x14ac:dyDescent="0.3">
      <c r="A733" s="339"/>
      <c r="B733" s="336"/>
      <c r="C733" s="339"/>
      <c r="D733" s="339"/>
      <c r="E733" s="339"/>
      <c r="F733" s="1245"/>
    </row>
    <row r="734" spans="1:6" x14ac:dyDescent="0.3">
      <c r="A734" s="339"/>
      <c r="B734" s="336"/>
      <c r="C734" s="339"/>
      <c r="D734" s="339"/>
      <c r="E734" s="339"/>
      <c r="F734" s="1245"/>
    </row>
    <row r="735" spans="1:6" x14ac:dyDescent="0.3">
      <c r="A735" s="339"/>
      <c r="B735" s="336"/>
      <c r="C735" s="339"/>
      <c r="D735" s="339"/>
      <c r="E735" s="339"/>
      <c r="F735" s="1245"/>
    </row>
    <row r="736" spans="1:6" x14ac:dyDescent="0.3">
      <c r="A736" s="339"/>
      <c r="B736" s="336"/>
      <c r="C736" s="339"/>
      <c r="D736" s="339"/>
      <c r="E736" s="339"/>
      <c r="F736" s="1245"/>
    </row>
    <row r="737" spans="1:6" x14ac:dyDescent="0.3">
      <c r="A737" s="339"/>
      <c r="B737" s="336"/>
      <c r="C737" s="339"/>
      <c r="D737" s="339"/>
      <c r="E737" s="339"/>
      <c r="F737" s="1245"/>
    </row>
    <row r="738" spans="1:6" x14ac:dyDescent="0.3">
      <c r="A738" s="339"/>
      <c r="B738" s="336"/>
      <c r="C738" s="339"/>
      <c r="D738" s="339"/>
      <c r="E738" s="339"/>
      <c r="F738" s="1245"/>
    </row>
    <row r="739" spans="1:6" x14ac:dyDescent="0.3">
      <c r="A739" s="339"/>
      <c r="B739" s="336"/>
      <c r="C739" s="339"/>
      <c r="D739" s="339"/>
      <c r="E739" s="339"/>
      <c r="F739" s="1245"/>
    </row>
    <row r="740" spans="1:6" x14ac:dyDescent="0.3">
      <c r="A740" s="339"/>
      <c r="B740" s="336"/>
      <c r="C740" s="339"/>
      <c r="D740" s="339"/>
      <c r="E740" s="339"/>
      <c r="F740" s="1245"/>
    </row>
    <row r="741" spans="1:6" x14ac:dyDescent="0.3">
      <c r="A741" s="339"/>
      <c r="B741" s="336"/>
      <c r="C741" s="339"/>
      <c r="D741" s="339"/>
      <c r="E741" s="339"/>
      <c r="F741" s="1245"/>
    </row>
    <row r="742" spans="1:6" x14ac:dyDescent="0.3">
      <c r="A742" s="339"/>
      <c r="B742" s="336"/>
      <c r="C742" s="339"/>
      <c r="D742" s="339"/>
      <c r="E742" s="339"/>
      <c r="F742" s="1245"/>
    </row>
    <row r="743" spans="1:6" x14ac:dyDescent="0.3">
      <c r="A743" s="339"/>
      <c r="B743" s="336"/>
      <c r="C743" s="339"/>
      <c r="D743" s="339"/>
      <c r="E743" s="339"/>
      <c r="F743" s="1245"/>
    </row>
    <row r="744" spans="1:6" x14ac:dyDescent="0.3">
      <c r="A744" s="339"/>
      <c r="B744" s="336"/>
      <c r="C744" s="339"/>
      <c r="D744" s="339"/>
      <c r="E744" s="339"/>
      <c r="F744" s="1245"/>
    </row>
    <row r="745" spans="1:6" x14ac:dyDescent="0.3">
      <c r="A745" s="339"/>
      <c r="B745" s="336"/>
      <c r="C745" s="339"/>
      <c r="D745" s="339"/>
      <c r="E745" s="339"/>
      <c r="F745" s="1245"/>
    </row>
    <row r="746" spans="1:6" x14ac:dyDescent="0.3">
      <c r="A746" s="339"/>
      <c r="B746" s="336"/>
      <c r="C746" s="339"/>
      <c r="D746" s="339"/>
      <c r="E746" s="339"/>
      <c r="F746" s="1245"/>
    </row>
    <row r="747" spans="1:6" x14ac:dyDescent="0.3">
      <c r="A747" s="339"/>
      <c r="B747" s="336"/>
      <c r="C747" s="339"/>
      <c r="D747" s="339"/>
      <c r="E747" s="339"/>
      <c r="F747" s="1245"/>
    </row>
    <row r="748" spans="1:6" x14ac:dyDescent="0.3">
      <c r="A748" s="339"/>
      <c r="B748" s="336"/>
      <c r="C748" s="339"/>
      <c r="D748" s="339"/>
      <c r="E748" s="339"/>
      <c r="F748" s="1245"/>
    </row>
    <row r="749" spans="1:6" x14ac:dyDescent="0.3">
      <c r="A749" s="339"/>
      <c r="B749" s="336"/>
      <c r="C749" s="339"/>
      <c r="D749" s="339"/>
      <c r="E749" s="339"/>
      <c r="F749" s="1245"/>
    </row>
    <row r="750" spans="1:6" x14ac:dyDescent="0.3">
      <c r="A750" s="339"/>
      <c r="B750" s="336"/>
      <c r="C750" s="339"/>
      <c r="D750" s="339"/>
      <c r="E750" s="339"/>
      <c r="F750" s="1245"/>
    </row>
    <row r="751" spans="1:6" x14ac:dyDescent="0.3">
      <c r="A751" s="339"/>
      <c r="B751" s="336"/>
      <c r="C751" s="339"/>
      <c r="D751" s="339"/>
      <c r="E751" s="339"/>
      <c r="F751" s="1245"/>
    </row>
    <row r="752" spans="1:6" x14ac:dyDescent="0.3">
      <c r="A752" s="339"/>
      <c r="B752" s="336"/>
      <c r="C752" s="339"/>
      <c r="D752" s="339"/>
      <c r="E752" s="339"/>
      <c r="F752" s="1245"/>
    </row>
    <row r="753" spans="1:6" x14ac:dyDescent="0.3">
      <c r="A753" s="339"/>
      <c r="B753" s="336"/>
      <c r="C753" s="339"/>
      <c r="D753" s="339"/>
      <c r="E753" s="339"/>
      <c r="F753" s="1245"/>
    </row>
    <row r="754" spans="1:6" x14ac:dyDescent="0.3">
      <c r="A754" s="339"/>
      <c r="B754" s="336"/>
      <c r="C754" s="339"/>
      <c r="D754" s="339"/>
      <c r="E754" s="339"/>
      <c r="F754" s="1245"/>
    </row>
    <row r="755" spans="1:6" x14ac:dyDescent="0.3">
      <c r="A755" s="339"/>
      <c r="B755" s="336"/>
      <c r="C755" s="339"/>
      <c r="D755" s="339"/>
      <c r="E755" s="339"/>
      <c r="F755" s="1245"/>
    </row>
    <row r="756" spans="1:6" x14ac:dyDescent="0.3">
      <c r="A756" s="339"/>
      <c r="B756" s="336"/>
      <c r="C756" s="339"/>
      <c r="D756" s="339"/>
      <c r="E756" s="339"/>
      <c r="F756" s="1245"/>
    </row>
    <row r="757" spans="1:6" x14ac:dyDescent="0.3">
      <c r="A757" s="339"/>
      <c r="B757" s="336"/>
      <c r="C757" s="339"/>
      <c r="D757" s="339"/>
      <c r="E757" s="339"/>
      <c r="F757" s="1245"/>
    </row>
    <row r="758" spans="1:6" x14ac:dyDescent="0.3">
      <c r="A758" s="339"/>
      <c r="B758" s="336"/>
      <c r="C758" s="339"/>
      <c r="D758" s="339"/>
      <c r="E758" s="339"/>
      <c r="F758" s="1245"/>
    </row>
    <row r="759" spans="1:6" x14ac:dyDescent="0.3">
      <c r="A759" s="339"/>
      <c r="B759" s="336"/>
      <c r="C759" s="339"/>
      <c r="D759" s="339"/>
      <c r="E759" s="339"/>
      <c r="F759" s="1245"/>
    </row>
    <row r="760" spans="1:6" x14ac:dyDescent="0.3">
      <c r="A760" s="339"/>
      <c r="B760" s="336"/>
      <c r="C760" s="339"/>
      <c r="D760" s="339"/>
      <c r="E760" s="339"/>
      <c r="F760" s="1245"/>
    </row>
    <row r="761" spans="1:6" x14ac:dyDescent="0.3">
      <c r="A761" s="339"/>
      <c r="B761" s="336"/>
      <c r="C761" s="339"/>
      <c r="D761" s="339"/>
      <c r="E761" s="339"/>
      <c r="F761" s="1245"/>
    </row>
    <row r="762" spans="1:6" x14ac:dyDescent="0.3">
      <c r="A762" s="339"/>
      <c r="B762" s="336"/>
      <c r="C762" s="339"/>
      <c r="D762" s="339"/>
      <c r="E762" s="339"/>
      <c r="F762" s="1245"/>
    </row>
    <row r="763" spans="1:6" x14ac:dyDescent="0.3">
      <c r="A763" s="339"/>
      <c r="B763" s="336"/>
      <c r="C763" s="339"/>
      <c r="D763" s="339"/>
      <c r="E763" s="339"/>
      <c r="F763" s="1245"/>
    </row>
    <row r="764" spans="1:6" x14ac:dyDescent="0.3">
      <c r="A764" s="339"/>
      <c r="B764" s="336"/>
      <c r="C764" s="339"/>
      <c r="D764" s="339"/>
      <c r="E764" s="339"/>
      <c r="F764" s="1245"/>
    </row>
    <row r="765" spans="1:6" x14ac:dyDescent="0.3">
      <c r="A765" s="339"/>
      <c r="B765" s="336"/>
      <c r="C765" s="339"/>
      <c r="D765" s="339"/>
      <c r="E765" s="339"/>
      <c r="F765" s="1245"/>
    </row>
    <row r="766" spans="1:6" x14ac:dyDescent="0.3">
      <c r="A766" s="339"/>
      <c r="B766" s="336"/>
      <c r="C766" s="339"/>
      <c r="D766" s="339"/>
      <c r="E766" s="339"/>
      <c r="F766" s="1245"/>
    </row>
    <row r="767" spans="1:6" x14ac:dyDescent="0.3">
      <c r="A767" s="339"/>
      <c r="B767" s="336"/>
      <c r="C767" s="339"/>
      <c r="D767" s="339"/>
      <c r="E767" s="339"/>
      <c r="F767" s="1245"/>
    </row>
    <row r="768" spans="1:6" x14ac:dyDescent="0.3">
      <c r="A768" s="339"/>
      <c r="B768" s="336"/>
      <c r="C768" s="339"/>
      <c r="D768" s="339"/>
      <c r="E768" s="339"/>
      <c r="F768" s="1245"/>
    </row>
    <row r="769" spans="1:6" x14ac:dyDescent="0.3">
      <c r="A769" s="339"/>
      <c r="B769" s="336"/>
      <c r="C769" s="339"/>
      <c r="D769" s="339"/>
      <c r="E769" s="339"/>
      <c r="F769" s="1245"/>
    </row>
    <row r="770" spans="1:6" x14ac:dyDescent="0.3">
      <c r="A770" s="339"/>
      <c r="B770" s="336"/>
      <c r="C770" s="339"/>
      <c r="D770" s="339"/>
      <c r="E770" s="339"/>
      <c r="F770" s="1245"/>
    </row>
    <row r="771" spans="1:6" x14ac:dyDescent="0.3">
      <c r="A771" s="339"/>
      <c r="B771" s="336"/>
      <c r="C771" s="339"/>
      <c r="D771" s="339"/>
      <c r="E771" s="339"/>
      <c r="F771" s="1245"/>
    </row>
    <row r="772" spans="1:6" x14ac:dyDescent="0.3">
      <c r="A772" s="339"/>
      <c r="B772" s="336"/>
      <c r="C772" s="339"/>
      <c r="D772" s="339"/>
      <c r="E772" s="339"/>
      <c r="F772" s="1245"/>
    </row>
    <row r="773" spans="1:6" x14ac:dyDescent="0.3">
      <c r="A773" s="339"/>
      <c r="B773" s="336"/>
      <c r="C773" s="339"/>
      <c r="D773" s="339"/>
      <c r="E773" s="339"/>
      <c r="F773" s="1245"/>
    </row>
    <row r="774" spans="1:6" x14ac:dyDescent="0.3">
      <c r="A774" s="339"/>
      <c r="B774" s="336"/>
      <c r="C774" s="339"/>
      <c r="D774" s="339"/>
      <c r="E774" s="339"/>
      <c r="F774" s="1245"/>
    </row>
    <row r="775" spans="1:6" x14ac:dyDescent="0.3">
      <c r="A775" s="339"/>
      <c r="B775" s="336"/>
      <c r="C775" s="339"/>
      <c r="D775" s="339"/>
      <c r="E775" s="339"/>
      <c r="F775" s="1245"/>
    </row>
    <row r="776" spans="1:6" x14ac:dyDescent="0.3">
      <c r="A776" s="339"/>
      <c r="B776" s="336"/>
      <c r="C776" s="339"/>
      <c r="D776" s="339"/>
      <c r="E776" s="339"/>
      <c r="F776" s="1245"/>
    </row>
    <row r="777" spans="1:6" x14ac:dyDescent="0.3">
      <c r="A777" s="339"/>
      <c r="B777" s="336"/>
      <c r="C777" s="339"/>
      <c r="D777" s="339"/>
      <c r="E777" s="339"/>
      <c r="F777" s="1245"/>
    </row>
    <row r="778" spans="1:6" x14ac:dyDescent="0.3">
      <c r="A778" s="339"/>
      <c r="B778" s="336"/>
      <c r="C778" s="339"/>
      <c r="D778" s="339"/>
      <c r="E778" s="339"/>
      <c r="F778" s="1245"/>
    </row>
    <row r="779" spans="1:6" x14ac:dyDescent="0.3">
      <c r="A779" s="339"/>
      <c r="B779" s="336"/>
      <c r="C779" s="339"/>
      <c r="D779" s="339"/>
      <c r="E779" s="339"/>
      <c r="F779" s="1245"/>
    </row>
    <row r="780" spans="1:6" x14ac:dyDescent="0.3">
      <c r="A780" s="339"/>
      <c r="B780" s="336"/>
      <c r="C780" s="339"/>
      <c r="D780" s="339"/>
      <c r="E780" s="339"/>
      <c r="F780" s="1245"/>
    </row>
    <row r="781" spans="1:6" x14ac:dyDescent="0.3">
      <c r="A781" s="339"/>
      <c r="B781" s="336"/>
      <c r="C781" s="339"/>
      <c r="D781" s="339"/>
      <c r="E781" s="339"/>
      <c r="F781" s="1245"/>
    </row>
    <row r="782" spans="1:6" x14ac:dyDescent="0.3">
      <c r="A782" s="339"/>
      <c r="B782" s="336"/>
      <c r="C782" s="339"/>
      <c r="D782" s="339"/>
      <c r="E782" s="339"/>
      <c r="F782" s="1245"/>
    </row>
    <row r="783" spans="1:6" x14ac:dyDescent="0.3">
      <c r="A783" s="339"/>
      <c r="B783" s="336"/>
      <c r="C783" s="339"/>
      <c r="D783" s="339"/>
      <c r="E783" s="339"/>
      <c r="F783" s="1245"/>
    </row>
    <row r="784" spans="1:6" x14ac:dyDescent="0.3">
      <c r="A784" s="339"/>
      <c r="B784" s="336"/>
      <c r="C784" s="339"/>
      <c r="D784" s="339"/>
      <c r="E784" s="339"/>
      <c r="F784" s="1245"/>
    </row>
    <row r="785" spans="1:6" x14ac:dyDescent="0.3">
      <c r="A785" s="339"/>
      <c r="B785" s="336"/>
      <c r="C785" s="339"/>
      <c r="D785" s="339"/>
      <c r="E785" s="339"/>
      <c r="F785" s="1245"/>
    </row>
    <row r="786" spans="1:6" x14ac:dyDescent="0.3">
      <c r="A786" s="339"/>
      <c r="B786" s="336"/>
      <c r="C786" s="339"/>
      <c r="D786" s="339"/>
      <c r="E786" s="339"/>
      <c r="F786" s="1245"/>
    </row>
    <row r="787" spans="1:6" x14ac:dyDescent="0.3">
      <c r="A787" s="339"/>
      <c r="B787" s="336"/>
      <c r="C787" s="339"/>
      <c r="D787" s="339"/>
      <c r="E787" s="339"/>
      <c r="F787" s="1245"/>
    </row>
    <row r="788" spans="1:6" x14ac:dyDescent="0.3">
      <c r="A788" s="339"/>
      <c r="B788" s="336"/>
      <c r="C788" s="339"/>
      <c r="D788" s="339"/>
      <c r="E788" s="339"/>
      <c r="F788" s="1245"/>
    </row>
    <row r="789" spans="1:6" x14ac:dyDescent="0.3">
      <c r="A789" s="339"/>
      <c r="B789" s="336"/>
      <c r="C789" s="339"/>
      <c r="D789" s="339"/>
      <c r="E789" s="339"/>
      <c r="F789" s="1245"/>
    </row>
    <row r="790" spans="1:6" x14ac:dyDescent="0.3">
      <c r="A790" s="339"/>
      <c r="B790" s="336"/>
      <c r="C790" s="339"/>
      <c r="D790" s="339"/>
      <c r="E790" s="339"/>
      <c r="F790" s="1245"/>
    </row>
    <row r="791" spans="1:6" x14ac:dyDescent="0.3">
      <c r="A791" s="339"/>
      <c r="B791" s="336"/>
      <c r="C791" s="339"/>
      <c r="D791" s="339"/>
      <c r="E791" s="339"/>
      <c r="F791" s="1245"/>
    </row>
    <row r="792" spans="1:6" x14ac:dyDescent="0.3">
      <c r="A792" s="339"/>
      <c r="B792" s="336"/>
      <c r="C792" s="339"/>
      <c r="D792" s="339"/>
      <c r="E792" s="339"/>
      <c r="F792" s="1245"/>
    </row>
    <row r="793" spans="1:6" x14ac:dyDescent="0.3">
      <c r="A793" s="339"/>
      <c r="B793" s="336"/>
      <c r="C793" s="339"/>
      <c r="D793" s="339"/>
      <c r="E793" s="339"/>
      <c r="F793" s="1245"/>
    </row>
    <row r="794" spans="1:6" x14ac:dyDescent="0.3">
      <c r="A794" s="339"/>
      <c r="B794" s="336"/>
      <c r="C794" s="339"/>
      <c r="D794" s="339"/>
      <c r="E794" s="339"/>
      <c r="F794" s="1245"/>
    </row>
    <row r="795" spans="1:6" x14ac:dyDescent="0.3">
      <c r="A795" s="339"/>
      <c r="B795" s="336"/>
      <c r="C795" s="339"/>
      <c r="D795" s="339"/>
      <c r="E795" s="339"/>
      <c r="F795" s="1245"/>
    </row>
    <row r="796" spans="1:6" x14ac:dyDescent="0.3">
      <c r="A796" s="339"/>
      <c r="B796" s="336"/>
      <c r="C796" s="339"/>
      <c r="D796" s="339"/>
      <c r="E796" s="339"/>
      <c r="F796" s="1245"/>
    </row>
    <row r="797" spans="1:6" x14ac:dyDescent="0.3">
      <c r="A797" s="339"/>
      <c r="B797" s="336"/>
      <c r="C797" s="339"/>
      <c r="D797" s="339"/>
      <c r="E797" s="339"/>
      <c r="F797" s="1245"/>
    </row>
    <row r="798" spans="1:6" x14ac:dyDescent="0.3">
      <c r="A798" s="339"/>
      <c r="B798" s="336"/>
      <c r="C798" s="339"/>
      <c r="D798" s="339"/>
      <c r="E798" s="339"/>
      <c r="F798" s="1245"/>
    </row>
    <row r="799" spans="1:6" x14ac:dyDescent="0.3">
      <c r="A799" s="339"/>
      <c r="B799" s="336"/>
      <c r="C799" s="339"/>
      <c r="D799" s="339"/>
      <c r="E799" s="339"/>
      <c r="F799" s="1245"/>
    </row>
    <row r="800" spans="1:6" x14ac:dyDescent="0.3">
      <c r="A800" s="339"/>
      <c r="B800" s="336"/>
      <c r="C800" s="339"/>
      <c r="D800" s="339"/>
      <c r="E800" s="339"/>
      <c r="F800" s="1245"/>
    </row>
    <row r="801" spans="1:6" x14ac:dyDescent="0.3">
      <c r="A801" s="339"/>
      <c r="B801" s="336"/>
      <c r="C801" s="339"/>
      <c r="D801" s="339"/>
      <c r="E801" s="339"/>
      <c r="F801" s="1245"/>
    </row>
    <row r="802" spans="1:6" x14ac:dyDescent="0.3">
      <c r="A802" s="339"/>
      <c r="B802" s="336"/>
      <c r="C802" s="339"/>
      <c r="D802" s="339"/>
      <c r="E802" s="339"/>
      <c r="F802" s="1245"/>
    </row>
    <row r="803" spans="1:6" x14ac:dyDescent="0.3">
      <c r="A803" s="339"/>
      <c r="B803" s="336"/>
      <c r="C803" s="339"/>
      <c r="D803" s="339"/>
      <c r="E803" s="339"/>
      <c r="F803" s="1245"/>
    </row>
    <row r="804" spans="1:6" x14ac:dyDescent="0.3">
      <c r="A804" s="339"/>
      <c r="B804" s="336"/>
      <c r="C804" s="339"/>
      <c r="D804" s="339"/>
      <c r="E804" s="339"/>
      <c r="F804" s="1245"/>
    </row>
    <row r="805" spans="1:6" x14ac:dyDescent="0.3">
      <c r="A805" s="339"/>
      <c r="B805" s="336"/>
      <c r="C805" s="339"/>
      <c r="D805" s="339"/>
      <c r="E805" s="339"/>
      <c r="F805" s="1245"/>
    </row>
    <row r="806" spans="1:6" x14ac:dyDescent="0.3">
      <c r="A806" s="339"/>
      <c r="B806" s="336"/>
      <c r="C806" s="339"/>
      <c r="D806" s="339"/>
      <c r="E806" s="339"/>
      <c r="F806" s="1245"/>
    </row>
    <row r="807" spans="1:6" x14ac:dyDescent="0.3">
      <c r="A807" s="339"/>
      <c r="B807" s="336"/>
      <c r="C807" s="339"/>
      <c r="D807" s="339"/>
      <c r="E807" s="339"/>
      <c r="F807" s="1245"/>
    </row>
    <row r="808" spans="1:6" x14ac:dyDescent="0.3">
      <c r="A808" s="339"/>
      <c r="B808" s="336"/>
      <c r="C808" s="339"/>
      <c r="D808" s="339"/>
      <c r="E808" s="339"/>
      <c r="F808" s="1245"/>
    </row>
    <row r="809" spans="1:6" x14ac:dyDescent="0.3">
      <c r="A809" s="339"/>
      <c r="B809" s="336"/>
      <c r="C809" s="339"/>
      <c r="D809" s="339"/>
      <c r="E809" s="339"/>
      <c r="F809" s="1245"/>
    </row>
    <row r="810" spans="1:6" x14ac:dyDescent="0.3">
      <c r="A810" s="339"/>
      <c r="B810" s="336"/>
      <c r="C810" s="339"/>
      <c r="D810" s="339"/>
      <c r="E810" s="339"/>
      <c r="F810" s="1245"/>
    </row>
    <row r="811" spans="1:6" x14ac:dyDescent="0.3">
      <c r="A811" s="339"/>
      <c r="B811" s="336"/>
      <c r="C811" s="339"/>
      <c r="D811" s="339"/>
      <c r="E811" s="339"/>
      <c r="F811" s="1245"/>
    </row>
    <row r="812" spans="1:6" x14ac:dyDescent="0.3">
      <c r="A812" s="339"/>
      <c r="B812" s="336"/>
      <c r="C812" s="339"/>
      <c r="D812" s="339"/>
      <c r="E812" s="339"/>
      <c r="F812" s="1245"/>
    </row>
    <row r="813" spans="1:6" x14ac:dyDescent="0.3">
      <c r="A813" s="339"/>
      <c r="B813" s="336"/>
      <c r="C813" s="339"/>
      <c r="D813" s="339"/>
      <c r="E813" s="339"/>
      <c r="F813" s="1245"/>
    </row>
    <row r="814" spans="1:6" x14ac:dyDescent="0.3">
      <c r="A814" s="339"/>
      <c r="B814" s="336"/>
      <c r="C814" s="339"/>
      <c r="D814" s="339"/>
      <c r="E814" s="339"/>
      <c r="F814" s="1245"/>
    </row>
    <row r="815" spans="1:6" x14ac:dyDescent="0.3">
      <c r="A815" s="339"/>
      <c r="B815" s="336"/>
      <c r="C815" s="339"/>
      <c r="D815" s="339"/>
      <c r="E815" s="339"/>
      <c r="F815" s="1245"/>
    </row>
    <row r="816" spans="1:6" x14ac:dyDescent="0.3">
      <c r="A816" s="339"/>
      <c r="B816" s="336"/>
      <c r="C816" s="339"/>
      <c r="D816" s="339"/>
      <c r="E816" s="339"/>
      <c r="F816" s="1245"/>
    </row>
    <row r="817" spans="1:6" x14ac:dyDescent="0.3">
      <c r="A817" s="339"/>
      <c r="B817" s="336"/>
      <c r="C817" s="339"/>
      <c r="D817" s="339"/>
      <c r="E817" s="339"/>
      <c r="F817" s="1245"/>
    </row>
    <row r="818" spans="1:6" x14ac:dyDescent="0.3">
      <c r="A818" s="339"/>
      <c r="B818" s="336"/>
      <c r="C818" s="339"/>
      <c r="D818" s="339"/>
      <c r="E818" s="339"/>
      <c r="F818" s="1245"/>
    </row>
    <row r="819" spans="1:6" x14ac:dyDescent="0.3">
      <c r="A819" s="339"/>
      <c r="B819" s="336"/>
      <c r="C819" s="339"/>
      <c r="D819" s="339"/>
      <c r="E819" s="339"/>
      <c r="F819" s="1245"/>
    </row>
    <row r="820" spans="1:6" x14ac:dyDescent="0.3">
      <c r="A820" s="339"/>
      <c r="B820" s="336"/>
      <c r="C820" s="339"/>
      <c r="D820" s="339"/>
      <c r="E820" s="339"/>
      <c r="F820" s="1245"/>
    </row>
    <row r="821" spans="1:6" x14ac:dyDescent="0.3">
      <c r="A821" s="339"/>
      <c r="B821" s="336"/>
      <c r="C821" s="339"/>
      <c r="D821" s="339"/>
      <c r="E821" s="339"/>
      <c r="F821" s="1245"/>
    </row>
    <row r="822" spans="1:6" x14ac:dyDescent="0.3">
      <c r="A822" s="339"/>
      <c r="B822" s="336"/>
      <c r="C822" s="339"/>
      <c r="D822" s="339"/>
      <c r="E822" s="339"/>
      <c r="F822" s="1245"/>
    </row>
    <row r="823" spans="1:6" x14ac:dyDescent="0.3">
      <c r="A823" s="339"/>
      <c r="B823" s="336"/>
      <c r="C823" s="339"/>
      <c r="D823" s="339"/>
      <c r="E823" s="339"/>
      <c r="F823" s="1245"/>
    </row>
    <row r="824" spans="1:6" x14ac:dyDescent="0.3">
      <c r="A824" s="339"/>
      <c r="B824" s="336"/>
      <c r="C824" s="339"/>
      <c r="D824" s="339"/>
      <c r="E824" s="339"/>
      <c r="F824" s="1245"/>
    </row>
    <row r="825" spans="1:6" x14ac:dyDescent="0.3">
      <c r="A825" s="339"/>
      <c r="B825" s="336"/>
      <c r="C825" s="339"/>
      <c r="D825" s="339"/>
      <c r="E825" s="339"/>
      <c r="F825" s="1245"/>
    </row>
    <row r="826" spans="1:6" x14ac:dyDescent="0.3">
      <c r="A826" s="339"/>
      <c r="B826" s="336"/>
      <c r="C826" s="339"/>
      <c r="D826" s="339"/>
      <c r="E826" s="339"/>
      <c r="F826" s="1245"/>
    </row>
    <row r="827" spans="1:6" x14ac:dyDescent="0.3">
      <c r="A827" s="339"/>
      <c r="B827" s="336"/>
      <c r="C827" s="339"/>
      <c r="D827" s="339"/>
      <c r="E827" s="339"/>
      <c r="F827" s="1245"/>
    </row>
    <row r="828" spans="1:6" x14ac:dyDescent="0.3">
      <c r="A828" s="339"/>
      <c r="B828" s="336"/>
      <c r="C828" s="339"/>
      <c r="D828" s="339"/>
      <c r="E828" s="339"/>
      <c r="F828" s="1245"/>
    </row>
    <row r="829" spans="1:6" x14ac:dyDescent="0.3">
      <c r="A829" s="339"/>
      <c r="B829" s="336"/>
      <c r="C829" s="339"/>
      <c r="D829" s="339"/>
      <c r="E829" s="339"/>
      <c r="F829" s="1245"/>
    </row>
    <row r="830" spans="1:6" x14ac:dyDescent="0.3">
      <c r="A830" s="339"/>
      <c r="B830" s="336"/>
      <c r="C830" s="339"/>
      <c r="D830" s="339"/>
      <c r="E830" s="339"/>
      <c r="F830" s="1245"/>
    </row>
    <row r="831" spans="1:6" x14ac:dyDescent="0.3">
      <c r="A831" s="339"/>
      <c r="B831" s="336"/>
      <c r="C831" s="339"/>
      <c r="D831" s="339"/>
      <c r="E831" s="339"/>
      <c r="F831" s="1245"/>
    </row>
    <row r="832" spans="1:6" x14ac:dyDescent="0.3">
      <c r="A832" s="339"/>
      <c r="B832" s="336"/>
      <c r="C832" s="339"/>
      <c r="D832" s="339"/>
      <c r="E832" s="339"/>
      <c r="F832" s="1245"/>
    </row>
    <row r="833" spans="1:6" x14ac:dyDescent="0.3">
      <c r="A833" s="339"/>
      <c r="B833" s="336"/>
      <c r="C833" s="339"/>
      <c r="D833" s="339"/>
      <c r="E833" s="339"/>
      <c r="F833" s="1245"/>
    </row>
    <row r="834" spans="1:6" x14ac:dyDescent="0.3">
      <c r="A834" s="339"/>
      <c r="B834" s="336"/>
      <c r="C834" s="339"/>
      <c r="D834" s="339"/>
      <c r="E834" s="339"/>
      <c r="F834" s="1245"/>
    </row>
    <row r="835" spans="1:6" x14ac:dyDescent="0.3">
      <c r="A835" s="339"/>
      <c r="B835" s="336"/>
      <c r="C835" s="339"/>
      <c r="D835" s="339"/>
      <c r="E835" s="339"/>
      <c r="F835" s="1245"/>
    </row>
    <row r="836" spans="1:6" x14ac:dyDescent="0.3">
      <c r="A836" s="339"/>
      <c r="B836" s="336"/>
      <c r="C836" s="339"/>
      <c r="D836" s="339"/>
      <c r="E836" s="339"/>
      <c r="F836" s="1245"/>
    </row>
    <row r="837" spans="1:6" x14ac:dyDescent="0.3">
      <c r="A837" s="339"/>
      <c r="B837" s="336"/>
      <c r="C837" s="339"/>
      <c r="D837" s="339"/>
      <c r="E837" s="339"/>
      <c r="F837" s="1245"/>
    </row>
    <row r="838" spans="1:6" x14ac:dyDescent="0.3">
      <c r="A838" s="339"/>
      <c r="B838" s="336"/>
      <c r="C838" s="339"/>
      <c r="D838" s="339"/>
      <c r="E838" s="339"/>
      <c r="F838" s="1245"/>
    </row>
    <row r="839" spans="1:6" x14ac:dyDescent="0.3">
      <c r="A839" s="339"/>
      <c r="B839" s="336"/>
      <c r="C839" s="339"/>
      <c r="D839" s="339"/>
      <c r="E839" s="339"/>
      <c r="F839" s="1245"/>
    </row>
    <row r="840" spans="1:6" x14ac:dyDescent="0.3">
      <c r="A840" s="339"/>
      <c r="B840" s="336"/>
      <c r="C840" s="339"/>
      <c r="D840" s="339"/>
      <c r="E840" s="339"/>
      <c r="F840" s="1245"/>
    </row>
    <row r="841" spans="1:6" x14ac:dyDescent="0.3">
      <c r="A841" s="339"/>
      <c r="B841" s="336"/>
      <c r="C841" s="339"/>
      <c r="D841" s="339"/>
      <c r="E841" s="339"/>
      <c r="F841" s="1245"/>
    </row>
    <row r="842" spans="1:6" x14ac:dyDescent="0.3">
      <c r="A842" s="339"/>
      <c r="B842" s="336"/>
      <c r="C842" s="339"/>
      <c r="D842" s="339"/>
      <c r="E842" s="339"/>
      <c r="F842" s="1245"/>
    </row>
    <row r="843" spans="1:6" x14ac:dyDescent="0.3">
      <c r="A843" s="339"/>
      <c r="B843" s="336"/>
      <c r="C843" s="339"/>
      <c r="D843" s="339"/>
      <c r="E843" s="339"/>
      <c r="F843" s="1245"/>
    </row>
    <row r="844" spans="1:6" x14ac:dyDescent="0.3">
      <c r="A844" s="339"/>
      <c r="B844" s="336"/>
      <c r="C844" s="339"/>
      <c r="D844" s="339"/>
      <c r="E844" s="339"/>
      <c r="F844" s="1245"/>
    </row>
    <row r="845" spans="1:6" x14ac:dyDescent="0.3">
      <c r="A845" s="339"/>
      <c r="B845" s="336"/>
      <c r="C845" s="339"/>
      <c r="D845" s="339"/>
      <c r="E845" s="339"/>
      <c r="F845" s="1245"/>
    </row>
    <row r="846" spans="1:6" x14ac:dyDescent="0.3">
      <c r="A846" s="339"/>
      <c r="B846" s="336"/>
      <c r="C846" s="339"/>
      <c r="D846" s="339"/>
      <c r="E846" s="339"/>
      <c r="F846" s="1245"/>
    </row>
    <row r="847" spans="1:6" x14ac:dyDescent="0.3">
      <c r="A847" s="339"/>
      <c r="B847" s="336"/>
      <c r="C847" s="339"/>
      <c r="D847" s="339"/>
      <c r="E847" s="339"/>
      <c r="F847" s="1245"/>
    </row>
    <row r="848" spans="1:6" x14ac:dyDescent="0.3">
      <c r="A848" s="339"/>
      <c r="B848" s="336"/>
      <c r="C848" s="339"/>
      <c r="D848" s="339"/>
      <c r="E848" s="339"/>
      <c r="F848" s="1245"/>
    </row>
    <row r="849" spans="1:6" x14ac:dyDescent="0.3">
      <c r="A849" s="339"/>
      <c r="B849" s="336"/>
      <c r="C849" s="339"/>
      <c r="D849" s="339"/>
      <c r="E849" s="339"/>
      <c r="F849" s="1245"/>
    </row>
    <row r="850" spans="1:6" x14ac:dyDescent="0.3">
      <c r="A850" s="339"/>
      <c r="B850" s="336"/>
      <c r="C850" s="339"/>
      <c r="D850" s="339"/>
      <c r="E850" s="339"/>
      <c r="F850" s="1245"/>
    </row>
    <row r="851" spans="1:6" x14ac:dyDescent="0.3">
      <c r="A851" s="339"/>
      <c r="B851" s="336"/>
      <c r="C851" s="339"/>
      <c r="D851" s="339"/>
      <c r="E851" s="339"/>
      <c r="F851" s="1245"/>
    </row>
    <row r="852" spans="1:6" x14ac:dyDescent="0.3">
      <c r="A852" s="339"/>
      <c r="B852" s="336"/>
      <c r="C852" s="339"/>
      <c r="D852" s="339"/>
      <c r="E852" s="339"/>
      <c r="F852" s="1245"/>
    </row>
    <row r="853" spans="1:6" x14ac:dyDescent="0.3">
      <c r="A853" s="339"/>
      <c r="B853" s="336"/>
      <c r="C853" s="339"/>
      <c r="D853" s="339"/>
      <c r="E853" s="339"/>
      <c r="F853" s="1245"/>
    </row>
    <row r="854" spans="1:6" x14ac:dyDescent="0.3">
      <c r="A854" s="339"/>
      <c r="B854" s="336"/>
      <c r="C854" s="339"/>
      <c r="D854" s="339"/>
      <c r="E854" s="339"/>
      <c r="F854" s="1245"/>
    </row>
    <row r="855" spans="1:6" x14ac:dyDescent="0.3">
      <c r="A855" s="339"/>
      <c r="B855" s="336"/>
      <c r="C855" s="339"/>
      <c r="D855" s="339"/>
      <c r="E855" s="339"/>
      <c r="F855" s="1245"/>
    </row>
    <row r="856" spans="1:6" x14ac:dyDescent="0.3">
      <c r="A856" s="339"/>
      <c r="B856" s="336"/>
      <c r="C856" s="339"/>
      <c r="D856" s="339"/>
      <c r="E856" s="339"/>
      <c r="F856" s="1245"/>
    </row>
    <row r="857" spans="1:6" x14ac:dyDescent="0.3">
      <c r="A857" s="339"/>
      <c r="B857" s="336"/>
      <c r="C857" s="339"/>
      <c r="D857" s="339"/>
      <c r="E857" s="339"/>
      <c r="F857" s="1245"/>
    </row>
    <row r="858" spans="1:6" x14ac:dyDescent="0.3">
      <c r="A858" s="339"/>
      <c r="B858" s="336"/>
      <c r="C858" s="339"/>
      <c r="D858" s="339"/>
      <c r="E858" s="339"/>
      <c r="F858" s="1245"/>
    </row>
    <row r="859" spans="1:6" x14ac:dyDescent="0.3">
      <c r="A859" s="339"/>
      <c r="B859" s="336"/>
      <c r="C859" s="339"/>
      <c r="D859" s="339"/>
      <c r="E859" s="339"/>
      <c r="F859" s="1245"/>
    </row>
    <row r="860" spans="1:6" x14ac:dyDescent="0.3">
      <c r="A860" s="339"/>
      <c r="B860" s="336"/>
      <c r="C860" s="339"/>
      <c r="D860" s="339"/>
      <c r="E860" s="339"/>
      <c r="F860" s="1245"/>
    </row>
    <row r="861" spans="1:6" x14ac:dyDescent="0.3">
      <c r="A861" s="339"/>
      <c r="B861" s="336"/>
      <c r="C861" s="339"/>
      <c r="D861" s="339"/>
      <c r="E861" s="339"/>
      <c r="F861" s="1245"/>
    </row>
    <row r="862" spans="1:6" x14ac:dyDescent="0.3">
      <c r="A862" s="339"/>
      <c r="B862" s="336"/>
      <c r="C862" s="339"/>
      <c r="D862" s="339"/>
      <c r="E862" s="339"/>
      <c r="F862" s="1245"/>
    </row>
    <row r="863" spans="1:6" x14ac:dyDescent="0.3">
      <c r="A863" s="339"/>
      <c r="B863" s="336"/>
      <c r="C863" s="339"/>
      <c r="D863" s="339"/>
      <c r="E863" s="339"/>
      <c r="F863" s="1245"/>
    </row>
    <row r="864" spans="1:6" x14ac:dyDescent="0.3">
      <c r="A864" s="339"/>
      <c r="B864" s="336"/>
      <c r="C864" s="339"/>
      <c r="D864" s="339"/>
      <c r="E864" s="339"/>
      <c r="F864" s="1245"/>
    </row>
    <row r="865" spans="1:6" x14ac:dyDescent="0.3">
      <c r="A865" s="339"/>
      <c r="B865" s="336"/>
      <c r="C865" s="339"/>
      <c r="D865" s="339"/>
      <c r="E865" s="339"/>
      <c r="F865" s="1245"/>
    </row>
    <row r="866" spans="1:6" x14ac:dyDescent="0.3">
      <c r="A866" s="339"/>
      <c r="B866" s="336"/>
      <c r="C866" s="339"/>
      <c r="D866" s="339"/>
      <c r="E866" s="339"/>
      <c r="F866" s="1245"/>
    </row>
    <row r="867" spans="1:6" x14ac:dyDescent="0.3">
      <c r="A867" s="339"/>
      <c r="B867" s="336"/>
      <c r="C867" s="339"/>
      <c r="D867" s="339"/>
      <c r="E867" s="339"/>
      <c r="F867" s="1245"/>
    </row>
    <row r="868" spans="1:6" x14ac:dyDescent="0.3">
      <c r="A868" s="339"/>
      <c r="B868" s="336"/>
      <c r="C868" s="339"/>
      <c r="D868" s="339"/>
      <c r="E868" s="339"/>
      <c r="F868" s="1245"/>
    </row>
    <row r="869" spans="1:6" x14ac:dyDescent="0.3">
      <c r="A869" s="339"/>
      <c r="B869" s="336"/>
      <c r="C869" s="339"/>
      <c r="D869" s="339"/>
      <c r="E869" s="339"/>
      <c r="F869" s="1245"/>
    </row>
    <row r="870" spans="1:6" x14ac:dyDescent="0.3">
      <c r="A870" s="339"/>
      <c r="B870" s="336"/>
      <c r="C870" s="339"/>
      <c r="D870" s="339"/>
      <c r="E870" s="339"/>
      <c r="F870" s="1245"/>
    </row>
    <row r="871" spans="1:6" x14ac:dyDescent="0.3">
      <c r="A871" s="339"/>
      <c r="B871" s="336"/>
      <c r="C871" s="339"/>
      <c r="D871" s="339"/>
      <c r="E871" s="339"/>
      <c r="F871" s="1245"/>
    </row>
    <row r="872" spans="1:6" x14ac:dyDescent="0.3">
      <c r="A872" s="339"/>
      <c r="B872" s="336"/>
      <c r="C872" s="339"/>
      <c r="D872" s="339"/>
      <c r="E872" s="339"/>
      <c r="F872" s="1245"/>
    </row>
    <row r="873" spans="1:6" x14ac:dyDescent="0.3">
      <c r="A873" s="339"/>
      <c r="B873" s="336"/>
      <c r="C873" s="339"/>
      <c r="D873" s="339"/>
      <c r="E873" s="339"/>
      <c r="F873" s="1245"/>
    </row>
    <row r="874" spans="1:6" x14ac:dyDescent="0.3">
      <c r="A874" s="339"/>
      <c r="B874" s="336"/>
      <c r="C874" s="339"/>
      <c r="D874" s="339"/>
      <c r="E874" s="339"/>
      <c r="F874" s="1245"/>
    </row>
    <row r="875" spans="1:6" x14ac:dyDescent="0.3">
      <c r="A875" s="339"/>
      <c r="B875" s="336"/>
      <c r="C875" s="339"/>
      <c r="D875" s="339"/>
      <c r="E875" s="339"/>
      <c r="F875" s="1245"/>
    </row>
    <row r="876" spans="1:6" x14ac:dyDescent="0.3">
      <c r="A876" s="339"/>
      <c r="B876" s="336"/>
      <c r="C876" s="339"/>
      <c r="D876" s="339"/>
      <c r="E876" s="339"/>
      <c r="F876" s="1245"/>
    </row>
    <row r="877" spans="1:6" x14ac:dyDescent="0.3">
      <c r="A877" s="339"/>
      <c r="B877" s="336"/>
      <c r="C877" s="339"/>
      <c r="D877" s="339"/>
      <c r="E877" s="339"/>
      <c r="F877" s="1245"/>
    </row>
    <row r="878" spans="1:6" x14ac:dyDescent="0.3">
      <c r="A878" s="339"/>
      <c r="B878" s="336"/>
      <c r="C878" s="339"/>
      <c r="D878" s="339"/>
      <c r="E878" s="339"/>
      <c r="F878" s="1245"/>
    </row>
    <row r="879" spans="1:6" x14ac:dyDescent="0.3">
      <c r="A879" s="339"/>
      <c r="B879" s="336"/>
      <c r="C879" s="339"/>
      <c r="D879" s="339"/>
      <c r="E879" s="339"/>
      <c r="F879" s="1245"/>
    </row>
    <row r="880" spans="1:6" x14ac:dyDescent="0.3">
      <c r="A880" s="339"/>
      <c r="B880" s="336"/>
      <c r="C880" s="339"/>
      <c r="D880" s="339"/>
      <c r="E880" s="339"/>
      <c r="F880" s="1245"/>
    </row>
    <row r="881" spans="1:6" x14ac:dyDescent="0.3">
      <c r="A881" s="339"/>
      <c r="B881" s="336"/>
      <c r="C881" s="339"/>
      <c r="D881" s="339"/>
      <c r="E881" s="339"/>
      <c r="F881" s="1245"/>
    </row>
    <row r="882" spans="1:6" x14ac:dyDescent="0.3">
      <c r="A882" s="339"/>
      <c r="B882" s="336"/>
      <c r="C882" s="339"/>
      <c r="D882" s="339"/>
      <c r="E882" s="339"/>
      <c r="F882" s="1245"/>
    </row>
    <row r="883" spans="1:6" x14ac:dyDescent="0.3">
      <c r="A883" s="339"/>
      <c r="B883" s="336"/>
      <c r="C883" s="339"/>
      <c r="D883" s="339"/>
      <c r="E883" s="339"/>
      <c r="F883" s="1245"/>
    </row>
    <row r="884" spans="1:6" x14ac:dyDescent="0.3">
      <c r="A884" s="339"/>
      <c r="B884" s="336"/>
      <c r="C884" s="339"/>
      <c r="D884" s="339"/>
      <c r="E884" s="339"/>
      <c r="F884" s="1245"/>
    </row>
    <row r="885" spans="1:6" x14ac:dyDescent="0.3">
      <c r="A885" s="339"/>
      <c r="B885" s="336"/>
      <c r="C885" s="339"/>
      <c r="D885" s="339"/>
      <c r="E885" s="339"/>
      <c r="F885" s="1245"/>
    </row>
    <row r="886" spans="1:6" x14ac:dyDescent="0.3">
      <c r="A886" s="339"/>
      <c r="B886" s="336"/>
      <c r="C886" s="339"/>
      <c r="D886" s="339"/>
      <c r="E886" s="339"/>
      <c r="F886" s="1245"/>
    </row>
    <row r="887" spans="1:6" x14ac:dyDescent="0.3">
      <c r="A887" s="339"/>
      <c r="B887" s="336"/>
      <c r="C887" s="339"/>
      <c r="D887" s="339"/>
      <c r="E887" s="339"/>
      <c r="F887" s="1245"/>
    </row>
    <row r="888" spans="1:6" x14ac:dyDescent="0.3">
      <c r="A888" s="339"/>
      <c r="B888" s="336"/>
      <c r="C888" s="339"/>
      <c r="D888" s="339"/>
      <c r="E888" s="339"/>
      <c r="F888" s="1245"/>
    </row>
    <row r="889" spans="1:6" x14ac:dyDescent="0.3">
      <c r="A889" s="339"/>
      <c r="B889" s="336"/>
      <c r="C889" s="339"/>
      <c r="D889" s="339"/>
      <c r="E889" s="339"/>
      <c r="F889" s="1245"/>
    </row>
    <row r="890" spans="1:6" x14ac:dyDescent="0.3">
      <c r="A890" s="339"/>
      <c r="B890" s="336"/>
      <c r="C890" s="339"/>
      <c r="D890" s="339"/>
      <c r="E890" s="339"/>
      <c r="F890" s="1245"/>
    </row>
    <row r="891" spans="1:6" x14ac:dyDescent="0.3">
      <c r="A891" s="339"/>
      <c r="B891" s="336"/>
      <c r="C891" s="339"/>
      <c r="D891" s="339"/>
      <c r="E891" s="339"/>
      <c r="F891" s="1245"/>
    </row>
    <row r="892" spans="1:6" x14ac:dyDescent="0.3">
      <c r="A892" s="339"/>
      <c r="B892" s="336"/>
      <c r="C892" s="339"/>
      <c r="D892" s="339"/>
      <c r="E892" s="339"/>
      <c r="F892" s="1245"/>
    </row>
    <row r="893" spans="1:6" x14ac:dyDescent="0.3">
      <c r="A893" s="339"/>
      <c r="B893" s="336"/>
      <c r="C893" s="339"/>
      <c r="D893" s="339"/>
      <c r="E893" s="339"/>
      <c r="F893" s="1245"/>
    </row>
    <row r="894" spans="1:6" x14ac:dyDescent="0.3">
      <c r="A894" s="339"/>
      <c r="B894" s="336"/>
      <c r="C894" s="339"/>
      <c r="D894" s="339"/>
      <c r="E894" s="339"/>
      <c r="F894" s="1245"/>
    </row>
    <row r="895" spans="1:6" x14ac:dyDescent="0.3">
      <c r="A895" s="339"/>
      <c r="B895" s="336"/>
      <c r="C895" s="339"/>
      <c r="D895" s="339"/>
      <c r="E895" s="339"/>
      <c r="F895" s="1245"/>
    </row>
    <row r="896" spans="1:6" x14ac:dyDescent="0.3">
      <c r="A896" s="339"/>
      <c r="B896" s="336"/>
      <c r="C896" s="339"/>
      <c r="D896" s="339"/>
      <c r="E896" s="339"/>
      <c r="F896" s="1245"/>
    </row>
    <row r="897" spans="1:6" x14ac:dyDescent="0.3">
      <c r="A897" s="339"/>
      <c r="B897" s="336"/>
      <c r="C897" s="339"/>
      <c r="D897" s="339"/>
      <c r="E897" s="339"/>
      <c r="F897" s="1245"/>
    </row>
    <row r="898" spans="1:6" x14ac:dyDescent="0.3">
      <c r="A898" s="339"/>
      <c r="B898" s="336"/>
      <c r="C898" s="339"/>
      <c r="D898" s="339"/>
      <c r="E898" s="339"/>
      <c r="F898" s="1245"/>
    </row>
    <row r="899" spans="1:6" x14ac:dyDescent="0.3">
      <c r="A899" s="339"/>
      <c r="B899" s="336"/>
      <c r="C899" s="339"/>
      <c r="D899" s="339"/>
      <c r="E899" s="339"/>
      <c r="F899" s="1245"/>
    </row>
    <row r="900" spans="1:6" x14ac:dyDescent="0.3">
      <c r="A900" s="339"/>
      <c r="B900" s="336"/>
      <c r="C900" s="339"/>
      <c r="D900" s="339"/>
      <c r="E900" s="339"/>
      <c r="F900" s="1245"/>
    </row>
    <row r="901" spans="1:6" x14ac:dyDescent="0.3">
      <c r="A901" s="339"/>
      <c r="B901" s="336"/>
      <c r="C901" s="339"/>
      <c r="D901" s="339"/>
      <c r="E901" s="339"/>
      <c r="F901" s="1245"/>
    </row>
    <row r="902" spans="1:6" x14ac:dyDescent="0.3">
      <c r="A902" s="339"/>
      <c r="B902" s="336"/>
      <c r="C902" s="339"/>
      <c r="D902" s="339"/>
      <c r="E902" s="339"/>
      <c r="F902" s="1245"/>
    </row>
    <row r="903" spans="1:6" x14ac:dyDescent="0.3">
      <c r="A903" s="339"/>
      <c r="B903" s="336"/>
      <c r="C903" s="339"/>
      <c r="D903" s="339"/>
      <c r="E903" s="339"/>
      <c r="F903" s="1245"/>
    </row>
    <row r="904" spans="1:6" x14ac:dyDescent="0.3">
      <c r="A904" s="339"/>
      <c r="B904" s="336"/>
      <c r="C904" s="339"/>
      <c r="D904" s="339"/>
      <c r="E904" s="339"/>
      <c r="F904" s="1245"/>
    </row>
    <row r="905" spans="1:6" x14ac:dyDescent="0.3">
      <c r="A905" s="339"/>
      <c r="B905" s="336"/>
      <c r="C905" s="339"/>
      <c r="D905" s="339"/>
      <c r="E905" s="339"/>
      <c r="F905" s="1245"/>
    </row>
    <row r="906" spans="1:6" x14ac:dyDescent="0.3">
      <c r="A906" s="339"/>
      <c r="B906" s="336"/>
      <c r="C906" s="339"/>
      <c r="D906" s="339"/>
      <c r="E906" s="339"/>
      <c r="F906" s="1245"/>
    </row>
    <row r="907" spans="1:6" x14ac:dyDescent="0.3">
      <c r="A907" s="339"/>
      <c r="B907" s="336"/>
      <c r="C907" s="339"/>
      <c r="D907" s="339"/>
      <c r="E907" s="339"/>
      <c r="F907" s="1245"/>
    </row>
    <row r="908" spans="1:6" x14ac:dyDescent="0.3">
      <c r="A908" s="339"/>
      <c r="B908" s="336"/>
      <c r="C908" s="339"/>
      <c r="D908" s="339"/>
      <c r="E908" s="339"/>
      <c r="F908" s="1245"/>
    </row>
    <row r="909" spans="1:6" x14ac:dyDescent="0.3">
      <c r="A909" s="339"/>
      <c r="B909" s="336"/>
      <c r="C909" s="339"/>
      <c r="D909" s="339"/>
      <c r="E909" s="339"/>
      <c r="F909" s="1245"/>
    </row>
    <row r="910" spans="1:6" x14ac:dyDescent="0.3">
      <c r="A910" s="339"/>
      <c r="B910" s="336"/>
      <c r="C910" s="339"/>
      <c r="D910" s="339"/>
      <c r="E910" s="339"/>
      <c r="F910" s="1245"/>
    </row>
    <row r="911" spans="1:6" x14ac:dyDescent="0.3">
      <c r="A911" s="339"/>
      <c r="B911" s="336"/>
      <c r="C911" s="339"/>
      <c r="D911" s="339"/>
      <c r="E911" s="339"/>
      <c r="F911" s="1245"/>
    </row>
    <row r="912" spans="1:6" x14ac:dyDescent="0.3">
      <c r="A912" s="339"/>
      <c r="B912" s="336"/>
      <c r="C912" s="339"/>
      <c r="D912" s="339"/>
      <c r="E912" s="339"/>
      <c r="F912" s="1245"/>
    </row>
    <row r="913" spans="1:6" x14ac:dyDescent="0.3">
      <c r="A913" s="339"/>
      <c r="B913" s="336"/>
      <c r="C913" s="339"/>
      <c r="D913" s="339"/>
      <c r="E913" s="339"/>
      <c r="F913" s="1245"/>
    </row>
    <row r="914" spans="1:6" x14ac:dyDescent="0.3">
      <c r="A914" s="339"/>
      <c r="B914" s="336"/>
      <c r="C914" s="339"/>
      <c r="D914" s="339"/>
      <c r="E914" s="339"/>
      <c r="F914" s="1245"/>
    </row>
    <row r="915" spans="1:6" x14ac:dyDescent="0.3">
      <c r="A915" s="339"/>
      <c r="B915" s="336"/>
      <c r="C915" s="339"/>
      <c r="D915" s="339"/>
      <c r="E915" s="339"/>
      <c r="F915" s="1245"/>
    </row>
    <row r="916" spans="1:6" x14ac:dyDescent="0.3">
      <c r="A916" s="339"/>
      <c r="B916" s="336"/>
      <c r="C916" s="339"/>
      <c r="D916" s="339"/>
      <c r="E916" s="339"/>
      <c r="F916" s="1245"/>
    </row>
    <row r="917" spans="1:6" x14ac:dyDescent="0.3">
      <c r="A917" s="339"/>
      <c r="B917" s="336"/>
      <c r="C917" s="339"/>
      <c r="D917" s="339"/>
      <c r="E917" s="339"/>
      <c r="F917" s="1245"/>
    </row>
    <row r="918" spans="1:6" x14ac:dyDescent="0.3">
      <c r="A918" s="339"/>
      <c r="B918" s="336"/>
      <c r="C918" s="339"/>
      <c r="D918" s="339"/>
      <c r="E918" s="339"/>
      <c r="F918" s="1245"/>
    </row>
    <row r="919" spans="1:6" x14ac:dyDescent="0.3">
      <c r="A919" s="339"/>
      <c r="B919" s="336"/>
      <c r="C919" s="339"/>
      <c r="D919" s="339"/>
      <c r="E919" s="339"/>
      <c r="F919" s="1245"/>
    </row>
    <row r="920" spans="1:6" x14ac:dyDescent="0.3">
      <c r="A920" s="339"/>
      <c r="B920" s="336"/>
      <c r="C920" s="339"/>
      <c r="D920" s="339"/>
      <c r="E920" s="339"/>
      <c r="F920" s="1245"/>
    </row>
    <row r="921" spans="1:6" x14ac:dyDescent="0.3">
      <c r="A921" s="339"/>
      <c r="B921" s="336"/>
      <c r="C921" s="339"/>
      <c r="D921" s="339"/>
      <c r="E921" s="339"/>
      <c r="F921" s="1245"/>
    </row>
    <row r="922" spans="1:6" x14ac:dyDescent="0.3">
      <c r="A922" s="339"/>
      <c r="B922" s="336"/>
      <c r="C922" s="339"/>
      <c r="D922" s="339"/>
      <c r="E922" s="339"/>
      <c r="F922" s="1245"/>
    </row>
    <row r="923" spans="1:6" x14ac:dyDescent="0.3">
      <c r="A923" s="339"/>
      <c r="B923" s="336"/>
      <c r="C923" s="339"/>
      <c r="D923" s="339"/>
      <c r="E923" s="339"/>
      <c r="F923" s="1245"/>
    </row>
    <row r="924" spans="1:6" x14ac:dyDescent="0.3">
      <c r="A924" s="339"/>
      <c r="B924" s="336"/>
      <c r="C924" s="339"/>
      <c r="D924" s="339"/>
      <c r="E924" s="339"/>
      <c r="F924" s="1245"/>
    </row>
    <row r="925" spans="1:6" x14ac:dyDescent="0.3">
      <c r="A925" s="339"/>
      <c r="B925" s="336"/>
      <c r="C925" s="339"/>
      <c r="D925" s="339"/>
      <c r="E925" s="339"/>
      <c r="F925" s="1245"/>
    </row>
    <row r="926" spans="1:6" x14ac:dyDescent="0.3">
      <c r="A926" s="339"/>
      <c r="B926" s="336"/>
      <c r="C926" s="339"/>
      <c r="D926" s="339"/>
      <c r="E926" s="339"/>
      <c r="F926" s="1245"/>
    </row>
    <row r="927" spans="1:6" x14ac:dyDescent="0.3">
      <c r="A927" s="339"/>
      <c r="B927" s="336"/>
      <c r="C927" s="339"/>
      <c r="D927" s="339"/>
      <c r="E927" s="339"/>
      <c r="F927" s="1245"/>
    </row>
    <row r="928" spans="1:6" x14ac:dyDescent="0.3">
      <c r="A928" s="339"/>
      <c r="B928" s="336"/>
      <c r="C928" s="339"/>
      <c r="D928" s="339"/>
      <c r="E928" s="339"/>
      <c r="F928" s="1245"/>
    </row>
    <row r="929" spans="1:6" x14ac:dyDescent="0.3">
      <c r="A929" s="339"/>
      <c r="B929" s="336"/>
      <c r="C929" s="339"/>
      <c r="D929" s="339"/>
      <c r="E929" s="339"/>
      <c r="F929" s="1245"/>
    </row>
    <row r="930" spans="1:6" x14ac:dyDescent="0.3">
      <c r="A930" s="339"/>
      <c r="B930" s="336"/>
      <c r="C930" s="339"/>
      <c r="D930" s="339"/>
      <c r="E930" s="339"/>
      <c r="F930" s="1245"/>
    </row>
    <row r="931" spans="1:6" x14ac:dyDescent="0.3">
      <c r="A931" s="339"/>
      <c r="B931" s="336"/>
      <c r="C931" s="339"/>
      <c r="D931" s="339"/>
      <c r="E931" s="339"/>
      <c r="F931" s="1245"/>
    </row>
    <row r="932" spans="1:6" x14ac:dyDescent="0.3">
      <c r="A932" s="339"/>
      <c r="B932" s="336"/>
      <c r="C932" s="339"/>
      <c r="D932" s="339"/>
      <c r="E932" s="339"/>
      <c r="F932" s="1245"/>
    </row>
    <row r="933" spans="1:6" x14ac:dyDescent="0.3">
      <c r="A933" s="339"/>
      <c r="B933" s="336"/>
      <c r="C933" s="339"/>
      <c r="D933" s="339"/>
      <c r="E933" s="339"/>
      <c r="F933" s="1245"/>
    </row>
    <row r="934" spans="1:6" x14ac:dyDescent="0.3">
      <c r="A934" s="339"/>
      <c r="B934" s="336"/>
      <c r="C934" s="339"/>
      <c r="D934" s="339"/>
      <c r="E934" s="339"/>
      <c r="F934" s="1245"/>
    </row>
    <row r="935" spans="1:6" x14ac:dyDescent="0.3">
      <c r="A935" s="339"/>
      <c r="B935" s="336"/>
      <c r="C935" s="339"/>
      <c r="D935" s="339"/>
      <c r="E935" s="339"/>
      <c r="F935" s="1245"/>
    </row>
    <row r="936" spans="1:6" x14ac:dyDescent="0.3">
      <c r="A936" s="339"/>
      <c r="B936" s="336"/>
      <c r="C936" s="339"/>
      <c r="D936" s="339"/>
      <c r="E936" s="339"/>
      <c r="F936" s="1245"/>
    </row>
    <row r="937" spans="1:6" x14ac:dyDescent="0.3">
      <c r="A937" s="339"/>
      <c r="B937" s="336"/>
      <c r="C937" s="339"/>
      <c r="D937" s="339"/>
      <c r="E937" s="339"/>
      <c r="F937" s="1245"/>
    </row>
    <row r="938" spans="1:6" x14ac:dyDescent="0.3">
      <c r="A938" s="339"/>
      <c r="B938" s="336"/>
      <c r="C938" s="339"/>
      <c r="D938" s="339"/>
      <c r="E938" s="339"/>
      <c r="F938" s="1245"/>
    </row>
    <row r="939" spans="1:6" x14ac:dyDescent="0.3">
      <c r="A939" s="339"/>
      <c r="B939" s="336"/>
      <c r="C939" s="339"/>
      <c r="D939" s="339"/>
      <c r="E939" s="339"/>
      <c r="F939" s="1245"/>
    </row>
    <row r="940" spans="1:6" x14ac:dyDescent="0.3">
      <c r="A940" s="339"/>
      <c r="B940" s="336"/>
      <c r="C940" s="339"/>
      <c r="D940" s="339"/>
      <c r="E940" s="339"/>
      <c r="F940" s="1245"/>
    </row>
    <row r="941" spans="1:6" x14ac:dyDescent="0.3">
      <c r="A941" s="339"/>
      <c r="B941" s="336"/>
      <c r="C941" s="339"/>
      <c r="D941" s="339"/>
      <c r="E941" s="339"/>
      <c r="F941" s="1245"/>
    </row>
    <row r="942" spans="1:6" x14ac:dyDescent="0.3">
      <c r="A942" s="339"/>
      <c r="B942" s="336"/>
      <c r="C942" s="339"/>
      <c r="D942" s="339"/>
      <c r="E942" s="339"/>
      <c r="F942" s="1245"/>
    </row>
    <row r="943" spans="1:6" x14ac:dyDescent="0.3">
      <c r="A943" s="339"/>
      <c r="B943" s="336"/>
      <c r="C943" s="339"/>
      <c r="D943" s="339"/>
      <c r="E943" s="339"/>
      <c r="F943" s="1245"/>
    </row>
    <row r="944" spans="1:6" x14ac:dyDescent="0.3">
      <c r="A944" s="339"/>
      <c r="B944" s="336"/>
      <c r="C944" s="339"/>
      <c r="D944" s="339"/>
      <c r="E944" s="339"/>
      <c r="F944" s="1245"/>
    </row>
    <row r="945" spans="1:6" x14ac:dyDescent="0.3">
      <c r="A945" s="339"/>
      <c r="B945" s="336"/>
      <c r="C945" s="339"/>
      <c r="D945" s="339"/>
      <c r="E945" s="339"/>
      <c r="F945" s="1245"/>
    </row>
    <row r="946" spans="1:6" x14ac:dyDescent="0.3">
      <c r="A946" s="339"/>
      <c r="B946" s="336"/>
      <c r="C946" s="339"/>
      <c r="D946" s="339"/>
      <c r="E946" s="339"/>
      <c r="F946" s="1245"/>
    </row>
    <row r="947" spans="1:6" x14ac:dyDescent="0.3">
      <c r="A947" s="339"/>
      <c r="B947" s="336"/>
      <c r="C947" s="339"/>
      <c r="D947" s="339"/>
      <c r="E947" s="339"/>
      <c r="F947" s="1245"/>
    </row>
    <row r="948" spans="1:6" x14ac:dyDescent="0.3">
      <c r="A948" s="339"/>
      <c r="B948" s="336"/>
      <c r="C948" s="339"/>
      <c r="D948" s="339"/>
      <c r="E948" s="339"/>
      <c r="F948" s="1245"/>
    </row>
    <row r="949" spans="1:6" x14ac:dyDescent="0.3">
      <c r="A949" s="339"/>
      <c r="B949" s="336"/>
      <c r="C949" s="339"/>
      <c r="D949" s="339"/>
      <c r="E949" s="339"/>
      <c r="F949" s="1245"/>
    </row>
    <row r="950" spans="1:6" x14ac:dyDescent="0.3">
      <c r="A950" s="339"/>
      <c r="B950" s="336"/>
      <c r="C950" s="339"/>
      <c r="D950" s="339"/>
      <c r="E950" s="339"/>
      <c r="F950" s="1245"/>
    </row>
    <row r="951" spans="1:6" x14ac:dyDescent="0.3">
      <c r="A951" s="339"/>
      <c r="B951" s="336"/>
      <c r="C951" s="339"/>
      <c r="D951" s="339"/>
      <c r="E951" s="339"/>
      <c r="F951" s="1245"/>
    </row>
    <row r="952" spans="1:6" x14ac:dyDescent="0.3">
      <c r="A952" s="339"/>
      <c r="B952" s="336"/>
      <c r="C952" s="339"/>
      <c r="D952" s="339"/>
      <c r="E952" s="339"/>
      <c r="F952" s="1245"/>
    </row>
    <row r="953" spans="1:6" x14ac:dyDescent="0.3">
      <c r="A953" s="339"/>
      <c r="B953" s="336"/>
      <c r="C953" s="339"/>
      <c r="D953" s="339"/>
      <c r="E953" s="339"/>
      <c r="F953" s="1245"/>
    </row>
    <row r="954" spans="1:6" x14ac:dyDescent="0.3">
      <c r="A954" s="339"/>
      <c r="B954" s="336"/>
      <c r="C954" s="339"/>
      <c r="D954" s="339"/>
      <c r="E954" s="339"/>
      <c r="F954" s="1245"/>
    </row>
    <row r="955" spans="1:6" x14ac:dyDescent="0.3">
      <c r="A955" s="339"/>
      <c r="B955" s="336"/>
      <c r="C955" s="339"/>
      <c r="D955" s="339"/>
      <c r="E955" s="339"/>
      <c r="F955" s="1245"/>
    </row>
    <row r="956" spans="1:6" x14ac:dyDescent="0.3">
      <c r="A956" s="339"/>
      <c r="B956" s="336"/>
      <c r="C956" s="339"/>
      <c r="D956" s="339"/>
      <c r="E956" s="339"/>
      <c r="F956" s="1245"/>
    </row>
    <row r="957" spans="1:6" x14ac:dyDescent="0.3">
      <c r="A957" s="339"/>
      <c r="B957" s="336"/>
      <c r="C957" s="339"/>
      <c r="D957" s="339"/>
      <c r="E957" s="339"/>
      <c r="F957" s="1245"/>
    </row>
    <row r="958" spans="1:6" x14ac:dyDescent="0.3">
      <c r="A958" s="339"/>
      <c r="B958" s="336"/>
      <c r="C958" s="339"/>
      <c r="D958" s="339"/>
      <c r="E958" s="339"/>
      <c r="F958" s="1245"/>
    </row>
    <row r="959" spans="1:6" x14ac:dyDescent="0.3">
      <c r="A959" s="339"/>
      <c r="B959" s="336"/>
      <c r="C959" s="339"/>
      <c r="D959" s="339"/>
      <c r="E959" s="339"/>
      <c r="F959" s="1245"/>
    </row>
    <row r="960" spans="1:6" x14ac:dyDescent="0.3">
      <c r="A960" s="339"/>
      <c r="B960" s="336"/>
      <c r="C960" s="339"/>
      <c r="D960" s="339"/>
      <c r="E960" s="339"/>
      <c r="F960" s="1245"/>
    </row>
    <row r="961" spans="1:6" x14ac:dyDescent="0.3">
      <c r="A961" s="339"/>
      <c r="B961" s="336"/>
      <c r="C961" s="339"/>
      <c r="D961" s="339"/>
      <c r="E961" s="339"/>
      <c r="F961" s="1245"/>
    </row>
    <row r="962" spans="1:6" x14ac:dyDescent="0.3">
      <c r="A962" s="339"/>
      <c r="B962" s="336"/>
      <c r="C962" s="339"/>
      <c r="D962" s="339"/>
      <c r="E962" s="339"/>
      <c r="F962" s="1245"/>
    </row>
    <row r="963" spans="1:6" x14ac:dyDescent="0.3">
      <c r="A963" s="339"/>
      <c r="B963" s="336"/>
      <c r="C963" s="339"/>
      <c r="D963" s="339"/>
      <c r="E963" s="339"/>
      <c r="F963" s="1245"/>
    </row>
    <row r="964" spans="1:6" x14ac:dyDescent="0.3">
      <c r="A964" s="339"/>
      <c r="B964" s="336"/>
      <c r="C964" s="339"/>
      <c r="D964" s="339"/>
      <c r="E964" s="339"/>
      <c r="F964" s="1245"/>
    </row>
    <row r="965" spans="1:6" x14ac:dyDescent="0.3">
      <c r="A965" s="339"/>
      <c r="B965" s="336"/>
      <c r="C965" s="339"/>
      <c r="D965" s="339"/>
      <c r="E965" s="339"/>
      <c r="F965" s="1245"/>
    </row>
    <row r="966" spans="1:6" x14ac:dyDescent="0.3">
      <c r="A966" s="339"/>
      <c r="B966" s="336"/>
      <c r="C966" s="339"/>
      <c r="D966" s="339"/>
      <c r="E966" s="339"/>
      <c r="F966" s="1245"/>
    </row>
    <row r="967" spans="1:6" x14ac:dyDescent="0.3">
      <c r="A967" s="339"/>
      <c r="B967" s="336"/>
      <c r="C967" s="339"/>
      <c r="D967" s="339"/>
      <c r="E967" s="339"/>
      <c r="F967" s="1245"/>
    </row>
    <row r="968" spans="1:6" x14ac:dyDescent="0.3">
      <c r="A968" s="339"/>
      <c r="B968" s="336"/>
      <c r="C968" s="339"/>
      <c r="D968" s="339"/>
      <c r="E968" s="339"/>
      <c r="F968" s="1245"/>
    </row>
    <row r="969" spans="1:6" x14ac:dyDescent="0.3">
      <c r="A969" s="339"/>
      <c r="B969" s="336"/>
      <c r="C969" s="339"/>
      <c r="D969" s="339"/>
      <c r="E969" s="339"/>
      <c r="F969" s="1245"/>
    </row>
    <row r="970" spans="1:6" x14ac:dyDescent="0.3">
      <c r="A970" s="339"/>
      <c r="B970" s="336"/>
      <c r="C970" s="339"/>
      <c r="D970" s="339"/>
      <c r="E970" s="339"/>
      <c r="F970" s="1245"/>
    </row>
    <row r="971" spans="1:6" x14ac:dyDescent="0.3">
      <c r="A971" s="339"/>
      <c r="B971" s="336"/>
      <c r="C971" s="339"/>
      <c r="D971" s="339"/>
      <c r="E971" s="339"/>
      <c r="F971" s="1245"/>
    </row>
    <row r="972" spans="1:6" x14ac:dyDescent="0.3">
      <c r="A972" s="339"/>
      <c r="B972" s="336"/>
      <c r="C972" s="339"/>
      <c r="D972" s="339"/>
      <c r="E972" s="339"/>
      <c r="F972" s="1245"/>
    </row>
    <row r="973" spans="1:6" x14ac:dyDescent="0.3">
      <c r="A973" s="339"/>
      <c r="B973" s="336"/>
      <c r="C973" s="339"/>
      <c r="D973" s="339"/>
      <c r="E973" s="339"/>
      <c r="F973" s="1245"/>
    </row>
    <row r="974" spans="1:6" x14ac:dyDescent="0.3">
      <c r="A974" s="339"/>
      <c r="B974" s="336"/>
      <c r="C974" s="339"/>
      <c r="D974" s="339"/>
      <c r="E974" s="339"/>
      <c r="F974" s="1245"/>
    </row>
    <row r="975" spans="1:6" x14ac:dyDescent="0.3">
      <c r="A975" s="339"/>
      <c r="B975" s="336"/>
      <c r="C975" s="339"/>
      <c r="D975" s="339"/>
      <c r="E975" s="339"/>
      <c r="F975" s="1245"/>
    </row>
    <row r="976" spans="1:6" x14ac:dyDescent="0.3">
      <c r="A976" s="339"/>
      <c r="B976" s="336"/>
      <c r="C976" s="339"/>
      <c r="D976" s="339"/>
      <c r="E976" s="339"/>
      <c r="F976" s="1245"/>
    </row>
    <row r="977" spans="1:6" x14ac:dyDescent="0.3">
      <c r="A977" s="339"/>
      <c r="B977" s="336"/>
      <c r="C977" s="339"/>
      <c r="D977" s="339"/>
      <c r="E977" s="339"/>
      <c r="F977" s="1245"/>
    </row>
    <row r="978" spans="1:6" x14ac:dyDescent="0.3">
      <c r="A978" s="339"/>
      <c r="B978" s="336"/>
      <c r="C978" s="339"/>
      <c r="D978" s="339"/>
      <c r="E978" s="339"/>
      <c r="F978" s="1245"/>
    </row>
    <row r="979" spans="1:6" x14ac:dyDescent="0.3">
      <c r="A979" s="339"/>
      <c r="B979" s="336"/>
      <c r="C979" s="339"/>
      <c r="D979" s="339"/>
      <c r="E979" s="339"/>
      <c r="F979" s="1245"/>
    </row>
    <row r="980" spans="1:6" x14ac:dyDescent="0.3">
      <c r="A980" s="339"/>
      <c r="B980" s="336"/>
      <c r="C980" s="339"/>
      <c r="D980" s="339"/>
      <c r="E980" s="339"/>
      <c r="F980" s="1245"/>
    </row>
    <row r="981" spans="1:6" x14ac:dyDescent="0.3">
      <c r="A981" s="339"/>
      <c r="B981" s="336"/>
      <c r="C981" s="339"/>
      <c r="D981" s="339"/>
      <c r="E981" s="339"/>
      <c r="F981" s="1245"/>
    </row>
    <row r="982" spans="1:6" x14ac:dyDescent="0.3">
      <c r="A982" s="339"/>
      <c r="B982" s="336"/>
      <c r="C982" s="339"/>
      <c r="D982" s="339"/>
      <c r="E982" s="339"/>
      <c r="F982" s="1245"/>
    </row>
    <row r="983" spans="1:6" x14ac:dyDescent="0.3">
      <c r="A983" s="339"/>
      <c r="B983" s="336"/>
      <c r="C983" s="339"/>
      <c r="D983" s="339"/>
      <c r="E983" s="339"/>
      <c r="F983" s="1245"/>
    </row>
    <row r="984" spans="1:6" x14ac:dyDescent="0.3">
      <c r="A984" s="339"/>
      <c r="B984" s="336"/>
      <c r="C984" s="339"/>
      <c r="D984" s="339"/>
      <c r="E984" s="339"/>
      <c r="F984" s="1245"/>
    </row>
    <row r="985" spans="1:6" x14ac:dyDescent="0.3">
      <c r="A985" s="339"/>
      <c r="B985" s="336"/>
      <c r="C985" s="339"/>
      <c r="D985" s="339"/>
      <c r="E985" s="339"/>
      <c r="F985" s="1245"/>
    </row>
    <row r="986" spans="1:6" x14ac:dyDescent="0.3">
      <c r="A986" s="339"/>
      <c r="B986" s="336"/>
      <c r="C986" s="339"/>
      <c r="D986" s="339"/>
      <c r="E986" s="339"/>
      <c r="F986" s="1245"/>
    </row>
    <row r="987" spans="1:6" x14ac:dyDescent="0.3">
      <c r="A987" s="339"/>
      <c r="B987" s="336"/>
      <c r="C987" s="339"/>
      <c r="D987" s="339"/>
      <c r="E987" s="339"/>
      <c r="F987" s="1245"/>
    </row>
    <row r="988" spans="1:6" x14ac:dyDescent="0.3">
      <c r="A988" s="339"/>
      <c r="B988" s="336"/>
      <c r="C988" s="339"/>
      <c r="D988" s="339"/>
      <c r="E988" s="339"/>
      <c r="F988" s="1245"/>
    </row>
    <row r="989" spans="1:6" x14ac:dyDescent="0.3">
      <c r="A989" s="339"/>
      <c r="B989" s="336"/>
      <c r="C989" s="339"/>
      <c r="D989" s="339"/>
      <c r="E989" s="339"/>
      <c r="F989" s="1245"/>
    </row>
    <row r="990" spans="1:6" x14ac:dyDescent="0.3">
      <c r="A990" s="339"/>
      <c r="B990" s="336"/>
      <c r="C990" s="339"/>
      <c r="D990" s="339"/>
      <c r="E990" s="339"/>
      <c r="F990" s="1245"/>
    </row>
    <row r="991" spans="1:6" x14ac:dyDescent="0.3">
      <c r="A991" s="339"/>
      <c r="B991" s="336"/>
      <c r="C991" s="339"/>
      <c r="D991" s="339"/>
      <c r="E991" s="339"/>
      <c r="F991" s="1245"/>
    </row>
    <row r="992" spans="1:6" x14ac:dyDescent="0.3">
      <c r="A992" s="339"/>
      <c r="B992" s="336"/>
      <c r="C992" s="339"/>
      <c r="D992" s="339"/>
      <c r="E992" s="339"/>
      <c r="F992" s="1245"/>
    </row>
    <row r="993" spans="1:6" x14ac:dyDescent="0.3">
      <c r="A993" s="339"/>
      <c r="B993" s="336"/>
      <c r="C993" s="339"/>
      <c r="D993" s="339"/>
      <c r="E993" s="339"/>
      <c r="F993" s="1245"/>
    </row>
    <row r="994" spans="1:6" x14ac:dyDescent="0.3">
      <c r="A994" s="339"/>
      <c r="B994" s="336"/>
      <c r="C994" s="339"/>
      <c r="D994" s="339"/>
      <c r="E994" s="339"/>
      <c r="F994" s="1245"/>
    </row>
    <row r="995" spans="1:6" x14ac:dyDescent="0.3">
      <c r="A995" s="339"/>
      <c r="B995" s="336"/>
      <c r="C995" s="339"/>
      <c r="D995" s="339"/>
      <c r="E995" s="339"/>
      <c r="F995" s="1245"/>
    </row>
    <row r="996" spans="1:6" x14ac:dyDescent="0.3">
      <c r="A996" s="339"/>
      <c r="B996" s="336"/>
      <c r="C996" s="339"/>
      <c r="D996" s="339"/>
      <c r="E996" s="339"/>
      <c r="F996" s="1245"/>
    </row>
    <row r="997" spans="1:6" x14ac:dyDescent="0.3">
      <c r="A997" s="339"/>
      <c r="B997" s="336"/>
      <c r="C997" s="339"/>
      <c r="D997" s="339"/>
      <c r="E997" s="339"/>
      <c r="F997" s="1245"/>
    </row>
    <row r="998" spans="1:6" x14ac:dyDescent="0.3">
      <c r="A998" s="339"/>
      <c r="B998" s="336"/>
      <c r="C998" s="339"/>
      <c r="D998" s="339"/>
      <c r="E998" s="339"/>
      <c r="F998" s="1245"/>
    </row>
    <row r="999" spans="1:6" x14ac:dyDescent="0.3">
      <c r="A999" s="339"/>
      <c r="B999" s="336"/>
      <c r="C999" s="339"/>
      <c r="D999" s="339"/>
      <c r="E999" s="339"/>
      <c r="F999" s="1245"/>
    </row>
    <row r="1000" spans="1:6" x14ac:dyDescent="0.3">
      <c r="A1000" s="339"/>
      <c r="B1000" s="336"/>
      <c r="C1000" s="339"/>
      <c r="D1000" s="339"/>
      <c r="E1000" s="339"/>
      <c r="F1000" s="1245"/>
    </row>
    <row r="1001" spans="1:6" x14ac:dyDescent="0.3">
      <c r="A1001" s="339"/>
      <c r="B1001" s="336"/>
      <c r="C1001" s="339"/>
      <c r="D1001" s="339"/>
      <c r="E1001" s="339"/>
      <c r="F1001" s="1245"/>
    </row>
    <row r="1002" spans="1:6" x14ac:dyDescent="0.3">
      <c r="A1002" s="339"/>
      <c r="B1002" s="336"/>
      <c r="C1002" s="339"/>
      <c r="D1002" s="339"/>
      <c r="E1002" s="339"/>
      <c r="F1002" s="1245"/>
    </row>
    <row r="1003" spans="1:6" x14ac:dyDescent="0.3">
      <c r="A1003" s="339"/>
      <c r="B1003" s="336"/>
      <c r="C1003" s="339"/>
      <c r="D1003" s="339"/>
      <c r="E1003" s="339"/>
      <c r="F1003" s="1245"/>
    </row>
    <row r="1004" spans="1:6" x14ac:dyDescent="0.3">
      <c r="A1004" s="339"/>
      <c r="B1004" s="336"/>
      <c r="C1004" s="339"/>
      <c r="D1004" s="339"/>
      <c r="E1004" s="339"/>
      <c r="F1004" s="1245"/>
    </row>
    <row r="1005" spans="1:6" x14ac:dyDescent="0.3">
      <c r="A1005" s="339"/>
      <c r="B1005" s="336"/>
      <c r="C1005" s="339"/>
      <c r="D1005" s="339"/>
      <c r="E1005" s="339"/>
      <c r="F1005" s="1245"/>
    </row>
    <row r="1006" spans="1:6" x14ac:dyDescent="0.3">
      <c r="A1006" s="339"/>
      <c r="B1006" s="336"/>
      <c r="C1006" s="339"/>
      <c r="D1006" s="339"/>
      <c r="E1006" s="339"/>
      <c r="F1006" s="1245"/>
    </row>
    <row r="1007" spans="1:6" x14ac:dyDescent="0.3">
      <c r="A1007" s="339"/>
      <c r="B1007" s="336"/>
      <c r="C1007" s="339"/>
      <c r="D1007" s="339"/>
      <c r="E1007" s="339"/>
      <c r="F1007" s="1245"/>
    </row>
    <row r="1008" spans="1:6" x14ac:dyDescent="0.3">
      <c r="A1008" s="339"/>
      <c r="B1008" s="336"/>
      <c r="C1008" s="339"/>
      <c r="D1008" s="339"/>
      <c r="E1008" s="339"/>
      <c r="F1008" s="1245"/>
    </row>
    <row r="1009" spans="1:6" x14ac:dyDescent="0.3">
      <c r="A1009" s="339"/>
      <c r="B1009" s="336"/>
      <c r="C1009" s="339"/>
      <c r="D1009" s="339"/>
      <c r="E1009" s="339"/>
      <c r="F1009" s="1245"/>
    </row>
    <row r="1010" spans="1:6" x14ac:dyDescent="0.3">
      <c r="A1010" s="339"/>
      <c r="B1010" s="336"/>
      <c r="C1010" s="339"/>
      <c r="D1010" s="339"/>
      <c r="E1010" s="339"/>
      <c r="F1010" s="1245"/>
    </row>
    <row r="1011" spans="1:6" x14ac:dyDescent="0.3">
      <c r="A1011" s="339"/>
      <c r="B1011" s="336"/>
      <c r="C1011" s="339"/>
      <c r="D1011" s="339"/>
      <c r="E1011" s="339"/>
      <c r="F1011" s="1245"/>
    </row>
    <row r="1012" spans="1:6" x14ac:dyDescent="0.3">
      <c r="A1012" s="339"/>
      <c r="B1012" s="336"/>
      <c r="C1012" s="339"/>
      <c r="D1012" s="339"/>
      <c r="E1012" s="339"/>
      <c r="F1012" s="1245"/>
    </row>
    <row r="1013" spans="1:6" x14ac:dyDescent="0.3">
      <c r="A1013" s="339"/>
      <c r="B1013" s="336"/>
      <c r="C1013" s="339"/>
      <c r="D1013" s="339"/>
      <c r="E1013" s="339"/>
      <c r="F1013" s="1245"/>
    </row>
    <row r="1014" spans="1:6" x14ac:dyDescent="0.3">
      <c r="A1014" s="339"/>
      <c r="B1014" s="336"/>
      <c r="C1014" s="339"/>
      <c r="D1014" s="339"/>
      <c r="E1014" s="339"/>
      <c r="F1014" s="1245"/>
    </row>
    <row r="1015" spans="1:6" x14ac:dyDescent="0.3">
      <c r="A1015" s="339"/>
      <c r="B1015" s="336"/>
      <c r="C1015" s="339"/>
      <c r="D1015" s="339"/>
      <c r="E1015" s="339"/>
      <c r="F1015" s="1245"/>
    </row>
    <row r="1016" spans="1:6" x14ac:dyDescent="0.3">
      <c r="A1016" s="339"/>
      <c r="B1016" s="336"/>
      <c r="C1016" s="339"/>
      <c r="D1016" s="339"/>
      <c r="E1016" s="339"/>
      <c r="F1016" s="1245"/>
    </row>
    <row r="1017" spans="1:6" x14ac:dyDescent="0.3">
      <c r="A1017" s="339"/>
      <c r="B1017" s="336"/>
      <c r="C1017" s="339"/>
      <c r="D1017" s="339"/>
      <c r="E1017" s="339"/>
      <c r="F1017" s="1245"/>
    </row>
    <row r="1018" spans="1:6" x14ac:dyDescent="0.3">
      <c r="A1018" s="339"/>
      <c r="B1018" s="336"/>
      <c r="C1018" s="339"/>
      <c r="D1018" s="339"/>
      <c r="E1018" s="339"/>
      <c r="F1018" s="1245"/>
    </row>
    <row r="1019" spans="1:6" x14ac:dyDescent="0.3">
      <c r="A1019" s="339"/>
      <c r="B1019" s="336"/>
      <c r="C1019" s="339"/>
      <c r="D1019" s="339"/>
      <c r="E1019" s="339"/>
      <c r="F1019" s="1245"/>
    </row>
    <row r="1020" spans="1:6" x14ac:dyDescent="0.3">
      <c r="A1020" s="339"/>
      <c r="B1020" s="336"/>
      <c r="C1020" s="339"/>
      <c r="D1020" s="339"/>
      <c r="E1020" s="339"/>
      <c r="F1020" s="1245"/>
    </row>
    <row r="1021" spans="1:6" x14ac:dyDescent="0.3">
      <c r="A1021" s="339"/>
      <c r="B1021" s="336"/>
      <c r="C1021" s="339"/>
      <c r="D1021" s="339"/>
      <c r="E1021" s="339"/>
      <c r="F1021" s="1245"/>
    </row>
    <row r="1022" spans="1:6" x14ac:dyDescent="0.3">
      <c r="A1022" s="339"/>
      <c r="B1022" s="336"/>
      <c r="C1022" s="339"/>
      <c r="D1022" s="339"/>
      <c r="E1022" s="339"/>
      <c r="F1022" s="1245"/>
    </row>
    <row r="1023" spans="1:6" x14ac:dyDescent="0.3">
      <c r="A1023" s="339"/>
      <c r="B1023" s="336"/>
      <c r="C1023" s="339"/>
      <c r="D1023" s="339"/>
      <c r="E1023" s="339"/>
      <c r="F1023" s="1245"/>
    </row>
    <row r="1024" spans="1:6" x14ac:dyDescent="0.3">
      <c r="A1024" s="339"/>
      <c r="B1024" s="336"/>
      <c r="C1024" s="339"/>
      <c r="D1024" s="339"/>
      <c r="E1024" s="339"/>
      <c r="F1024" s="1245"/>
    </row>
    <row r="1025" spans="1:6" x14ac:dyDescent="0.3">
      <c r="A1025" s="339"/>
      <c r="B1025" s="336"/>
      <c r="C1025" s="339"/>
      <c r="D1025" s="339"/>
      <c r="E1025" s="339"/>
      <c r="F1025" s="1245"/>
    </row>
    <row r="1026" spans="1:6" x14ac:dyDescent="0.3">
      <c r="A1026" s="339"/>
      <c r="B1026" s="336"/>
      <c r="C1026" s="339"/>
      <c r="D1026" s="339"/>
      <c r="E1026" s="339"/>
      <c r="F1026" s="1245"/>
    </row>
    <row r="1027" spans="1:6" x14ac:dyDescent="0.3">
      <c r="A1027" s="339"/>
      <c r="B1027" s="336"/>
      <c r="C1027" s="339"/>
      <c r="D1027" s="339"/>
      <c r="E1027" s="339"/>
      <c r="F1027" s="1245"/>
    </row>
    <row r="1028" spans="1:6" x14ac:dyDescent="0.3">
      <c r="A1028" s="339"/>
      <c r="B1028" s="336"/>
      <c r="C1028" s="339"/>
      <c r="D1028" s="339"/>
      <c r="E1028" s="339"/>
      <c r="F1028" s="1245"/>
    </row>
    <row r="1029" spans="1:6" x14ac:dyDescent="0.3">
      <c r="A1029" s="339"/>
      <c r="B1029" s="336"/>
      <c r="C1029" s="339"/>
      <c r="D1029" s="339"/>
      <c r="E1029" s="339"/>
      <c r="F1029" s="1245"/>
    </row>
    <row r="1030" spans="1:6" x14ac:dyDescent="0.3">
      <c r="A1030" s="339"/>
      <c r="B1030" s="336"/>
      <c r="C1030" s="339"/>
      <c r="D1030" s="339"/>
      <c r="E1030" s="339"/>
      <c r="F1030" s="1245"/>
    </row>
    <row r="1031" spans="1:6" x14ac:dyDescent="0.3">
      <c r="A1031" s="339"/>
      <c r="B1031" s="336"/>
      <c r="C1031" s="339"/>
      <c r="D1031" s="339"/>
      <c r="E1031" s="339"/>
      <c r="F1031" s="1245"/>
    </row>
    <row r="1032" spans="1:6" x14ac:dyDescent="0.3">
      <c r="A1032" s="339"/>
      <c r="B1032" s="336"/>
      <c r="C1032" s="339"/>
      <c r="D1032" s="339"/>
      <c r="E1032" s="339"/>
      <c r="F1032" s="1245"/>
    </row>
    <row r="1033" spans="1:6" x14ac:dyDescent="0.3">
      <c r="A1033" s="339"/>
      <c r="B1033" s="336"/>
      <c r="C1033" s="339"/>
      <c r="D1033" s="339"/>
      <c r="E1033" s="339"/>
      <c r="F1033" s="1245"/>
    </row>
    <row r="1034" spans="1:6" x14ac:dyDescent="0.3">
      <c r="A1034" s="339"/>
      <c r="B1034" s="336"/>
      <c r="C1034" s="339"/>
      <c r="D1034" s="339"/>
      <c r="E1034" s="339"/>
      <c r="F1034" s="1245"/>
    </row>
    <row r="1035" spans="1:6" x14ac:dyDescent="0.3">
      <c r="A1035" s="339"/>
      <c r="B1035" s="336"/>
      <c r="C1035" s="339"/>
      <c r="D1035" s="339"/>
      <c r="E1035" s="339"/>
      <c r="F1035" s="1245"/>
    </row>
    <row r="1036" spans="1:6" x14ac:dyDescent="0.3">
      <c r="A1036" s="339"/>
      <c r="B1036" s="336"/>
      <c r="C1036" s="339"/>
      <c r="D1036" s="339"/>
      <c r="E1036" s="339"/>
      <c r="F1036" s="1245"/>
    </row>
    <row r="1037" spans="1:6" x14ac:dyDescent="0.3">
      <c r="A1037" s="339"/>
      <c r="B1037" s="336"/>
      <c r="C1037" s="339"/>
      <c r="D1037" s="339"/>
      <c r="E1037" s="339"/>
      <c r="F1037" s="1245"/>
    </row>
    <row r="1038" spans="1:6" x14ac:dyDescent="0.3">
      <c r="A1038" s="339"/>
      <c r="B1038" s="336"/>
      <c r="C1038" s="339"/>
      <c r="D1038" s="339"/>
      <c r="E1038" s="339"/>
      <c r="F1038" s="1245"/>
    </row>
    <row r="1039" spans="1:6" x14ac:dyDescent="0.3">
      <c r="A1039" s="339"/>
      <c r="B1039" s="336"/>
      <c r="C1039" s="339"/>
      <c r="D1039" s="339"/>
      <c r="E1039" s="339"/>
      <c r="F1039" s="1245"/>
    </row>
    <row r="1040" spans="1:6" x14ac:dyDescent="0.3">
      <c r="A1040" s="339"/>
      <c r="B1040" s="336"/>
      <c r="C1040" s="339"/>
      <c r="D1040" s="339"/>
      <c r="E1040" s="339"/>
      <c r="F1040" s="1245"/>
    </row>
    <row r="1041" spans="1:6" x14ac:dyDescent="0.3">
      <c r="A1041" s="339"/>
      <c r="B1041" s="336"/>
      <c r="C1041" s="339"/>
      <c r="D1041" s="339"/>
      <c r="E1041" s="339"/>
      <c r="F1041" s="1245"/>
    </row>
    <row r="1042" spans="1:6" x14ac:dyDescent="0.3">
      <c r="A1042" s="339"/>
      <c r="B1042" s="336"/>
      <c r="C1042" s="339"/>
      <c r="D1042" s="339"/>
      <c r="E1042" s="339"/>
      <c r="F1042" s="1245"/>
    </row>
    <row r="1043" spans="1:6" x14ac:dyDescent="0.3">
      <c r="A1043" s="339"/>
      <c r="B1043" s="336"/>
      <c r="C1043" s="339"/>
      <c r="D1043" s="339"/>
      <c r="E1043" s="339"/>
      <c r="F1043" s="1245"/>
    </row>
    <row r="1044" spans="1:6" x14ac:dyDescent="0.3">
      <c r="A1044" s="339"/>
      <c r="B1044" s="336"/>
      <c r="C1044" s="339"/>
      <c r="D1044" s="339"/>
      <c r="E1044" s="339"/>
      <c r="F1044" s="1245"/>
    </row>
    <row r="1045" spans="1:6" x14ac:dyDescent="0.3">
      <c r="A1045" s="339"/>
      <c r="B1045" s="336"/>
      <c r="C1045" s="339"/>
      <c r="D1045" s="339"/>
      <c r="E1045" s="339"/>
      <c r="F1045" s="1245"/>
    </row>
    <row r="1046" spans="1:6" x14ac:dyDescent="0.3">
      <c r="A1046" s="339"/>
      <c r="B1046" s="336"/>
      <c r="C1046" s="339"/>
      <c r="D1046" s="339"/>
      <c r="E1046" s="339"/>
      <c r="F1046" s="1245"/>
    </row>
    <row r="1047" spans="1:6" x14ac:dyDescent="0.3">
      <c r="A1047" s="339"/>
      <c r="B1047" s="336"/>
      <c r="C1047" s="339"/>
      <c r="D1047" s="339"/>
      <c r="E1047" s="339"/>
      <c r="F1047" s="1245"/>
    </row>
    <row r="1048" spans="1:6" x14ac:dyDescent="0.3">
      <c r="A1048" s="339"/>
      <c r="B1048" s="336"/>
      <c r="C1048" s="339"/>
      <c r="D1048" s="339"/>
      <c r="E1048" s="339"/>
      <c r="F1048" s="1245"/>
    </row>
    <row r="1049" spans="1:6" x14ac:dyDescent="0.3">
      <c r="A1049" s="339"/>
      <c r="B1049" s="336"/>
      <c r="C1049" s="339"/>
      <c r="D1049" s="339"/>
      <c r="E1049" s="339"/>
      <c r="F1049" s="1245"/>
    </row>
    <row r="1050" spans="1:6" x14ac:dyDescent="0.3">
      <c r="A1050" s="339"/>
      <c r="B1050" s="336"/>
      <c r="C1050" s="339"/>
      <c r="D1050" s="339"/>
      <c r="E1050" s="339"/>
      <c r="F1050" s="1245"/>
    </row>
    <row r="1051" spans="1:6" x14ac:dyDescent="0.3">
      <c r="A1051" s="339"/>
      <c r="B1051" s="336"/>
      <c r="C1051" s="339"/>
      <c r="D1051" s="339"/>
      <c r="E1051" s="339"/>
      <c r="F1051" s="1245"/>
    </row>
    <row r="1052" spans="1:6" x14ac:dyDescent="0.3">
      <c r="A1052" s="339"/>
      <c r="B1052" s="336"/>
      <c r="C1052" s="339"/>
      <c r="D1052" s="339"/>
      <c r="E1052" s="339"/>
      <c r="F1052" s="1245"/>
    </row>
    <row r="1053" spans="1:6" x14ac:dyDescent="0.3">
      <c r="A1053" s="339"/>
      <c r="B1053" s="336"/>
      <c r="C1053" s="339"/>
      <c r="D1053" s="339"/>
      <c r="E1053" s="339"/>
      <c r="F1053" s="1245"/>
    </row>
    <row r="1054" spans="1:6" x14ac:dyDescent="0.3">
      <c r="A1054" s="339"/>
      <c r="B1054" s="336"/>
      <c r="C1054" s="339"/>
      <c r="D1054" s="339"/>
      <c r="E1054" s="339"/>
      <c r="F1054" s="1245"/>
    </row>
    <row r="1055" spans="1:6" x14ac:dyDescent="0.3">
      <c r="A1055" s="339"/>
      <c r="B1055" s="336"/>
      <c r="C1055" s="339"/>
      <c r="D1055" s="339"/>
      <c r="E1055" s="339"/>
      <c r="F1055" s="1245"/>
    </row>
    <row r="1056" spans="1:6" x14ac:dyDescent="0.3">
      <c r="A1056" s="339"/>
      <c r="B1056" s="336"/>
      <c r="C1056" s="339"/>
      <c r="D1056" s="339"/>
      <c r="E1056" s="339"/>
      <c r="F1056" s="1245"/>
    </row>
    <row r="1057" spans="1:6" x14ac:dyDescent="0.3">
      <c r="A1057" s="339"/>
      <c r="B1057" s="336"/>
      <c r="C1057" s="339"/>
      <c r="D1057" s="339"/>
      <c r="E1057" s="339"/>
      <c r="F1057" s="1245"/>
    </row>
    <row r="1058" spans="1:6" x14ac:dyDescent="0.3">
      <c r="A1058" s="339"/>
      <c r="B1058" s="336"/>
      <c r="C1058" s="339"/>
      <c r="D1058" s="339"/>
      <c r="E1058" s="339"/>
      <c r="F1058" s="1245"/>
    </row>
    <row r="1059" spans="1:6" x14ac:dyDescent="0.3">
      <c r="A1059" s="339"/>
      <c r="B1059" s="336"/>
      <c r="C1059" s="339"/>
      <c r="D1059" s="339"/>
      <c r="E1059" s="339"/>
      <c r="F1059" s="1245"/>
    </row>
    <row r="1060" spans="1:6" x14ac:dyDescent="0.3">
      <c r="A1060" s="339"/>
      <c r="B1060" s="336"/>
      <c r="C1060" s="339"/>
      <c r="D1060" s="339"/>
      <c r="E1060" s="339"/>
      <c r="F1060" s="1245"/>
    </row>
    <row r="1061" spans="1:6" x14ac:dyDescent="0.3">
      <c r="A1061" s="339"/>
      <c r="B1061" s="336"/>
      <c r="C1061" s="339"/>
      <c r="D1061" s="339"/>
      <c r="E1061" s="339"/>
      <c r="F1061" s="1245"/>
    </row>
    <row r="1062" spans="1:6" x14ac:dyDescent="0.3">
      <c r="A1062" s="339"/>
      <c r="B1062" s="336"/>
      <c r="C1062" s="339"/>
      <c r="D1062" s="339"/>
      <c r="E1062" s="339"/>
      <c r="F1062" s="1245"/>
    </row>
    <row r="1063" spans="1:6" x14ac:dyDescent="0.3">
      <c r="A1063" s="339"/>
      <c r="B1063" s="336"/>
      <c r="C1063" s="339"/>
      <c r="D1063" s="339"/>
      <c r="E1063" s="339"/>
      <c r="F1063" s="1245"/>
    </row>
    <row r="1064" spans="1:6" x14ac:dyDescent="0.3">
      <c r="A1064" s="339"/>
      <c r="B1064" s="336"/>
      <c r="C1064" s="339"/>
      <c r="D1064" s="339"/>
      <c r="E1064" s="339"/>
      <c r="F1064" s="1245"/>
    </row>
    <row r="1065" spans="1:6" x14ac:dyDescent="0.3">
      <c r="A1065" s="339"/>
      <c r="B1065" s="336"/>
      <c r="C1065" s="339"/>
      <c r="D1065" s="339"/>
      <c r="E1065" s="339"/>
      <c r="F1065" s="1245"/>
    </row>
    <row r="1066" spans="1:6" x14ac:dyDescent="0.3">
      <c r="A1066" s="339"/>
      <c r="B1066" s="336"/>
      <c r="C1066" s="339"/>
      <c r="D1066" s="339"/>
      <c r="E1066" s="339"/>
      <c r="F1066" s="1245"/>
    </row>
    <row r="1067" spans="1:6" x14ac:dyDescent="0.3">
      <c r="A1067" s="339"/>
      <c r="B1067" s="336"/>
      <c r="C1067" s="339"/>
      <c r="D1067" s="339"/>
      <c r="E1067" s="339"/>
      <c r="F1067" s="1245"/>
    </row>
    <row r="1068" spans="1:6" x14ac:dyDescent="0.3">
      <c r="A1068" s="339"/>
      <c r="B1068" s="336"/>
      <c r="C1068" s="339"/>
      <c r="D1068" s="339"/>
      <c r="E1068" s="339"/>
      <c r="F1068" s="1245"/>
    </row>
    <row r="1069" spans="1:6" x14ac:dyDescent="0.3">
      <c r="A1069" s="339"/>
      <c r="B1069" s="336"/>
      <c r="C1069" s="339"/>
      <c r="D1069" s="339"/>
      <c r="E1069" s="339"/>
      <c r="F1069" s="1245"/>
    </row>
    <row r="1070" spans="1:6" x14ac:dyDescent="0.3">
      <c r="A1070" s="339"/>
      <c r="B1070" s="336"/>
      <c r="C1070" s="339"/>
      <c r="D1070" s="339"/>
      <c r="E1070" s="339"/>
      <c r="F1070" s="1245"/>
    </row>
    <row r="1071" spans="1:6" x14ac:dyDescent="0.3">
      <c r="A1071" s="339"/>
      <c r="B1071" s="336"/>
      <c r="C1071" s="339"/>
      <c r="D1071" s="339"/>
      <c r="E1071" s="339"/>
      <c r="F1071" s="1245"/>
    </row>
    <row r="1072" spans="1:6" x14ac:dyDescent="0.3">
      <c r="A1072" s="339"/>
      <c r="B1072" s="336"/>
      <c r="C1072" s="339"/>
      <c r="D1072" s="339"/>
      <c r="E1072" s="339"/>
      <c r="F1072" s="1245"/>
    </row>
    <row r="1073" spans="1:6" x14ac:dyDescent="0.3">
      <c r="A1073" s="339"/>
      <c r="B1073" s="336"/>
      <c r="C1073" s="339"/>
      <c r="D1073" s="339"/>
      <c r="E1073" s="339"/>
      <c r="F1073" s="1245"/>
    </row>
    <row r="1074" spans="1:6" x14ac:dyDescent="0.3">
      <c r="A1074" s="339"/>
      <c r="B1074" s="336"/>
      <c r="C1074" s="339"/>
      <c r="D1074" s="339"/>
      <c r="E1074" s="339"/>
      <c r="F1074" s="1245"/>
    </row>
    <row r="1075" spans="1:6" x14ac:dyDescent="0.3">
      <c r="A1075" s="339"/>
      <c r="B1075" s="336"/>
      <c r="C1075" s="339"/>
      <c r="D1075" s="339"/>
      <c r="E1075" s="339"/>
      <c r="F1075" s="1245"/>
    </row>
    <row r="1076" spans="1:6" x14ac:dyDescent="0.3">
      <c r="A1076" s="339"/>
      <c r="B1076" s="336"/>
      <c r="C1076" s="339"/>
      <c r="D1076" s="339"/>
      <c r="E1076" s="339"/>
      <c r="F1076" s="1245"/>
    </row>
    <row r="1077" spans="1:6" x14ac:dyDescent="0.3">
      <c r="A1077" s="339"/>
      <c r="B1077" s="336"/>
      <c r="C1077" s="339"/>
      <c r="D1077" s="339"/>
      <c r="E1077" s="339"/>
      <c r="F1077" s="1245"/>
    </row>
    <row r="1078" spans="1:6" x14ac:dyDescent="0.3">
      <c r="A1078" s="339"/>
      <c r="B1078" s="336"/>
      <c r="C1078" s="339"/>
      <c r="D1078" s="339"/>
      <c r="E1078" s="339"/>
      <c r="F1078" s="1245"/>
    </row>
    <row r="1079" spans="1:6" x14ac:dyDescent="0.3">
      <c r="A1079" s="339"/>
      <c r="B1079" s="336"/>
      <c r="C1079" s="339"/>
      <c r="D1079" s="339"/>
      <c r="E1079" s="339"/>
      <c r="F1079" s="1245"/>
    </row>
    <row r="1080" spans="1:6" x14ac:dyDescent="0.3">
      <c r="A1080" s="339"/>
      <c r="B1080" s="336"/>
      <c r="C1080" s="339"/>
      <c r="D1080" s="339"/>
      <c r="E1080" s="339"/>
      <c r="F1080" s="1245"/>
    </row>
    <row r="1081" spans="1:6" x14ac:dyDescent="0.3">
      <c r="A1081" s="339"/>
      <c r="B1081" s="336"/>
      <c r="C1081" s="339"/>
      <c r="D1081" s="339"/>
      <c r="E1081" s="339"/>
      <c r="F1081" s="1245"/>
    </row>
    <row r="1082" spans="1:6" x14ac:dyDescent="0.3">
      <c r="A1082" s="339"/>
      <c r="B1082" s="336"/>
      <c r="C1082" s="339"/>
      <c r="D1082" s="339"/>
      <c r="E1082" s="339"/>
      <c r="F1082" s="1245"/>
    </row>
    <row r="1083" spans="1:6" x14ac:dyDescent="0.3">
      <c r="A1083" s="339"/>
      <c r="B1083" s="336"/>
      <c r="C1083" s="339"/>
      <c r="D1083" s="339"/>
      <c r="E1083" s="339"/>
      <c r="F1083" s="1245"/>
    </row>
    <row r="1084" spans="1:6" x14ac:dyDescent="0.3">
      <c r="A1084" s="339"/>
      <c r="B1084" s="336"/>
      <c r="C1084" s="339"/>
      <c r="D1084" s="339"/>
      <c r="E1084" s="339"/>
      <c r="F1084" s="1245"/>
    </row>
    <row r="1085" spans="1:6" x14ac:dyDescent="0.3">
      <c r="A1085" s="339"/>
      <c r="B1085" s="336"/>
      <c r="C1085" s="339"/>
      <c r="D1085" s="339"/>
      <c r="E1085" s="339"/>
      <c r="F1085" s="1245"/>
    </row>
    <row r="1086" spans="1:6" x14ac:dyDescent="0.3">
      <c r="A1086" s="339"/>
      <c r="B1086" s="336"/>
      <c r="C1086" s="339"/>
      <c r="D1086" s="339"/>
      <c r="E1086" s="339"/>
      <c r="F1086" s="1245"/>
    </row>
    <row r="1087" spans="1:6" x14ac:dyDescent="0.3">
      <c r="A1087" s="339"/>
      <c r="B1087" s="336"/>
      <c r="C1087" s="339"/>
      <c r="D1087" s="339"/>
      <c r="E1087" s="339"/>
      <c r="F1087" s="1245"/>
    </row>
    <row r="1088" spans="1:6" x14ac:dyDescent="0.3">
      <c r="A1088" s="339"/>
      <c r="B1088" s="336"/>
      <c r="C1088" s="339"/>
      <c r="D1088" s="339"/>
      <c r="E1088" s="339"/>
      <c r="F1088" s="1245"/>
    </row>
    <row r="1089" spans="1:6" x14ac:dyDescent="0.3">
      <c r="A1089" s="339"/>
      <c r="B1089" s="336"/>
      <c r="C1089" s="339"/>
      <c r="D1089" s="339"/>
      <c r="E1089" s="339"/>
      <c r="F1089" s="1245"/>
    </row>
    <row r="1090" spans="1:6" x14ac:dyDescent="0.3">
      <c r="A1090" s="339"/>
      <c r="B1090" s="336"/>
      <c r="C1090" s="339"/>
      <c r="D1090" s="339"/>
      <c r="E1090" s="339"/>
      <c r="F1090" s="1245"/>
    </row>
    <row r="1091" spans="1:6" x14ac:dyDescent="0.3">
      <c r="A1091" s="339"/>
      <c r="B1091" s="336"/>
      <c r="C1091" s="339"/>
      <c r="D1091" s="339"/>
      <c r="E1091" s="339"/>
      <c r="F1091" s="1245"/>
    </row>
    <row r="1092" spans="1:6" x14ac:dyDescent="0.3">
      <c r="A1092" s="339"/>
      <c r="B1092" s="336"/>
      <c r="C1092" s="339"/>
      <c r="D1092" s="339"/>
      <c r="E1092" s="339"/>
      <c r="F1092" s="1245"/>
    </row>
    <row r="1093" spans="1:6" x14ac:dyDescent="0.3">
      <c r="A1093" s="339"/>
      <c r="B1093" s="336"/>
      <c r="C1093" s="339"/>
      <c r="D1093" s="339"/>
      <c r="E1093" s="339"/>
      <c r="F1093" s="1245"/>
    </row>
    <row r="1094" spans="1:6" x14ac:dyDescent="0.3">
      <c r="A1094" s="339"/>
      <c r="B1094" s="336"/>
      <c r="C1094" s="339"/>
      <c r="D1094" s="339"/>
      <c r="E1094" s="339"/>
      <c r="F1094" s="1245"/>
    </row>
    <row r="1095" spans="1:6" x14ac:dyDescent="0.3">
      <c r="A1095" s="339"/>
      <c r="B1095" s="336"/>
      <c r="C1095" s="339"/>
      <c r="D1095" s="339"/>
      <c r="E1095" s="339"/>
      <c r="F1095" s="1245"/>
    </row>
    <row r="1096" spans="1:6" x14ac:dyDescent="0.3">
      <c r="A1096" s="339"/>
      <c r="B1096" s="336"/>
      <c r="C1096" s="339"/>
      <c r="D1096" s="339"/>
      <c r="E1096" s="339"/>
      <c r="F1096" s="1245"/>
    </row>
    <row r="1097" spans="1:6" x14ac:dyDescent="0.3">
      <c r="A1097" s="339"/>
      <c r="B1097" s="336"/>
      <c r="C1097" s="339"/>
      <c r="D1097" s="339"/>
      <c r="E1097" s="339"/>
      <c r="F1097" s="1245"/>
    </row>
    <row r="1098" spans="1:6" x14ac:dyDescent="0.3">
      <c r="A1098" s="339"/>
      <c r="B1098" s="336"/>
      <c r="C1098" s="339"/>
      <c r="D1098" s="339"/>
      <c r="E1098" s="339"/>
      <c r="F1098" s="1245"/>
    </row>
    <row r="1099" spans="1:6" x14ac:dyDescent="0.3">
      <c r="A1099" s="339"/>
      <c r="B1099" s="336"/>
      <c r="C1099" s="339"/>
      <c r="D1099" s="339"/>
      <c r="E1099" s="339"/>
      <c r="F1099" s="1245"/>
    </row>
    <row r="1100" spans="1:6" x14ac:dyDescent="0.3">
      <c r="A1100" s="339"/>
      <c r="B1100" s="336"/>
      <c r="C1100" s="339"/>
      <c r="D1100" s="339"/>
      <c r="E1100" s="339"/>
      <c r="F1100" s="1245"/>
    </row>
    <row r="1101" spans="1:6" x14ac:dyDescent="0.3">
      <c r="A1101" s="339"/>
      <c r="B1101" s="336"/>
      <c r="C1101" s="339"/>
      <c r="D1101" s="339"/>
      <c r="E1101" s="339"/>
      <c r="F1101" s="1245"/>
    </row>
    <row r="1102" spans="1:6" x14ac:dyDescent="0.3">
      <c r="A1102" s="339"/>
      <c r="B1102" s="336"/>
      <c r="C1102" s="339"/>
      <c r="D1102" s="339"/>
      <c r="E1102" s="339"/>
      <c r="F1102" s="1245"/>
    </row>
    <row r="1103" spans="1:6" x14ac:dyDescent="0.3">
      <c r="A1103" s="339"/>
      <c r="B1103" s="336"/>
      <c r="C1103" s="339"/>
      <c r="D1103" s="339"/>
      <c r="E1103" s="339"/>
      <c r="F1103" s="1245"/>
    </row>
    <row r="1104" spans="1:6" x14ac:dyDescent="0.3">
      <c r="A1104" s="339"/>
      <c r="B1104" s="336"/>
      <c r="C1104" s="339"/>
      <c r="D1104" s="339"/>
      <c r="E1104" s="339"/>
      <c r="F1104" s="1245"/>
    </row>
    <row r="1105" spans="1:6" x14ac:dyDescent="0.3">
      <c r="A1105" s="339"/>
      <c r="B1105" s="336"/>
      <c r="C1105" s="339"/>
      <c r="D1105" s="339"/>
      <c r="E1105" s="339"/>
      <c r="F1105" s="1245"/>
    </row>
    <row r="1106" spans="1:6" x14ac:dyDescent="0.3">
      <c r="A1106" s="339"/>
      <c r="B1106" s="336"/>
      <c r="C1106" s="339"/>
      <c r="D1106" s="339"/>
      <c r="E1106" s="339"/>
      <c r="F1106" s="1245"/>
    </row>
    <row r="1107" spans="1:6" x14ac:dyDescent="0.3">
      <c r="A1107" s="339"/>
      <c r="B1107" s="336"/>
      <c r="C1107" s="339"/>
      <c r="D1107" s="339"/>
      <c r="E1107" s="339"/>
      <c r="F1107" s="1245"/>
    </row>
    <row r="1108" spans="1:6" x14ac:dyDescent="0.3">
      <c r="A1108" s="339"/>
      <c r="B1108" s="336"/>
      <c r="C1108" s="339"/>
      <c r="D1108" s="339"/>
      <c r="E1108" s="339"/>
      <c r="F1108" s="1245"/>
    </row>
    <row r="1109" spans="1:6" x14ac:dyDescent="0.3">
      <c r="A1109" s="339"/>
      <c r="B1109" s="336"/>
      <c r="C1109" s="339"/>
      <c r="D1109" s="339"/>
      <c r="E1109" s="339"/>
      <c r="F1109" s="1245"/>
    </row>
    <row r="1110" spans="1:6" x14ac:dyDescent="0.3">
      <c r="A1110" s="339"/>
      <c r="B1110" s="336"/>
      <c r="C1110" s="339"/>
      <c r="D1110" s="339"/>
      <c r="E1110" s="339"/>
      <c r="F1110" s="1245"/>
    </row>
    <row r="1111" spans="1:6" x14ac:dyDescent="0.3">
      <c r="A1111" s="339"/>
      <c r="B1111" s="336"/>
      <c r="C1111" s="339"/>
      <c r="D1111" s="339"/>
      <c r="E1111" s="339"/>
      <c r="F1111" s="1245"/>
    </row>
    <row r="1112" spans="1:6" x14ac:dyDescent="0.3">
      <c r="A1112" s="339"/>
      <c r="B1112" s="336"/>
      <c r="C1112" s="339"/>
      <c r="D1112" s="339"/>
      <c r="E1112" s="339"/>
      <c r="F1112" s="1245"/>
    </row>
    <row r="1113" spans="1:6" x14ac:dyDescent="0.3">
      <c r="A1113" s="339"/>
      <c r="B1113" s="336"/>
      <c r="C1113" s="339"/>
      <c r="D1113" s="339"/>
      <c r="E1113" s="339"/>
      <c r="F1113" s="1245"/>
    </row>
    <row r="1114" spans="1:6" x14ac:dyDescent="0.3">
      <c r="A1114" s="339"/>
      <c r="B1114" s="336"/>
      <c r="C1114" s="339"/>
      <c r="D1114" s="339"/>
      <c r="E1114" s="339"/>
      <c r="F1114" s="1245"/>
    </row>
    <row r="1115" spans="1:6" x14ac:dyDescent="0.3">
      <c r="A1115" s="339"/>
      <c r="B1115" s="336"/>
      <c r="C1115" s="339"/>
      <c r="D1115" s="339"/>
      <c r="E1115" s="339"/>
      <c r="F1115" s="1245"/>
    </row>
    <row r="1116" spans="1:6" x14ac:dyDescent="0.3">
      <c r="A1116" s="339"/>
      <c r="B1116" s="336"/>
      <c r="C1116" s="339"/>
      <c r="D1116" s="339"/>
      <c r="E1116" s="339"/>
      <c r="F1116" s="1245"/>
    </row>
    <row r="1117" spans="1:6" x14ac:dyDescent="0.3">
      <c r="A1117" s="339"/>
      <c r="B1117" s="336"/>
      <c r="C1117" s="339"/>
      <c r="D1117" s="339"/>
      <c r="E1117" s="339"/>
      <c r="F1117" s="1245"/>
    </row>
    <row r="1118" spans="1:6" x14ac:dyDescent="0.3">
      <c r="A1118" s="339"/>
      <c r="B1118" s="336"/>
      <c r="C1118" s="339"/>
      <c r="D1118" s="339"/>
      <c r="E1118" s="339"/>
      <c r="F1118" s="1245"/>
    </row>
    <row r="1119" spans="1:6" x14ac:dyDescent="0.3">
      <c r="A1119" s="339"/>
      <c r="B1119" s="336"/>
      <c r="C1119" s="339"/>
      <c r="D1119" s="339"/>
      <c r="E1119" s="339"/>
      <c r="F1119" s="1245"/>
    </row>
    <row r="1120" spans="1:6" x14ac:dyDescent="0.3">
      <c r="A1120" s="339"/>
      <c r="B1120" s="336"/>
      <c r="C1120" s="339"/>
      <c r="D1120" s="339"/>
      <c r="E1120" s="339"/>
      <c r="F1120" s="1245"/>
    </row>
    <row r="1121" spans="1:6" x14ac:dyDescent="0.3">
      <c r="A1121" s="339"/>
      <c r="B1121" s="336"/>
      <c r="C1121" s="339"/>
      <c r="D1121" s="339"/>
      <c r="E1121" s="339"/>
      <c r="F1121" s="1245"/>
    </row>
    <row r="1122" spans="1:6" x14ac:dyDescent="0.3">
      <c r="A1122" s="339"/>
      <c r="B1122" s="336"/>
      <c r="C1122" s="339"/>
      <c r="D1122" s="339"/>
      <c r="E1122" s="339"/>
      <c r="F1122" s="1245"/>
    </row>
    <row r="1123" spans="1:6" x14ac:dyDescent="0.3">
      <c r="A1123" s="339"/>
      <c r="B1123" s="336"/>
      <c r="C1123" s="339"/>
      <c r="D1123" s="339"/>
      <c r="E1123" s="339"/>
      <c r="F1123" s="1245"/>
    </row>
    <row r="1124" spans="1:6" x14ac:dyDescent="0.3">
      <c r="A1124" s="339"/>
      <c r="B1124" s="336"/>
      <c r="C1124" s="339"/>
      <c r="D1124" s="339"/>
      <c r="E1124" s="339"/>
      <c r="F1124" s="1245"/>
    </row>
    <row r="1125" spans="1:6" x14ac:dyDescent="0.3">
      <c r="A1125" s="339"/>
      <c r="B1125" s="336"/>
      <c r="C1125" s="339"/>
      <c r="D1125" s="339"/>
      <c r="E1125" s="339"/>
      <c r="F1125" s="1245"/>
    </row>
    <row r="1126" spans="1:6" x14ac:dyDescent="0.3">
      <c r="A1126" s="339"/>
      <c r="B1126" s="336"/>
      <c r="C1126" s="339"/>
      <c r="D1126" s="339"/>
      <c r="E1126" s="339"/>
      <c r="F1126" s="1245"/>
    </row>
    <row r="1127" spans="1:6" x14ac:dyDescent="0.3">
      <c r="A1127" s="339"/>
      <c r="B1127" s="336"/>
      <c r="C1127" s="339"/>
      <c r="D1127" s="339"/>
      <c r="E1127" s="339"/>
      <c r="F1127" s="1245"/>
    </row>
    <row r="1128" spans="1:6" x14ac:dyDescent="0.3">
      <c r="A1128" s="339"/>
      <c r="B1128" s="336"/>
      <c r="C1128" s="339"/>
      <c r="D1128" s="339"/>
      <c r="E1128" s="339"/>
      <c r="F1128" s="1245"/>
    </row>
    <row r="1129" spans="1:6" x14ac:dyDescent="0.3">
      <c r="A1129" s="339"/>
      <c r="B1129" s="336"/>
      <c r="C1129" s="339"/>
      <c r="D1129" s="339"/>
      <c r="E1129" s="339"/>
      <c r="F1129" s="1245"/>
    </row>
    <row r="1130" spans="1:6" x14ac:dyDescent="0.3">
      <c r="A1130" s="339"/>
      <c r="B1130" s="336"/>
      <c r="C1130" s="339"/>
      <c r="D1130" s="339"/>
      <c r="E1130" s="339"/>
      <c r="F1130" s="1245"/>
    </row>
    <row r="1131" spans="1:6" x14ac:dyDescent="0.3">
      <c r="A1131" s="339"/>
      <c r="B1131" s="336"/>
      <c r="C1131" s="339"/>
      <c r="D1131" s="339"/>
      <c r="E1131" s="339"/>
      <c r="F1131" s="1245"/>
    </row>
    <row r="1132" spans="1:6" x14ac:dyDescent="0.3">
      <c r="A1132" s="339"/>
      <c r="B1132" s="336"/>
      <c r="C1132" s="339"/>
      <c r="D1132" s="339"/>
      <c r="E1132" s="339"/>
      <c r="F1132" s="1245"/>
    </row>
    <row r="1133" spans="1:6" x14ac:dyDescent="0.3">
      <c r="A1133" s="339"/>
      <c r="B1133" s="336"/>
      <c r="C1133" s="339"/>
      <c r="D1133" s="339"/>
      <c r="E1133" s="339"/>
      <c r="F1133" s="1245"/>
    </row>
    <row r="1134" spans="1:6" x14ac:dyDescent="0.3">
      <c r="A1134" s="339"/>
      <c r="B1134" s="336"/>
      <c r="C1134" s="339"/>
      <c r="D1134" s="339"/>
      <c r="E1134" s="339"/>
      <c r="F1134" s="1245"/>
    </row>
    <row r="1135" spans="1:6" x14ac:dyDescent="0.3">
      <c r="A1135" s="339"/>
      <c r="B1135" s="336"/>
      <c r="C1135" s="339"/>
      <c r="D1135" s="339"/>
      <c r="E1135" s="339"/>
      <c r="F1135" s="1245"/>
    </row>
    <row r="1136" spans="1:6" x14ac:dyDescent="0.3">
      <c r="A1136" s="339"/>
      <c r="B1136" s="336"/>
      <c r="C1136" s="339"/>
      <c r="D1136" s="339"/>
      <c r="E1136" s="339"/>
      <c r="F1136" s="1245"/>
    </row>
    <row r="1137" spans="1:6" x14ac:dyDescent="0.3">
      <c r="A1137" s="339"/>
      <c r="B1137" s="336"/>
      <c r="C1137" s="339"/>
      <c r="D1137" s="339"/>
      <c r="E1137" s="339"/>
      <c r="F1137" s="1245"/>
    </row>
    <row r="1138" spans="1:6" x14ac:dyDescent="0.3">
      <c r="A1138" s="339"/>
      <c r="B1138" s="336"/>
      <c r="C1138" s="339"/>
      <c r="D1138" s="339"/>
      <c r="E1138" s="339"/>
      <c r="F1138" s="1245"/>
    </row>
    <row r="1139" spans="1:6" x14ac:dyDescent="0.3">
      <c r="A1139" s="339"/>
      <c r="B1139" s="336"/>
      <c r="C1139" s="339"/>
      <c r="D1139" s="339"/>
      <c r="E1139" s="339"/>
      <c r="F1139" s="1245"/>
    </row>
    <row r="1140" spans="1:6" x14ac:dyDescent="0.3">
      <c r="A1140" s="339"/>
      <c r="B1140" s="336"/>
      <c r="C1140" s="339"/>
      <c r="D1140" s="339"/>
      <c r="E1140" s="339"/>
      <c r="F1140" s="1245"/>
    </row>
    <row r="1141" spans="1:6" x14ac:dyDescent="0.3">
      <c r="A1141" s="339"/>
      <c r="B1141" s="336"/>
      <c r="C1141" s="339"/>
      <c r="D1141" s="339"/>
      <c r="E1141" s="339"/>
      <c r="F1141" s="1245"/>
    </row>
    <row r="1142" spans="1:6" x14ac:dyDescent="0.3">
      <c r="A1142" s="339"/>
      <c r="B1142" s="336"/>
      <c r="C1142" s="339"/>
      <c r="D1142" s="339"/>
      <c r="E1142" s="339"/>
      <c r="F1142" s="1245"/>
    </row>
    <row r="1143" spans="1:6" x14ac:dyDescent="0.3">
      <c r="A1143" s="339"/>
      <c r="B1143" s="336"/>
      <c r="C1143" s="339"/>
      <c r="D1143" s="339"/>
      <c r="E1143" s="339"/>
      <c r="F1143" s="1245"/>
    </row>
    <row r="1144" spans="1:6" x14ac:dyDescent="0.3">
      <c r="A1144" s="339"/>
      <c r="B1144" s="336"/>
      <c r="C1144" s="339"/>
      <c r="D1144" s="339"/>
      <c r="E1144" s="339"/>
      <c r="F1144" s="1245"/>
    </row>
    <row r="1145" spans="1:6" x14ac:dyDescent="0.3">
      <c r="A1145" s="339"/>
      <c r="B1145" s="336"/>
      <c r="C1145" s="339"/>
      <c r="D1145" s="339"/>
      <c r="E1145" s="339"/>
      <c r="F1145" s="1245"/>
    </row>
    <row r="1146" spans="1:6" x14ac:dyDescent="0.3">
      <c r="A1146" s="339"/>
      <c r="B1146" s="336"/>
      <c r="C1146" s="339"/>
      <c r="D1146" s="339"/>
      <c r="E1146" s="339"/>
      <c r="F1146" s="1245"/>
    </row>
    <row r="1147" spans="1:6" x14ac:dyDescent="0.3">
      <c r="A1147" s="339"/>
      <c r="B1147" s="336"/>
      <c r="C1147" s="339"/>
      <c r="D1147" s="339"/>
      <c r="E1147" s="339"/>
      <c r="F1147" s="1245"/>
    </row>
    <row r="1148" spans="1:6" x14ac:dyDescent="0.3">
      <c r="A1148" s="339"/>
      <c r="B1148" s="336"/>
      <c r="C1148" s="339"/>
      <c r="D1148" s="339"/>
      <c r="E1148" s="339"/>
      <c r="F1148" s="1245"/>
    </row>
    <row r="1149" spans="1:6" x14ac:dyDescent="0.3">
      <c r="A1149" s="339"/>
      <c r="B1149" s="336"/>
      <c r="C1149" s="339"/>
      <c r="D1149" s="339"/>
      <c r="E1149" s="339"/>
      <c r="F1149" s="1245"/>
    </row>
    <row r="1150" spans="1:6" x14ac:dyDescent="0.3">
      <c r="A1150" s="339"/>
      <c r="B1150" s="336"/>
      <c r="C1150" s="339"/>
      <c r="D1150" s="339"/>
      <c r="E1150" s="339"/>
      <c r="F1150" s="1245"/>
    </row>
    <row r="1151" spans="1:6" x14ac:dyDescent="0.3">
      <c r="A1151" s="339"/>
      <c r="B1151" s="336"/>
      <c r="C1151" s="339"/>
      <c r="D1151" s="339"/>
      <c r="E1151" s="339"/>
      <c r="F1151" s="1245"/>
    </row>
    <row r="1152" spans="1:6" x14ac:dyDescent="0.3">
      <c r="A1152" s="339"/>
      <c r="B1152" s="336"/>
      <c r="C1152" s="339"/>
      <c r="D1152" s="339"/>
      <c r="E1152" s="339"/>
      <c r="F1152" s="1245"/>
    </row>
    <row r="1153" spans="1:6" x14ac:dyDescent="0.3">
      <c r="A1153" s="339"/>
      <c r="B1153" s="336"/>
      <c r="C1153" s="339"/>
      <c r="D1153" s="339"/>
      <c r="E1153" s="339"/>
      <c r="F1153" s="1245"/>
    </row>
    <row r="1154" spans="1:6" x14ac:dyDescent="0.3">
      <c r="A1154" s="339"/>
      <c r="B1154" s="336"/>
      <c r="C1154" s="339"/>
      <c r="D1154" s="339"/>
      <c r="E1154" s="339"/>
      <c r="F1154" s="1245"/>
    </row>
    <row r="1155" spans="1:6" x14ac:dyDescent="0.3">
      <c r="A1155" s="339"/>
      <c r="B1155" s="336"/>
      <c r="C1155" s="339"/>
      <c r="D1155" s="339"/>
      <c r="E1155" s="339"/>
      <c r="F1155" s="1245"/>
    </row>
    <row r="1156" spans="1:6" x14ac:dyDescent="0.3">
      <c r="A1156" s="339"/>
      <c r="B1156" s="336"/>
      <c r="C1156" s="339"/>
      <c r="D1156" s="339"/>
      <c r="E1156" s="339"/>
      <c r="F1156" s="1245"/>
    </row>
    <row r="1157" spans="1:6" x14ac:dyDescent="0.3">
      <c r="A1157" s="339"/>
      <c r="B1157" s="336"/>
      <c r="C1157" s="339"/>
      <c r="D1157" s="339"/>
      <c r="E1157" s="339"/>
      <c r="F1157" s="1245"/>
    </row>
    <row r="1158" spans="1:6" x14ac:dyDescent="0.3">
      <c r="A1158" s="339"/>
      <c r="B1158" s="336"/>
      <c r="C1158" s="339"/>
      <c r="D1158" s="339"/>
      <c r="E1158" s="339"/>
      <c r="F1158" s="1245"/>
    </row>
    <row r="1159" spans="1:6" x14ac:dyDescent="0.3">
      <c r="A1159" s="339"/>
      <c r="B1159" s="336"/>
      <c r="C1159" s="339"/>
      <c r="D1159" s="339"/>
      <c r="E1159" s="339"/>
      <c r="F1159" s="1245"/>
    </row>
    <row r="1160" spans="1:6" x14ac:dyDescent="0.3">
      <c r="A1160" s="339"/>
      <c r="B1160" s="336"/>
      <c r="C1160" s="339"/>
      <c r="D1160" s="339"/>
      <c r="E1160" s="339"/>
      <c r="F1160" s="1245"/>
    </row>
    <row r="1161" spans="1:6" x14ac:dyDescent="0.3">
      <c r="A1161" s="339"/>
      <c r="B1161" s="336"/>
      <c r="C1161" s="339"/>
      <c r="D1161" s="339"/>
      <c r="E1161" s="339"/>
      <c r="F1161" s="1245"/>
    </row>
    <row r="1162" spans="1:6" x14ac:dyDescent="0.3">
      <c r="A1162" s="339"/>
      <c r="B1162" s="336"/>
      <c r="C1162" s="339"/>
      <c r="D1162" s="339"/>
      <c r="E1162" s="339"/>
      <c r="F1162" s="1245"/>
    </row>
    <row r="1163" spans="1:6" x14ac:dyDescent="0.3">
      <c r="A1163" s="339"/>
      <c r="B1163" s="336"/>
      <c r="C1163" s="339"/>
      <c r="D1163" s="339"/>
      <c r="E1163" s="339"/>
      <c r="F1163" s="1245"/>
    </row>
    <row r="1164" spans="1:6" x14ac:dyDescent="0.3">
      <c r="A1164" s="339"/>
      <c r="B1164" s="336"/>
      <c r="C1164" s="339"/>
      <c r="D1164" s="339"/>
      <c r="E1164" s="339"/>
      <c r="F1164" s="1245"/>
    </row>
    <row r="1165" spans="1:6" x14ac:dyDescent="0.3">
      <c r="A1165" s="339"/>
      <c r="B1165" s="336"/>
      <c r="C1165" s="339"/>
      <c r="D1165" s="339"/>
      <c r="E1165" s="339"/>
      <c r="F1165" s="1245"/>
    </row>
    <row r="1166" spans="1:6" x14ac:dyDescent="0.3">
      <c r="A1166" s="339"/>
      <c r="B1166" s="336"/>
      <c r="C1166" s="339"/>
      <c r="D1166" s="339"/>
      <c r="E1166" s="339"/>
      <c r="F1166" s="1245"/>
    </row>
    <row r="1167" spans="1:6" x14ac:dyDescent="0.3">
      <c r="A1167" s="339"/>
      <c r="B1167" s="336"/>
      <c r="C1167" s="339"/>
      <c r="D1167" s="339"/>
      <c r="E1167" s="339"/>
      <c r="F1167" s="1245"/>
    </row>
    <row r="1168" spans="1:6" x14ac:dyDescent="0.3">
      <c r="A1168" s="339"/>
      <c r="B1168" s="336"/>
      <c r="C1168" s="339"/>
      <c r="D1168" s="339"/>
      <c r="E1168" s="339"/>
      <c r="F1168" s="1245"/>
    </row>
    <row r="1169" spans="1:6" x14ac:dyDescent="0.3">
      <c r="A1169" s="339"/>
      <c r="B1169" s="336"/>
      <c r="C1169" s="339"/>
      <c r="D1169" s="339"/>
      <c r="E1169" s="339"/>
      <c r="F1169" s="1245"/>
    </row>
    <row r="1170" spans="1:6" x14ac:dyDescent="0.3">
      <c r="A1170" s="339"/>
      <c r="B1170" s="336"/>
      <c r="C1170" s="339"/>
      <c r="D1170" s="339"/>
      <c r="E1170" s="339"/>
      <c r="F1170" s="1245"/>
    </row>
    <row r="1171" spans="1:6" x14ac:dyDescent="0.3">
      <c r="A1171" s="339"/>
      <c r="B1171" s="336"/>
      <c r="C1171" s="339"/>
      <c r="D1171" s="339"/>
      <c r="E1171" s="339"/>
      <c r="F1171" s="1245"/>
    </row>
    <row r="1172" spans="1:6" x14ac:dyDescent="0.3">
      <c r="A1172" s="339"/>
      <c r="B1172" s="336"/>
      <c r="C1172" s="339"/>
      <c r="D1172" s="339"/>
      <c r="E1172" s="339"/>
      <c r="F1172" s="1245"/>
    </row>
    <row r="1173" spans="1:6" x14ac:dyDescent="0.3">
      <c r="A1173" s="339"/>
      <c r="B1173" s="336"/>
      <c r="C1173" s="339"/>
      <c r="D1173" s="339"/>
      <c r="E1173" s="339"/>
      <c r="F1173" s="1245"/>
    </row>
    <row r="1174" spans="1:6" x14ac:dyDescent="0.3">
      <c r="A1174" s="339"/>
      <c r="B1174" s="336"/>
      <c r="C1174" s="339"/>
      <c r="D1174" s="339"/>
      <c r="E1174" s="339"/>
      <c r="F1174" s="1245"/>
    </row>
    <row r="1175" spans="1:6" x14ac:dyDescent="0.3">
      <c r="A1175" s="339"/>
      <c r="B1175" s="336"/>
      <c r="C1175" s="339"/>
      <c r="D1175" s="339"/>
      <c r="E1175" s="339"/>
      <c r="F1175" s="1245"/>
    </row>
    <row r="1176" spans="1:6" x14ac:dyDescent="0.3">
      <c r="A1176" s="339"/>
      <c r="B1176" s="336"/>
      <c r="C1176" s="339"/>
      <c r="D1176" s="339"/>
      <c r="E1176" s="339"/>
      <c r="F1176" s="1245"/>
    </row>
    <row r="1177" spans="1:6" x14ac:dyDescent="0.3">
      <c r="A1177" s="339"/>
      <c r="B1177" s="336"/>
      <c r="C1177" s="339"/>
      <c r="D1177" s="339"/>
      <c r="E1177" s="339"/>
      <c r="F1177" s="1245"/>
    </row>
    <row r="1178" spans="1:6" x14ac:dyDescent="0.3">
      <c r="A1178" s="339"/>
      <c r="B1178" s="336"/>
      <c r="C1178" s="339"/>
      <c r="D1178" s="339"/>
      <c r="E1178" s="339"/>
      <c r="F1178" s="1245"/>
    </row>
    <row r="1179" spans="1:6" x14ac:dyDescent="0.3">
      <c r="A1179" s="339"/>
      <c r="B1179" s="336"/>
      <c r="C1179" s="339"/>
      <c r="D1179" s="339"/>
      <c r="E1179" s="339"/>
      <c r="F1179" s="1245"/>
    </row>
    <row r="1180" spans="1:6" x14ac:dyDescent="0.3">
      <c r="A1180" s="339"/>
      <c r="B1180" s="336"/>
      <c r="C1180" s="339"/>
      <c r="D1180" s="339"/>
      <c r="E1180" s="339"/>
      <c r="F1180" s="1245"/>
    </row>
    <row r="1181" spans="1:6" x14ac:dyDescent="0.3">
      <c r="A1181" s="339"/>
      <c r="B1181" s="336"/>
      <c r="C1181" s="339"/>
      <c r="D1181" s="339"/>
      <c r="E1181" s="339"/>
      <c r="F1181" s="1245"/>
    </row>
    <row r="1182" spans="1:6" x14ac:dyDescent="0.3">
      <c r="A1182" s="339"/>
      <c r="B1182" s="336"/>
      <c r="C1182" s="339"/>
      <c r="D1182" s="339"/>
      <c r="E1182" s="339"/>
      <c r="F1182" s="1245"/>
    </row>
    <row r="1183" spans="1:6" x14ac:dyDescent="0.3">
      <c r="A1183" s="339"/>
      <c r="B1183" s="336"/>
      <c r="C1183" s="339"/>
      <c r="D1183" s="339"/>
      <c r="E1183" s="339"/>
      <c r="F1183" s="1245"/>
    </row>
    <row r="1184" spans="1:6" x14ac:dyDescent="0.3">
      <c r="A1184" s="339"/>
      <c r="B1184" s="336"/>
      <c r="C1184" s="339"/>
      <c r="D1184" s="339"/>
      <c r="E1184" s="339"/>
      <c r="F1184" s="1245"/>
    </row>
    <row r="1185" spans="1:6" x14ac:dyDescent="0.3">
      <c r="A1185" s="339"/>
      <c r="B1185" s="336"/>
      <c r="C1185" s="339"/>
      <c r="D1185" s="339"/>
      <c r="E1185" s="339"/>
      <c r="F1185" s="1245"/>
    </row>
    <row r="1186" spans="1:6" x14ac:dyDescent="0.3">
      <c r="A1186" s="339"/>
      <c r="B1186" s="336"/>
      <c r="C1186" s="339"/>
      <c r="D1186" s="339"/>
      <c r="E1186" s="339"/>
      <c r="F1186" s="1245"/>
    </row>
    <row r="1187" spans="1:6" x14ac:dyDescent="0.3">
      <c r="A1187" s="339"/>
      <c r="B1187" s="336"/>
      <c r="C1187" s="339"/>
      <c r="D1187" s="339"/>
      <c r="E1187" s="339"/>
      <c r="F1187" s="1245"/>
    </row>
    <row r="1188" spans="1:6" x14ac:dyDescent="0.3">
      <c r="A1188" s="339"/>
      <c r="B1188" s="336"/>
      <c r="C1188" s="339"/>
      <c r="D1188" s="339"/>
      <c r="E1188" s="339"/>
      <c r="F1188" s="1245"/>
    </row>
    <row r="1189" spans="1:6" x14ac:dyDescent="0.3">
      <c r="A1189" s="339"/>
      <c r="B1189" s="336"/>
      <c r="C1189" s="339"/>
      <c r="D1189" s="339"/>
      <c r="E1189" s="339"/>
      <c r="F1189" s="1245"/>
    </row>
    <row r="1190" spans="1:6" x14ac:dyDescent="0.3">
      <c r="A1190" s="339"/>
      <c r="B1190" s="336"/>
      <c r="C1190" s="339"/>
      <c r="D1190" s="339"/>
      <c r="E1190" s="339"/>
      <c r="F1190" s="1245"/>
    </row>
    <row r="1191" spans="1:6" x14ac:dyDescent="0.3">
      <c r="A1191" s="339"/>
      <c r="B1191" s="336"/>
      <c r="C1191" s="339"/>
      <c r="D1191" s="339"/>
      <c r="E1191" s="339"/>
      <c r="F1191" s="1245"/>
    </row>
    <row r="1192" spans="1:6" x14ac:dyDescent="0.3">
      <c r="A1192" s="339"/>
      <c r="B1192" s="336"/>
      <c r="C1192" s="339"/>
      <c r="D1192" s="339"/>
      <c r="E1192" s="339"/>
      <c r="F1192" s="1245"/>
    </row>
    <row r="1193" spans="1:6" x14ac:dyDescent="0.3">
      <c r="A1193" s="339"/>
      <c r="B1193" s="336"/>
      <c r="C1193" s="339"/>
      <c r="D1193" s="339"/>
      <c r="E1193" s="339"/>
      <c r="F1193" s="1245"/>
    </row>
    <row r="1194" spans="1:6" x14ac:dyDescent="0.3">
      <c r="A1194" s="339"/>
      <c r="B1194" s="336"/>
      <c r="C1194" s="339"/>
      <c r="D1194" s="339"/>
      <c r="E1194" s="339"/>
      <c r="F1194" s="1245"/>
    </row>
    <row r="1195" spans="1:6" x14ac:dyDescent="0.3">
      <c r="A1195" s="339"/>
      <c r="B1195" s="336"/>
      <c r="C1195" s="339"/>
      <c r="D1195" s="339"/>
      <c r="E1195" s="339"/>
      <c r="F1195" s="1245"/>
    </row>
    <row r="1196" spans="1:6" x14ac:dyDescent="0.3">
      <c r="A1196" s="339"/>
      <c r="B1196" s="336"/>
      <c r="C1196" s="339"/>
      <c r="D1196" s="339"/>
      <c r="E1196" s="339"/>
      <c r="F1196" s="1245"/>
    </row>
    <row r="1197" spans="1:6" x14ac:dyDescent="0.3">
      <c r="A1197" s="339"/>
      <c r="B1197" s="336"/>
      <c r="C1197" s="339"/>
      <c r="D1197" s="339"/>
      <c r="E1197" s="339"/>
      <c r="F1197" s="1245"/>
    </row>
    <row r="1198" spans="1:6" x14ac:dyDescent="0.3">
      <c r="A1198" s="339"/>
      <c r="B1198" s="336"/>
      <c r="C1198" s="339"/>
      <c r="D1198" s="339"/>
      <c r="E1198" s="339"/>
      <c r="F1198" s="1245"/>
    </row>
    <row r="1199" spans="1:6" x14ac:dyDescent="0.3">
      <c r="A1199" s="339"/>
      <c r="B1199" s="336"/>
      <c r="C1199" s="339"/>
      <c r="D1199" s="339"/>
      <c r="E1199" s="339"/>
      <c r="F1199" s="1245"/>
    </row>
    <row r="1200" spans="1:6" x14ac:dyDescent="0.3">
      <c r="A1200" s="339"/>
      <c r="B1200" s="336"/>
      <c r="C1200" s="339"/>
      <c r="D1200" s="339"/>
      <c r="E1200" s="339"/>
      <c r="F1200" s="1245"/>
    </row>
    <row r="1201" spans="1:6" x14ac:dyDescent="0.3">
      <c r="A1201" s="339"/>
      <c r="B1201" s="336"/>
      <c r="C1201" s="339"/>
      <c r="D1201" s="339"/>
      <c r="E1201" s="339"/>
      <c r="F1201" s="1245"/>
    </row>
    <row r="1202" spans="1:6" x14ac:dyDescent="0.3">
      <c r="A1202" s="339"/>
      <c r="B1202" s="336"/>
      <c r="C1202" s="339"/>
      <c r="D1202" s="339"/>
      <c r="E1202" s="339"/>
      <c r="F1202" s="1245"/>
    </row>
    <row r="1203" spans="1:6" x14ac:dyDescent="0.3">
      <c r="A1203" s="339"/>
      <c r="B1203" s="336"/>
      <c r="C1203" s="339"/>
      <c r="D1203" s="339"/>
      <c r="E1203" s="339"/>
      <c r="F1203" s="1245"/>
    </row>
    <row r="1204" spans="1:6" x14ac:dyDescent="0.3">
      <c r="A1204" s="339"/>
      <c r="B1204" s="336"/>
      <c r="C1204" s="339"/>
      <c r="D1204" s="339"/>
      <c r="E1204" s="339"/>
      <c r="F1204" s="1245"/>
    </row>
    <row r="1205" spans="1:6" x14ac:dyDescent="0.3">
      <c r="A1205" s="339"/>
      <c r="B1205" s="336"/>
      <c r="C1205" s="339"/>
      <c r="D1205" s="339"/>
      <c r="E1205" s="339"/>
      <c r="F1205" s="1245"/>
    </row>
    <row r="1206" spans="1:6" x14ac:dyDescent="0.3">
      <c r="A1206" s="339"/>
      <c r="B1206" s="336"/>
      <c r="C1206" s="339"/>
      <c r="D1206" s="339"/>
      <c r="E1206" s="339"/>
      <c r="F1206" s="1245"/>
    </row>
    <row r="1207" spans="1:6" x14ac:dyDescent="0.3">
      <c r="A1207" s="339"/>
      <c r="B1207" s="336"/>
      <c r="C1207" s="339"/>
      <c r="D1207" s="339"/>
      <c r="E1207" s="339"/>
      <c r="F1207" s="1245"/>
    </row>
    <row r="1208" spans="1:6" x14ac:dyDescent="0.3">
      <c r="A1208" s="339"/>
      <c r="B1208" s="336"/>
      <c r="C1208" s="339"/>
      <c r="D1208" s="339"/>
      <c r="E1208" s="339"/>
      <c r="F1208" s="1245"/>
    </row>
    <row r="1209" spans="1:6" x14ac:dyDescent="0.3">
      <c r="A1209" s="339"/>
      <c r="B1209" s="336"/>
      <c r="C1209" s="339"/>
      <c r="D1209" s="339"/>
      <c r="E1209" s="339"/>
      <c r="F1209" s="1245"/>
    </row>
    <row r="1210" spans="1:6" x14ac:dyDescent="0.3">
      <c r="A1210" s="339"/>
      <c r="B1210" s="336"/>
      <c r="C1210" s="339"/>
      <c r="D1210" s="339"/>
      <c r="E1210" s="339"/>
      <c r="F1210" s="1245"/>
    </row>
    <row r="1211" spans="1:6" x14ac:dyDescent="0.3">
      <c r="A1211" s="339"/>
      <c r="B1211" s="336"/>
      <c r="C1211" s="339"/>
      <c r="D1211" s="339"/>
      <c r="E1211" s="339"/>
      <c r="F1211" s="1245"/>
    </row>
    <row r="1212" spans="1:6" x14ac:dyDescent="0.3">
      <c r="A1212" s="339"/>
      <c r="B1212" s="336"/>
      <c r="C1212" s="339"/>
      <c r="D1212" s="339"/>
      <c r="E1212" s="339"/>
      <c r="F1212" s="1245"/>
    </row>
    <row r="1213" spans="1:6" x14ac:dyDescent="0.3">
      <c r="A1213" s="339"/>
      <c r="B1213" s="336"/>
      <c r="C1213" s="339"/>
      <c r="D1213" s="339"/>
      <c r="E1213" s="339"/>
      <c r="F1213" s="1245"/>
    </row>
    <row r="1214" spans="1:6" x14ac:dyDescent="0.3">
      <c r="A1214" s="339"/>
      <c r="B1214" s="336"/>
      <c r="C1214" s="339"/>
      <c r="D1214" s="339"/>
      <c r="E1214" s="339"/>
      <c r="F1214" s="1245"/>
    </row>
    <row r="1215" spans="1:6" x14ac:dyDescent="0.3">
      <c r="A1215" s="339"/>
      <c r="B1215" s="336"/>
      <c r="C1215" s="339"/>
      <c r="D1215" s="339"/>
      <c r="E1215" s="339"/>
      <c r="F1215" s="1245"/>
    </row>
    <row r="1216" spans="1:6" x14ac:dyDescent="0.3">
      <c r="A1216" s="339"/>
      <c r="B1216" s="336"/>
      <c r="C1216" s="339"/>
      <c r="D1216" s="339"/>
      <c r="E1216" s="339"/>
      <c r="F1216" s="1245"/>
    </row>
    <row r="1217" spans="1:6" x14ac:dyDescent="0.3">
      <c r="A1217" s="339"/>
      <c r="B1217" s="336"/>
      <c r="C1217" s="339"/>
      <c r="D1217" s="339"/>
      <c r="E1217" s="339"/>
      <c r="F1217" s="1245"/>
    </row>
    <row r="1218" spans="1:6" x14ac:dyDescent="0.3">
      <c r="A1218" s="339"/>
      <c r="B1218" s="336"/>
      <c r="C1218" s="339"/>
      <c r="D1218" s="339"/>
      <c r="E1218" s="339"/>
      <c r="F1218" s="1245"/>
    </row>
    <row r="1219" spans="1:6" x14ac:dyDescent="0.3">
      <c r="A1219" s="339"/>
      <c r="B1219" s="336"/>
      <c r="C1219" s="339"/>
      <c r="D1219" s="339"/>
      <c r="E1219" s="339"/>
      <c r="F1219" s="1245"/>
    </row>
    <row r="1220" spans="1:6" x14ac:dyDescent="0.3">
      <c r="A1220" s="339"/>
      <c r="B1220" s="336"/>
      <c r="C1220" s="339"/>
      <c r="D1220" s="339"/>
      <c r="E1220" s="339"/>
      <c r="F1220" s="1245"/>
    </row>
    <row r="1221" spans="1:6" x14ac:dyDescent="0.3">
      <c r="A1221" s="339"/>
      <c r="B1221" s="336"/>
      <c r="C1221" s="339"/>
      <c r="D1221" s="339"/>
      <c r="E1221" s="339"/>
      <c r="F1221" s="1245"/>
    </row>
    <row r="1222" spans="1:6" x14ac:dyDescent="0.3">
      <c r="A1222" s="339"/>
      <c r="B1222" s="336"/>
      <c r="C1222" s="339"/>
      <c r="D1222" s="339"/>
      <c r="E1222" s="339"/>
      <c r="F1222" s="1245"/>
    </row>
    <row r="1223" spans="1:6" x14ac:dyDescent="0.3">
      <c r="A1223" s="339"/>
      <c r="B1223" s="336"/>
      <c r="C1223" s="339"/>
      <c r="D1223" s="339"/>
      <c r="E1223" s="339"/>
      <c r="F1223" s="1245"/>
    </row>
    <row r="1224" spans="1:6" x14ac:dyDescent="0.3">
      <c r="A1224" s="339"/>
      <c r="B1224" s="336"/>
      <c r="C1224" s="339"/>
      <c r="D1224" s="339"/>
      <c r="E1224" s="339"/>
      <c r="F1224" s="1245"/>
    </row>
    <row r="1225" spans="1:6" x14ac:dyDescent="0.3">
      <c r="A1225" s="339"/>
      <c r="B1225" s="336"/>
      <c r="C1225" s="339"/>
      <c r="D1225" s="339"/>
      <c r="E1225" s="339"/>
      <c r="F1225" s="1245"/>
    </row>
    <row r="1226" spans="1:6" x14ac:dyDescent="0.3">
      <c r="A1226" s="339"/>
      <c r="B1226" s="336"/>
      <c r="C1226" s="339"/>
      <c r="D1226" s="339"/>
      <c r="E1226" s="339"/>
      <c r="F1226" s="1245"/>
    </row>
    <row r="1227" spans="1:6" x14ac:dyDescent="0.3">
      <c r="A1227" s="339"/>
      <c r="B1227" s="336"/>
      <c r="C1227" s="339"/>
      <c r="D1227" s="339"/>
      <c r="E1227" s="339"/>
      <c r="F1227" s="1245"/>
    </row>
    <row r="1228" spans="1:6" x14ac:dyDescent="0.3">
      <c r="A1228" s="339"/>
      <c r="B1228" s="336"/>
      <c r="C1228" s="339"/>
      <c r="D1228" s="339"/>
      <c r="E1228" s="339"/>
      <c r="F1228" s="1245"/>
    </row>
    <row r="1229" spans="1:6" x14ac:dyDescent="0.3">
      <c r="A1229" s="339"/>
      <c r="B1229" s="336"/>
      <c r="C1229" s="339"/>
      <c r="D1229" s="339"/>
      <c r="E1229" s="339"/>
      <c r="F1229" s="1245"/>
    </row>
    <row r="1230" spans="1:6" x14ac:dyDescent="0.3">
      <c r="A1230" s="339"/>
      <c r="B1230" s="336"/>
      <c r="C1230" s="339"/>
      <c r="D1230" s="339"/>
      <c r="E1230" s="339"/>
      <c r="F1230" s="1245"/>
    </row>
    <row r="1231" spans="1:6" x14ac:dyDescent="0.3">
      <c r="A1231" s="339"/>
      <c r="B1231" s="336"/>
      <c r="C1231" s="339"/>
      <c r="D1231" s="339"/>
      <c r="E1231" s="339"/>
      <c r="F1231" s="1245"/>
    </row>
    <row r="1232" spans="1:6" x14ac:dyDescent="0.3">
      <c r="A1232" s="339"/>
      <c r="B1232" s="336"/>
      <c r="C1232" s="339"/>
      <c r="D1232" s="339"/>
      <c r="E1232" s="339"/>
      <c r="F1232" s="1245"/>
    </row>
    <row r="1233" spans="1:6" x14ac:dyDescent="0.3">
      <c r="A1233" s="339"/>
      <c r="B1233" s="336"/>
      <c r="C1233" s="339"/>
      <c r="D1233" s="339"/>
      <c r="E1233" s="339"/>
      <c r="F1233" s="1245"/>
    </row>
    <row r="1234" spans="1:6" x14ac:dyDescent="0.3">
      <c r="A1234" s="339"/>
      <c r="B1234" s="336"/>
      <c r="C1234" s="339"/>
      <c r="D1234" s="339"/>
      <c r="E1234" s="339"/>
      <c r="F1234" s="1245"/>
    </row>
    <row r="1235" spans="1:6" x14ac:dyDescent="0.3">
      <c r="A1235" s="339"/>
      <c r="B1235" s="336"/>
      <c r="C1235" s="339"/>
      <c r="D1235" s="339"/>
      <c r="E1235" s="339"/>
      <c r="F1235" s="1245"/>
    </row>
    <row r="1236" spans="1:6" x14ac:dyDescent="0.3">
      <c r="A1236" s="339"/>
      <c r="B1236" s="336"/>
      <c r="C1236" s="339"/>
      <c r="D1236" s="339"/>
      <c r="E1236" s="339"/>
      <c r="F1236" s="1245"/>
    </row>
    <row r="1237" spans="1:6" x14ac:dyDescent="0.3">
      <c r="A1237" s="339"/>
      <c r="B1237" s="336"/>
      <c r="C1237" s="339"/>
      <c r="D1237" s="339"/>
      <c r="E1237" s="339"/>
      <c r="F1237" s="1245"/>
    </row>
    <row r="1238" spans="1:6" x14ac:dyDescent="0.3">
      <c r="A1238" s="339"/>
      <c r="B1238" s="336"/>
      <c r="C1238" s="339"/>
      <c r="D1238" s="339"/>
      <c r="E1238" s="339"/>
      <c r="F1238" s="1245"/>
    </row>
    <row r="1239" spans="1:6" x14ac:dyDescent="0.3">
      <c r="A1239" s="339"/>
      <c r="B1239" s="336"/>
      <c r="C1239" s="339"/>
      <c r="D1239" s="339"/>
      <c r="E1239" s="339"/>
      <c r="F1239" s="1245"/>
    </row>
    <row r="1240" spans="1:6" x14ac:dyDescent="0.3">
      <c r="A1240" s="339"/>
      <c r="B1240" s="336"/>
      <c r="C1240" s="339"/>
      <c r="D1240" s="339"/>
      <c r="E1240" s="339"/>
      <c r="F1240" s="1245"/>
    </row>
    <row r="1241" spans="1:6" x14ac:dyDescent="0.3">
      <c r="A1241" s="339"/>
      <c r="B1241" s="336"/>
      <c r="C1241" s="339"/>
      <c r="D1241" s="339"/>
      <c r="E1241" s="339"/>
      <c r="F1241" s="1245"/>
    </row>
    <row r="1242" spans="1:6" x14ac:dyDescent="0.3">
      <c r="A1242" s="339"/>
      <c r="B1242" s="336"/>
      <c r="C1242" s="339"/>
      <c r="D1242" s="339"/>
      <c r="E1242" s="339"/>
      <c r="F1242" s="1245"/>
    </row>
    <row r="1243" spans="1:6" x14ac:dyDescent="0.3">
      <c r="A1243" s="339"/>
      <c r="B1243" s="336"/>
      <c r="C1243" s="339"/>
      <c r="D1243" s="339"/>
      <c r="E1243" s="339"/>
      <c r="F1243" s="1245"/>
    </row>
    <row r="1244" spans="1:6" x14ac:dyDescent="0.3">
      <c r="A1244" s="339"/>
      <c r="B1244" s="336"/>
      <c r="C1244" s="339"/>
      <c r="D1244" s="339"/>
      <c r="E1244" s="339"/>
      <c r="F1244" s="1245"/>
    </row>
    <row r="1245" spans="1:6" x14ac:dyDescent="0.3">
      <c r="A1245" s="339"/>
      <c r="B1245" s="336"/>
      <c r="C1245" s="339"/>
      <c r="D1245" s="339"/>
      <c r="E1245" s="339"/>
      <c r="F1245" s="1245"/>
    </row>
    <row r="1246" spans="1:6" x14ac:dyDescent="0.3">
      <c r="A1246" s="339"/>
      <c r="B1246" s="336"/>
      <c r="C1246" s="339"/>
      <c r="D1246" s="339"/>
      <c r="E1246" s="339"/>
      <c r="F1246" s="1245"/>
    </row>
    <row r="1247" spans="1:6" x14ac:dyDescent="0.3">
      <c r="A1247" s="339"/>
      <c r="B1247" s="336"/>
      <c r="C1247" s="339"/>
      <c r="D1247" s="339"/>
      <c r="E1247" s="339"/>
      <c r="F1247" s="1245"/>
    </row>
    <row r="1248" spans="1:6" x14ac:dyDescent="0.3">
      <c r="A1248" s="339"/>
      <c r="B1248" s="336"/>
      <c r="C1248" s="339"/>
      <c r="D1248" s="339"/>
      <c r="E1248" s="339"/>
      <c r="F1248" s="1245"/>
    </row>
    <row r="1249" spans="1:6" x14ac:dyDescent="0.3">
      <c r="A1249" s="339"/>
      <c r="B1249" s="336"/>
      <c r="C1249" s="339"/>
      <c r="D1249" s="339"/>
      <c r="E1249" s="339"/>
      <c r="F1249" s="1245"/>
    </row>
    <row r="1250" spans="1:6" x14ac:dyDescent="0.3">
      <c r="A1250" s="339"/>
      <c r="B1250" s="336"/>
      <c r="C1250" s="339"/>
      <c r="D1250" s="339"/>
      <c r="E1250" s="339"/>
      <c r="F1250" s="1245"/>
    </row>
    <row r="1251" spans="1:6" x14ac:dyDescent="0.3">
      <c r="A1251" s="339"/>
      <c r="B1251" s="336"/>
      <c r="C1251" s="339"/>
      <c r="D1251" s="339"/>
      <c r="E1251" s="339"/>
      <c r="F1251" s="1245"/>
    </row>
    <row r="1252" spans="1:6" x14ac:dyDescent="0.3">
      <c r="A1252" s="339"/>
      <c r="B1252" s="336"/>
      <c r="C1252" s="339"/>
      <c r="D1252" s="339"/>
      <c r="E1252" s="339"/>
      <c r="F1252" s="1245"/>
    </row>
    <row r="1253" spans="1:6" x14ac:dyDescent="0.3">
      <c r="A1253" s="339"/>
      <c r="B1253" s="336"/>
      <c r="C1253" s="339"/>
      <c r="D1253" s="339"/>
      <c r="E1253" s="339"/>
      <c r="F1253" s="1245"/>
    </row>
    <row r="1254" spans="1:6" x14ac:dyDescent="0.3">
      <c r="A1254" s="339"/>
      <c r="B1254" s="336"/>
      <c r="C1254" s="339"/>
      <c r="D1254" s="339"/>
      <c r="E1254" s="339"/>
      <c r="F1254" s="1245"/>
    </row>
    <row r="1255" spans="1:6" x14ac:dyDescent="0.3">
      <c r="A1255" s="339"/>
      <c r="B1255" s="336"/>
      <c r="C1255" s="339"/>
      <c r="D1255" s="339"/>
      <c r="E1255" s="339"/>
      <c r="F1255" s="1245"/>
    </row>
    <row r="1256" spans="1:6" x14ac:dyDescent="0.3">
      <c r="A1256" s="339"/>
      <c r="B1256" s="336"/>
      <c r="C1256" s="339"/>
      <c r="D1256" s="339"/>
      <c r="E1256" s="339"/>
      <c r="F1256" s="1245"/>
    </row>
    <row r="1257" spans="1:6" x14ac:dyDescent="0.3">
      <c r="A1257" s="339"/>
      <c r="B1257" s="336"/>
      <c r="C1257" s="339"/>
      <c r="D1257" s="339"/>
      <c r="E1257" s="339"/>
      <c r="F1257" s="1245"/>
    </row>
    <row r="1258" spans="1:6" x14ac:dyDescent="0.3">
      <c r="A1258" s="339"/>
      <c r="B1258" s="336"/>
      <c r="C1258" s="339"/>
      <c r="D1258" s="339"/>
      <c r="E1258" s="339"/>
      <c r="F1258" s="1245"/>
    </row>
    <row r="1259" spans="1:6" x14ac:dyDescent="0.3">
      <c r="A1259" s="339"/>
      <c r="B1259" s="336"/>
      <c r="C1259" s="339"/>
      <c r="D1259" s="339"/>
      <c r="E1259" s="339"/>
      <c r="F1259" s="1245"/>
    </row>
    <row r="1260" spans="1:6" x14ac:dyDescent="0.3">
      <c r="A1260" s="339"/>
      <c r="B1260" s="336"/>
      <c r="C1260" s="339"/>
      <c r="D1260" s="339"/>
      <c r="E1260" s="339"/>
      <c r="F1260" s="1245"/>
    </row>
    <row r="1261" spans="1:6" x14ac:dyDescent="0.3">
      <c r="A1261" s="339"/>
      <c r="B1261" s="336"/>
      <c r="C1261" s="339"/>
      <c r="D1261" s="339"/>
      <c r="E1261" s="339"/>
      <c r="F1261" s="1245"/>
    </row>
    <row r="1262" spans="1:6" x14ac:dyDescent="0.3">
      <c r="A1262" s="339"/>
      <c r="B1262" s="336"/>
      <c r="C1262" s="339"/>
      <c r="D1262" s="339"/>
      <c r="E1262" s="339"/>
      <c r="F1262" s="1245"/>
    </row>
    <row r="1263" spans="1:6" x14ac:dyDescent="0.3">
      <c r="A1263" s="339"/>
      <c r="B1263" s="336"/>
      <c r="C1263" s="339"/>
      <c r="D1263" s="339"/>
      <c r="E1263" s="339"/>
      <c r="F1263" s="1245"/>
    </row>
    <row r="1264" spans="1:6" x14ac:dyDescent="0.3">
      <c r="A1264" s="339"/>
      <c r="B1264" s="336"/>
      <c r="C1264" s="339"/>
      <c r="D1264" s="339"/>
      <c r="E1264" s="339"/>
      <c r="F1264" s="1245"/>
    </row>
    <row r="1265" spans="1:6" x14ac:dyDescent="0.3">
      <c r="A1265" s="339"/>
      <c r="B1265" s="336"/>
      <c r="C1265" s="339"/>
      <c r="D1265" s="339"/>
      <c r="E1265" s="339"/>
      <c r="F1265" s="1245"/>
    </row>
    <row r="1266" spans="1:6" x14ac:dyDescent="0.3">
      <c r="A1266" s="339"/>
      <c r="B1266" s="336"/>
      <c r="C1266" s="339"/>
      <c r="D1266" s="339"/>
      <c r="E1266" s="339"/>
      <c r="F1266" s="1245"/>
    </row>
    <row r="1267" spans="1:6" x14ac:dyDescent="0.3">
      <c r="A1267" s="339"/>
      <c r="B1267" s="336"/>
      <c r="C1267" s="339"/>
      <c r="D1267" s="339"/>
      <c r="E1267" s="339"/>
      <c r="F1267" s="1245"/>
    </row>
    <row r="1268" spans="1:6" x14ac:dyDescent="0.3">
      <c r="A1268" s="339"/>
      <c r="B1268" s="336"/>
      <c r="C1268" s="339"/>
      <c r="D1268" s="339"/>
      <c r="E1268" s="339"/>
      <c r="F1268" s="1245"/>
    </row>
    <row r="1269" spans="1:6" x14ac:dyDescent="0.3">
      <c r="A1269" s="339"/>
      <c r="B1269" s="336"/>
      <c r="C1269" s="339"/>
      <c r="D1269" s="339"/>
      <c r="E1269" s="339"/>
      <c r="F1269" s="1245"/>
    </row>
    <row r="1270" spans="1:6" x14ac:dyDescent="0.3">
      <c r="A1270" s="339"/>
      <c r="B1270" s="336"/>
      <c r="C1270" s="339"/>
      <c r="D1270" s="339"/>
      <c r="E1270" s="339"/>
      <c r="F1270" s="1245"/>
    </row>
    <row r="1271" spans="1:6" x14ac:dyDescent="0.3">
      <c r="A1271" s="339"/>
      <c r="B1271" s="336"/>
      <c r="C1271" s="339"/>
      <c r="D1271" s="339"/>
      <c r="E1271" s="339"/>
      <c r="F1271" s="1245"/>
    </row>
    <row r="1272" spans="1:6" x14ac:dyDescent="0.3">
      <c r="A1272" s="339"/>
      <c r="B1272" s="336"/>
      <c r="C1272" s="339"/>
      <c r="D1272" s="339"/>
      <c r="E1272" s="339"/>
      <c r="F1272" s="1245"/>
    </row>
    <row r="1273" spans="1:6" x14ac:dyDescent="0.3">
      <c r="A1273" s="339"/>
      <c r="B1273" s="336"/>
      <c r="C1273" s="339"/>
      <c r="D1273" s="339"/>
      <c r="E1273" s="339"/>
      <c r="F1273" s="1245"/>
    </row>
    <row r="1274" spans="1:6" x14ac:dyDescent="0.3">
      <c r="A1274" s="339"/>
      <c r="B1274" s="336"/>
      <c r="C1274" s="339"/>
      <c r="D1274" s="339"/>
      <c r="E1274" s="339"/>
      <c r="F1274" s="1245"/>
    </row>
    <row r="1275" spans="1:6" x14ac:dyDescent="0.3">
      <c r="A1275" s="339"/>
      <c r="B1275" s="336"/>
      <c r="C1275" s="339"/>
      <c r="D1275" s="339"/>
      <c r="E1275" s="339"/>
      <c r="F1275" s="1245"/>
    </row>
    <row r="1276" spans="1:6" x14ac:dyDescent="0.3">
      <c r="A1276" s="339"/>
      <c r="B1276" s="336"/>
      <c r="C1276" s="339"/>
      <c r="D1276" s="339"/>
      <c r="E1276" s="339"/>
      <c r="F1276" s="1245"/>
    </row>
    <row r="1277" spans="1:6" x14ac:dyDescent="0.3">
      <c r="A1277" s="339"/>
      <c r="B1277" s="336"/>
      <c r="C1277" s="339"/>
      <c r="D1277" s="339"/>
      <c r="E1277" s="339"/>
      <c r="F1277" s="1245"/>
    </row>
    <row r="1278" spans="1:6" x14ac:dyDescent="0.3">
      <c r="A1278" s="339"/>
      <c r="B1278" s="336"/>
      <c r="C1278" s="339"/>
      <c r="D1278" s="339"/>
      <c r="E1278" s="339"/>
      <c r="F1278" s="1245"/>
    </row>
    <row r="1279" spans="1:6" x14ac:dyDescent="0.3">
      <c r="A1279" s="339"/>
      <c r="B1279" s="336"/>
      <c r="C1279" s="339"/>
      <c r="D1279" s="339"/>
      <c r="E1279" s="339"/>
      <c r="F1279" s="1245"/>
    </row>
    <row r="1280" spans="1:6" x14ac:dyDescent="0.3">
      <c r="A1280" s="339"/>
      <c r="B1280" s="336"/>
      <c r="C1280" s="339"/>
      <c r="D1280" s="339"/>
      <c r="E1280" s="339"/>
      <c r="F1280" s="1245"/>
    </row>
    <row r="1281" spans="1:6" x14ac:dyDescent="0.3">
      <c r="A1281" s="339"/>
      <c r="B1281" s="336"/>
      <c r="C1281" s="339"/>
      <c r="D1281" s="339"/>
      <c r="E1281" s="339"/>
      <c r="F1281" s="1245"/>
    </row>
    <row r="1282" spans="1:6" x14ac:dyDescent="0.3">
      <c r="A1282" s="339"/>
      <c r="B1282" s="336"/>
      <c r="C1282" s="339"/>
      <c r="D1282" s="339"/>
      <c r="E1282" s="339"/>
      <c r="F1282" s="1245"/>
    </row>
    <row r="1283" spans="1:6" x14ac:dyDescent="0.3">
      <c r="A1283" s="339"/>
      <c r="B1283" s="336"/>
      <c r="C1283" s="339"/>
      <c r="D1283" s="339"/>
      <c r="E1283" s="339"/>
      <c r="F1283" s="1245"/>
    </row>
    <row r="1284" spans="1:6" x14ac:dyDescent="0.3">
      <c r="A1284" s="339"/>
      <c r="B1284" s="336"/>
      <c r="C1284" s="339"/>
      <c r="D1284" s="339"/>
      <c r="E1284" s="339"/>
      <c r="F1284" s="1245"/>
    </row>
    <row r="1285" spans="1:6" x14ac:dyDescent="0.3">
      <c r="A1285" s="339"/>
      <c r="B1285" s="336"/>
      <c r="C1285" s="339"/>
      <c r="D1285" s="339"/>
      <c r="E1285" s="339"/>
      <c r="F1285" s="1245"/>
    </row>
    <row r="1286" spans="1:6" x14ac:dyDescent="0.3">
      <c r="A1286" s="339"/>
      <c r="B1286" s="336"/>
      <c r="C1286" s="339"/>
      <c r="D1286" s="339"/>
      <c r="E1286" s="339"/>
      <c r="F1286" s="1245"/>
    </row>
    <row r="1287" spans="1:6" x14ac:dyDescent="0.3">
      <c r="A1287" s="339"/>
      <c r="B1287" s="336"/>
      <c r="C1287" s="339"/>
      <c r="D1287" s="339"/>
      <c r="E1287" s="339"/>
      <c r="F1287" s="1245"/>
    </row>
    <row r="1288" spans="1:6" x14ac:dyDescent="0.3">
      <c r="A1288" s="339"/>
      <c r="B1288" s="336"/>
      <c r="C1288" s="339"/>
      <c r="D1288" s="339"/>
      <c r="E1288" s="339"/>
      <c r="F1288" s="1245"/>
    </row>
    <row r="1289" spans="1:6" x14ac:dyDescent="0.3">
      <c r="A1289" s="339"/>
      <c r="B1289" s="336"/>
      <c r="C1289" s="339"/>
      <c r="D1289" s="339"/>
      <c r="E1289" s="339"/>
      <c r="F1289" s="1245"/>
    </row>
    <row r="1290" spans="1:6" x14ac:dyDescent="0.3">
      <c r="A1290" s="339"/>
      <c r="B1290" s="336"/>
      <c r="C1290" s="339"/>
      <c r="D1290" s="339"/>
      <c r="E1290" s="339"/>
      <c r="F1290" s="1245"/>
    </row>
    <row r="1291" spans="1:6" x14ac:dyDescent="0.3">
      <c r="A1291" s="339"/>
      <c r="B1291" s="336"/>
      <c r="C1291" s="339"/>
      <c r="D1291" s="339"/>
      <c r="E1291" s="339"/>
      <c r="F1291" s="1245"/>
    </row>
    <row r="1292" spans="1:6" x14ac:dyDescent="0.3">
      <c r="A1292" s="339"/>
      <c r="B1292" s="336"/>
      <c r="C1292" s="339"/>
      <c r="D1292" s="339"/>
      <c r="E1292" s="339"/>
      <c r="F1292" s="1245"/>
    </row>
    <row r="1293" spans="1:6" x14ac:dyDescent="0.3">
      <c r="A1293" s="339"/>
      <c r="B1293" s="336"/>
      <c r="C1293" s="339"/>
      <c r="D1293" s="339"/>
      <c r="E1293" s="339"/>
      <c r="F1293" s="1245"/>
    </row>
    <row r="1294" spans="1:6" x14ac:dyDescent="0.3">
      <c r="A1294" s="339"/>
      <c r="B1294" s="336"/>
      <c r="C1294" s="339"/>
      <c r="D1294" s="339"/>
      <c r="E1294" s="339"/>
      <c r="F1294" s="1245"/>
    </row>
    <row r="1295" spans="1:6" x14ac:dyDescent="0.3">
      <c r="A1295" s="339"/>
      <c r="B1295" s="336"/>
      <c r="C1295" s="339"/>
      <c r="D1295" s="339"/>
      <c r="E1295" s="339"/>
      <c r="F1295" s="1245"/>
    </row>
    <row r="1296" spans="1:6" x14ac:dyDescent="0.3">
      <c r="A1296" s="339"/>
      <c r="B1296" s="336"/>
      <c r="C1296" s="339"/>
      <c r="D1296" s="339"/>
      <c r="E1296" s="339"/>
      <c r="F1296" s="1245"/>
    </row>
    <row r="1297" spans="1:6" x14ac:dyDescent="0.3">
      <c r="A1297" s="339"/>
      <c r="B1297" s="336"/>
      <c r="C1297" s="339"/>
      <c r="D1297" s="339"/>
      <c r="E1297" s="339"/>
      <c r="F1297" s="1245"/>
    </row>
    <row r="1298" spans="1:6" x14ac:dyDescent="0.3">
      <c r="A1298" s="339"/>
      <c r="B1298" s="336"/>
      <c r="C1298" s="339"/>
      <c r="D1298" s="339"/>
      <c r="E1298" s="339"/>
      <c r="F1298" s="1245"/>
    </row>
    <row r="1299" spans="1:6" x14ac:dyDescent="0.3">
      <c r="A1299" s="339"/>
      <c r="B1299" s="336"/>
      <c r="C1299" s="339"/>
      <c r="D1299" s="339"/>
      <c r="E1299" s="339"/>
      <c r="F1299" s="1245"/>
    </row>
    <row r="1300" spans="1:6" x14ac:dyDescent="0.3">
      <c r="A1300" s="339"/>
      <c r="B1300" s="336"/>
      <c r="C1300" s="339"/>
      <c r="D1300" s="339"/>
      <c r="E1300" s="339"/>
      <c r="F1300" s="1245"/>
    </row>
    <row r="1301" spans="1:6" x14ac:dyDescent="0.3">
      <c r="A1301" s="339"/>
      <c r="B1301" s="336"/>
      <c r="C1301" s="339"/>
      <c r="D1301" s="339"/>
      <c r="E1301" s="339"/>
      <c r="F1301" s="1245"/>
    </row>
    <row r="1302" spans="1:6" x14ac:dyDescent="0.3">
      <c r="A1302" s="339"/>
      <c r="B1302" s="336"/>
      <c r="C1302" s="339"/>
      <c r="D1302" s="339"/>
      <c r="E1302" s="339"/>
      <c r="F1302" s="1245"/>
    </row>
    <row r="1303" spans="1:6" x14ac:dyDescent="0.3">
      <c r="A1303" s="339"/>
      <c r="B1303" s="336"/>
      <c r="C1303" s="339"/>
      <c r="D1303" s="339"/>
      <c r="E1303" s="339"/>
      <c r="F1303" s="1245"/>
    </row>
    <row r="1304" spans="1:6" x14ac:dyDescent="0.3">
      <c r="A1304" s="339"/>
      <c r="B1304" s="336"/>
      <c r="C1304" s="339"/>
      <c r="D1304" s="339"/>
      <c r="E1304" s="339"/>
      <c r="F1304" s="1245"/>
    </row>
    <row r="1305" spans="1:6" x14ac:dyDescent="0.3">
      <c r="A1305" s="339"/>
      <c r="B1305" s="336"/>
      <c r="C1305" s="339"/>
      <c r="D1305" s="339"/>
      <c r="E1305" s="339"/>
      <c r="F1305" s="1245"/>
    </row>
    <row r="1306" spans="1:6" x14ac:dyDescent="0.3">
      <c r="A1306" s="339"/>
      <c r="B1306" s="336"/>
      <c r="C1306" s="339"/>
      <c r="D1306" s="339"/>
      <c r="E1306" s="339"/>
      <c r="F1306" s="1245"/>
    </row>
    <row r="1307" spans="1:6" x14ac:dyDescent="0.3">
      <c r="A1307" s="339"/>
      <c r="B1307" s="336"/>
      <c r="C1307" s="339"/>
      <c r="D1307" s="339"/>
      <c r="E1307" s="339"/>
      <c r="F1307" s="1245"/>
    </row>
    <row r="1308" spans="1:6" x14ac:dyDescent="0.3">
      <c r="A1308" s="339"/>
      <c r="B1308" s="336"/>
      <c r="C1308" s="339"/>
      <c r="D1308" s="339"/>
      <c r="E1308" s="339"/>
      <c r="F1308" s="1245"/>
    </row>
    <row r="1309" spans="1:6" x14ac:dyDescent="0.3">
      <c r="A1309" s="339"/>
      <c r="B1309" s="336"/>
      <c r="C1309" s="339"/>
      <c r="D1309" s="339"/>
      <c r="E1309" s="339"/>
      <c r="F1309" s="1245"/>
    </row>
    <row r="1310" spans="1:6" x14ac:dyDescent="0.3">
      <c r="A1310" s="339"/>
      <c r="B1310" s="336"/>
      <c r="C1310" s="339"/>
      <c r="D1310" s="339"/>
      <c r="E1310" s="339"/>
      <c r="F1310" s="1245"/>
    </row>
    <row r="1311" spans="1:6" x14ac:dyDescent="0.3">
      <c r="A1311" s="339"/>
      <c r="B1311" s="336"/>
      <c r="C1311" s="339"/>
      <c r="D1311" s="339"/>
      <c r="E1311" s="339"/>
      <c r="F1311" s="1245"/>
    </row>
    <row r="1312" spans="1:6" x14ac:dyDescent="0.3">
      <c r="A1312" s="339"/>
      <c r="B1312" s="336"/>
      <c r="C1312" s="339"/>
      <c r="D1312" s="339"/>
      <c r="E1312" s="339"/>
      <c r="F1312" s="1245"/>
    </row>
    <row r="1313" spans="1:6" x14ac:dyDescent="0.3">
      <c r="A1313" s="339"/>
      <c r="B1313" s="336"/>
      <c r="C1313" s="339"/>
      <c r="D1313" s="339"/>
      <c r="E1313" s="339"/>
      <c r="F1313" s="1245"/>
    </row>
    <row r="1314" spans="1:6" x14ac:dyDescent="0.3">
      <c r="A1314" s="339"/>
      <c r="B1314" s="336"/>
      <c r="C1314" s="339"/>
      <c r="D1314" s="339"/>
      <c r="E1314" s="339"/>
      <c r="F1314" s="1245"/>
    </row>
    <row r="1315" spans="1:6" x14ac:dyDescent="0.3">
      <c r="A1315" s="339"/>
      <c r="B1315" s="336"/>
      <c r="C1315" s="339"/>
      <c r="D1315" s="339"/>
      <c r="E1315" s="339"/>
      <c r="F1315" s="1245"/>
    </row>
    <row r="1316" spans="1:6" x14ac:dyDescent="0.3">
      <c r="A1316" s="339"/>
      <c r="B1316" s="336"/>
      <c r="C1316" s="339"/>
      <c r="D1316" s="339"/>
      <c r="E1316" s="339"/>
      <c r="F1316" s="1245"/>
    </row>
    <row r="1317" spans="1:6" x14ac:dyDescent="0.3">
      <c r="A1317" s="339"/>
      <c r="B1317" s="336"/>
      <c r="C1317" s="339"/>
      <c r="D1317" s="339"/>
      <c r="E1317" s="339"/>
      <c r="F1317" s="1245"/>
    </row>
    <row r="1318" spans="1:6" x14ac:dyDescent="0.3">
      <c r="A1318" s="339"/>
      <c r="B1318" s="336"/>
      <c r="C1318" s="339"/>
      <c r="D1318" s="339"/>
      <c r="E1318" s="339"/>
      <c r="F1318" s="1245"/>
    </row>
    <row r="1319" spans="1:6" x14ac:dyDescent="0.3">
      <c r="A1319" s="339"/>
      <c r="B1319" s="336"/>
      <c r="C1319" s="339"/>
      <c r="D1319" s="339"/>
      <c r="E1319" s="339"/>
      <c r="F1319" s="1245"/>
    </row>
    <row r="1320" spans="1:6" x14ac:dyDescent="0.3">
      <c r="A1320" s="339"/>
      <c r="B1320" s="336"/>
      <c r="C1320" s="339"/>
      <c r="D1320" s="339"/>
      <c r="E1320" s="339"/>
      <c r="F1320" s="1245"/>
    </row>
    <row r="1321" spans="1:6" x14ac:dyDescent="0.3">
      <c r="A1321" s="339"/>
      <c r="B1321" s="336"/>
      <c r="C1321" s="339"/>
      <c r="D1321" s="339"/>
      <c r="E1321" s="339"/>
      <c r="F1321" s="1245"/>
    </row>
    <row r="1322" spans="1:6" x14ac:dyDescent="0.3">
      <c r="A1322" s="339"/>
      <c r="B1322" s="336"/>
      <c r="C1322" s="339"/>
      <c r="D1322" s="339"/>
      <c r="E1322" s="339"/>
      <c r="F1322" s="1245"/>
    </row>
    <row r="1323" spans="1:6" x14ac:dyDescent="0.3">
      <c r="A1323" s="339"/>
      <c r="B1323" s="336"/>
      <c r="C1323" s="339"/>
      <c r="D1323" s="339"/>
      <c r="E1323" s="339"/>
      <c r="F1323" s="1245"/>
    </row>
    <row r="1324" spans="1:6" x14ac:dyDescent="0.3">
      <c r="A1324" s="339"/>
      <c r="B1324" s="336"/>
      <c r="C1324" s="339"/>
      <c r="D1324" s="339"/>
      <c r="E1324" s="339"/>
      <c r="F1324" s="1245"/>
    </row>
    <row r="1325" spans="1:6" x14ac:dyDescent="0.3">
      <c r="A1325" s="339"/>
      <c r="B1325" s="336"/>
      <c r="C1325" s="339"/>
      <c r="D1325" s="339"/>
      <c r="E1325" s="339"/>
      <c r="F1325" s="1245"/>
    </row>
    <row r="1326" spans="1:6" x14ac:dyDescent="0.3">
      <c r="A1326" s="339"/>
      <c r="B1326" s="336"/>
      <c r="C1326" s="339"/>
      <c r="D1326" s="339"/>
      <c r="E1326" s="339"/>
      <c r="F1326" s="1245"/>
    </row>
    <row r="1327" spans="1:6" x14ac:dyDescent="0.3">
      <c r="A1327" s="339"/>
      <c r="B1327" s="336"/>
      <c r="C1327" s="339"/>
      <c r="D1327" s="339"/>
      <c r="E1327" s="339"/>
      <c r="F1327" s="1245"/>
    </row>
    <row r="1328" spans="1:6" x14ac:dyDescent="0.3">
      <c r="A1328" s="339"/>
      <c r="B1328" s="336"/>
      <c r="C1328" s="339"/>
      <c r="D1328" s="339"/>
      <c r="E1328" s="339"/>
      <c r="F1328" s="1245"/>
    </row>
    <row r="1329" spans="1:6" x14ac:dyDescent="0.3">
      <c r="A1329" s="339"/>
      <c r="B1329" s="336"/>
      <c r="C1329" s="339"/>
      <c r="D1329" s="339"/>
      <c r="E1329" s="339"/>
      <c r="F1329" s="1245"/>
    </row>
    <row r="1330" spans="1:6" x14ac:dyDescent="0.3">
      <c r="A1330" s="339"/>
      <c r="B1330" s="336"/>
      <c r="C1330" s="339"/>
      <c r="D1330" s="339"/>
      <c r="E1330" s="339"/>
      <c r="F1330" s="1245"/>
    </row>
    <row r="1331" spans="1:6" x14ac:dyDescent="0.3">
      <c r="A1331" s="339"/>
      <c r="B1331" s="336"/>
      <c r="C1331" s="339"/>
      <c r="D1331" s="339"/>
      <c r="E1331" s="339"/>
      <c r="F1331" s="1245"/>
    </row>
    <row r="1332" spans="1:6" x14ac:dyDescent="0.3">
      <c r="A1332" s="339"/>
      <c r="B1332" s="336"/>
      <c r="C1332" s="339"/>
      <c r="D1332" s="339"/>
      <c r="E1332" s="339"/>
      <c r="F1332" s="1245"/>
    </row>
    <row r="1333" spans="1:6" x14ac:dyDescent="0.3">
      <c r="A1333" s="339"/>
      <c r="B1333" s="336"/>
      <c r="C1333" s="339"/>
      <c r="D1333" s="339"/>
      <c r="E1333" s="339"/>
      <c r="F1333" s="1245"/>
    </row>
    <row r="1334" spans="1:6" x14ac:dyDescent="0.3">
      <c r="A1334" s="339"/>
      <c r="B1334" s="336"/>
      <c r="C1334" s="339"/>
      <c r="D1334" s="339"/>
      <c r="E1334" s="339"/>
      <c r="F1334" s="1245"/>
    </row>
    <row r="1335" spans="1:6" x14ac:dyDescent="0.3">
      <c r="A1335" s="339"/>
      <c r="B1335" s="336"/>
      <c r="C1335" s="339"/>
      <c r="D1335" s="339"/>
      <c r="E1335" s="339"/>
      <c r="F1335" s="1245"/>
    </row>
    <row r="1336" spans="1:6" x14ac:dyDescent="0.3">
      <c r="A1336" s="339"/>
      <c r="B1336" s="336"/>
      <c r="C1336" s="339"/>
      <c r="D1336" s="339"/>
      <c r="E1336" s="339"/>
      <c r="F1336" s="1245"/>
    </row>
    <row r="1337" spans="1:6" x14ac:dyDescent="0.3">
      <c r="A1337" s="339"/>
      <c r="B1337" s="336"/>
      <c r="C1337" s="339"/>
      <c r="D1337" s="339"/>
      <c r="E1337" s="339"/>
      <c r="F1337" s="1245"/>
    </row>
    <row r="1338" spans="1:6" x14ac:dyDescent="0.3">
      <c r="A1338" s="339"/>
      <c r="B1338" s="336"/>
      <c r="C1338" s="339"/>
      <c r="D1338" s="339"/>
      <c r="E1338" s="339"/>
      <c r="F1338" s="1245"/>
    </row>
    <row r="1339" spans="1:6" x14ac:dyDescent="0.3">
      <c r="A1339" s="339"/>
      <c r="B1339" s="336"/>
      <c r="C1339" s="339"/>
      <c r="D1339" s="339"/>
      <c r="E1339" s="339"/>
      <c r="F1339" s="1245"/>
    </row>
    <row r="1340" spans="1:6" x14ac:dyDescent="0.3">
      <c r="A1340" s="339"/>
      <c r="B1340" s="336"/>
      <c r="C1340" s="339"/>
      <c r="D1340" s="339"/>
      <c r="E1340" s="339"/>
      <c r="F1340" s="1245"/>
    </row>
    <row r="1341" spans="1:6" x14ac:dyDescent="0.3">
      <c r="A1341" s="339"/>
      <c r="B1341" s="336"/>
      <c r="C1341" s="339"/>
      <c r="D1341" s="339"/>
      <c r="E1341" s="339"/>
      <c r="F1341" s="1245"/>
    </row>
    <row r="1342" spans="1:6" x14ac:dyDescent="0.3">
      <c r="A1342" s="339"/>
      <c r="B1342" s="336"/>
      <c r="C1342" s="339"/>
      <c r="D1342" s="339"/>
      <c r="E1342" s="339"/>
      <c r="F1342" s="1245"/>
    </row>
    <row r="1343" spans="1:6" x14ac:dyDescent="0.3">
      <c r="A1343" s="339"/>
      <c r="B1343" s="336"/>
      <c r="C1343" s="339"/>
      <c r="D1343" s="339"/>
      <c r="E1343" s="339"/>
      <c r="F1343" s="1245"/>
    </row>
    <row r="1344" spans="1:6" x14ac:dyDescent="0.3">
      <c r="A1344" s="339"/>
      <c r="B1344" s="336"/>
      <c r="C1344" s="339"/>
      <c r="D1344" s="339"/>
      <c r="E1344" s="339"/>
      <c r="F1344" s="1245"/>
    </row>
    <row r="1345" spans="1:6" x14ac:dyDescent="0.3">
      <c r="A1345" s="339"/>
      <c r="B1345" s="336"/>
      <c r="C1345" s="339"/>
      <c r="D1345" s="339"/>
      <c r="E1345" s="339"/>
      <c r="F1345" s="1245"/>
    </row>
    <row r="1346" spans="1:6" x14ac:dyDescent="0.3">
      <c r="A1346" s="339"/>
      <c r="B1346" s="336"/>
      <c r="C1346" s="339"/>
      <c r="D1346" s="339"/>
      <c r="E1346" s="339"/>
      <c r="F1346" s="1245"/>
    </row>
    <row r="1347" spans="1:6" x14ac:dyDescent="0.3">
      <c r="A1347" s="339"/>
      <c r="B1347" s="336"/>
      <c r="C1347" s="339"/>
      <c r="D1347" s="339"/>
      <c r="E1347" s="339"/>
      <c r="F1347" s="1245"/>
    </row>
    <row r="1348" spans="1:6" x14ac:dyDescent="0.3">
      <c r="A1348" s="339"/>
      <c r="B1348" s="336"/>
      <c r="C1348" s="339"/>
      <c r="D1348" s="339"/>
      <c r="E1348" s="339"/>
      <c r="F1348" s="1245"/>
    </row>
    <row r="1349" spans="1:6" x14ac:dyDescent="0.3">
      <c r="A1349" s="339"/>
      <c r="B1349" s="336"/>
      <c r="C1349" s="339"/>
      <c r="D1349" s="339"/>
      <c r="E1349" s="339"/>
      <c r="F1349" s="1245"/>
    </row>
    <row r="1350" spans="1:6" x14ac:dyDescent="0.3">
      <c r="A1350" s="339"/>
      <c r="B1350" s="336"/>
      <c r="C1350" s="339"/>
      <c r="D1350" s="339"/>
      <c r="E1350" s="339"/>
      <c r="F1350" s="1245"/>
    </row>
    <row r="1351" spans="1:6" x14ac:dyDescent="0.3">
      <c r="A1351" s="339"/>
      <c r="B1351" s="336"/>
      <c r="C1351" s="339"/>
      <c r="D1351" s="339"/>
      <c r="E1351" s="339"/>
      <c r="F1351" s="1245"/>
    </row>
    <row r="1352" spans="1:6" x14ac:dyDescent="0.3">
      <c r="A1352" s="339"/>
      <c r="B1352" s="336"/>
      <c r="C1352" s="339"/>
      <c r="D1352" s="339"/>
      <c r="E1352" s="339"/>
      <c r="F1352" s="1245"/>
    </row>
    <row r="1353" spans="1:6" x14ac:dyDescent="0.3">
      <c r="A1353" s="339"/>
      <c r="B1353" s="336"/>
      <c r="C1353" s="339"/>
      <c r="D1353" s="339"/>
      <c r="E1353" s="339"/>
      <c r="F1353" s="1245"/>
    </row>
    <row r="1354" spans="1:6" x14ac:dyDescent="0.3">
      <c r="A1354" s="339"/>
      <c r="B1354" s="336"/>
      <c r="C1354" s="339"/>
      <c r="D1354" s="339"/>
      <c r="E1354" s="339"/>
      <c r="F1354" s="1245"/>
    </row>
    <row r="1355" spans="1:6" x14ac:dyDescent="0.3">
      <c r="A1355" s="339"/>
      <c r="B1355" s="336"/>
      <c r="C1355" s="339"/>
      <c r="D1355" s="339"/>
      <c r="E1355" s="339"/>
      <c r="F1355" s="1245"/>
    </row>
    <row r="1356" spans="1:6" x14ac:dyDescent="0.3">
      <c r="A1356" s="339"/>
      <c r="B1356" s="336"/>
      <c r="C1356" s="339"/>
      <c r="D1356" s="339"/>
      <c r="E1356" s="339"/>
      <c r="F1356" s="1245"/>
    </row>
    <row r="1357" spans="1:6" x14ac:dyDescent="0.3">
      <c r="A1357" s="339"/>
      <c r="B1357" s="336"/>
      <c r="C1357" s="339"/>
      <c r="D1357" s="339"/>
      <c r="E1357" s="339"/>
      <c r="F1357" s="1245"/>
    </row>
    <row r="1358" spans="1:6" x14ac:dyDescent="0.3">
      <c r="A1358" s="339"/>
      <c r="B1358" s="336"/>
      <c r="C1358" s="339"/>
      <c r="D1358" s="339"/>
      <c r="E1358" s="339"/>
      <c r="F1358" s="1245"/>
    </row>
    <row r="1359" spans="1:6" x14ac:dyDescent="0.3">
      <c r="A1359" s="339"/>
      <c r="B1359" s="336"/>
      <c r="C1359" s="339"/>
      <c r="D1359" s="339"/>
      <c r="E1359" s="339"/>
      <c r="F1359" s="1245"/>
    </row>
    <row r="1360" spans="1:6" x14ac:dyDescent="0.3">
      <c r="A1360" s="339"/>
      <c r="B1360" s="336"/>
      <c r="C1360" s="339"/>
      <c r="D1360" s="339"/>
      <c r="E1360" s="339"/>
      <c r="F1360" s="1245"/>
    </row>
    <row r="1361" spans="1:6" x14ac:dyDescent="0.3">
      <c r="A1361" s="339"/>
      <c r="B1361" s="336"/>
      <c r="C1361" s="339"/>
      <c r="D1361" s="339"/>
      <c r="E1361" s="339"/>
      <c r="F1361" s="1245"/>
    </row>
    <row r="1362" spans="1:6" x14ac:dyDescent="0.3">
      <c r="A1362" s="339"/>
      <c r="B1362" s="336"/>
      <c r="C1362" s="339"/>
      <c r="D1362" s="339"/>
      <c r="E1362" s="339"/>
      <c r="F1362" s="1245"/>
    </row>
    <row r="1363" spans="1:6" x14ac:dyDescent="0.3">
      <c r="A1363" s="339"/>
      <c r="B1363" s="336"/>
      <c r="C1363" s="339"/>
      <c r="D1363" s="339"/>
      <c r="E1363" s="339"/>
      <c r="F1363" s="1245"/>
    </row>
    <row r="1364" spans="1:6" x14ac:dyDescent="0.3">
      <c r="A1364" s="339"/>
      <c r="B1364" s="336"/>
      <c r="C1364" s="339"/>
      <c r="D1364" s="339"/>
      <c r="E1364" s="339"/>
      <c r="F1364" s="1245"/>
    </row>
    <row r="1365" spans="1:6" x14ac:dyDescent="0.3">
      <c r="A1365" s="339"/>
      <c r="B1365" s="336"/>
      <c r="C1365" s="339"/>
      <c r="D1365" s="339"/>
      <c r="E1365" s="339"/>
      <c r="F1365" s="1245"/>
    </row>
    <row r="1366" spans="1:6" x14ac:dyDescent="0.3">
      <c r="A1366" s="339"/>
      <c r="B1366" s="336"/>
      <c r="C1366" s="339"/>
      <c r="D1366" s="339"/>
      <c r="E1366" s="339"/>
      <c r="F1366" s="1245"/>
    </row>
    <row r="1367" spans="1:6" x14ac:dyDescent="0.3">
      <c r="A1367" s="339"/>
      <c r="B1367" s="336"/>
      <c r="C1367" s="339"/>
      <c r="D1367" s="339"/>
      <c r="E1367" s="339"/>
      <c r="F1367" s="1245"/>
    </row>
    <row r="1368" spans="1:6" x14ac:dyDescent="0.3">
      <c r="A1368" s="339"/>
      <c r="B1368" s="336"/>
      <c r="C1368" s="339"/>
      <c r="D1368" s="339"/>
      <c r="E1368" s="339"/>
      <c r="F1368" s="1245"/>
    </row>
    <row r="1369" spans="1:6" x14ac:dyDescent="0.3">
      <c r="A1369" s="339"/>
      <c r="B1369" s="336"/>
      <c r="C1369" s="339"/>
      <c r="D1369" s="339"/>
      <c r="E1369" s="339"/>
      <c r="F1369" s="1245"/>
    </row>
    <row r="1370" spans="1:6" x14ac:dyDescent="0.3">
      <c r="A1370" s="339"/>
      <c r="B1370" s="336"/>
      <c r="C1370" s="339"/>
      <c r="D1370" s="339"/>
      <c r="E1370" s="339"/>
      <c r="F1370" s="1245"/>
    </row>
    <row r="1371" spans="1:6" x14ac:dyDescent="0.3">
      <c r="A1371" s="339"/>
      <c r="B1371" s="336"/>
      <c r="C1371" s="339"/>
      <c r="D1371" s="339"/>
      <c r="E1371" s="339"/>
      <c r="F1371" s="1245"/>
    </row>
    <row r="1372" spans="1:6" x14ac:dyDescent="0.3">
      <c r="A1372" s="339"/>
      <c r="B1372" s="336"/>
      <c r="C1372" s="339"/>
      <c r="D1372" s="339"/>
      <c r="E1372" s="339"/>
      <c r="F1372" s="1245"/>
    </row>
    <row r="1373" spans="1:6" x14ac:dyDescent="0.3">
      <c r="A1373" s="339"/>
      <c r="B1373" s="336"/>
      <c r="C1373" s="339"/>
      <c r="D1373" s="339"/>
      <c r="E1373" s="339"/>
      <c r="F1373" s="1245"/>
    </row>
    <row r="1374" spans="1:6" x14ac:dyDescent="0.3">
      <c r="A1374" s="339"/>
      <c r="B1374" s="336"/>
      <c r="C1374" s="339"/>
      <c r="D1374" s="339"/>
      <c r="E1374" s="339"/>
      <c r="F1374" s="1245"/>
    </row>
    <row r="1375" spans="1:6" x14ac:dyDescent="0.3">
      <c r="A1375" s="339"/>
      <c r="B1375" s="336"/>
      <c r="C1375" s="339"/>
      <c r="D1375" s="339"/>
      <c r="E1375" s="339"/>
      <c r="F1375" s="1245"/>
    </row>
    <row r="1376" spans="1:6" x14ac:dyDescent="0.3">
      <c r="A1376" s="339"/>
      <c r="B1376" s="336"/>
      <c r="C1376" s="339"/>
      <c r="D1376" s="339"/>
      <c r="E1376" s="339"/>
      <c r="F1376" s="1245"/>
    </row>
    <row r="1377" spans="1:6" x14ac:dyDescent="0.3">
      <c r="A1377" s="339"/>
      <c r="B1377" s="336"/>
      <c r="C1377" s="339"/>
      <c r="D1377" s="339"/>
      <c r="E1377" s="339"/>
      <c r="F1377" s="1245"/>
    </row>
    <row r="1378" spans="1:6" x14ac:dyDescent="0.3">
      <c r="A1378" s="339"/>
      <c r="B1378" s="336"/>
      <c r="C1378" s="339"/>
      <c r="D1378" s="339"/>
      <c r="E1378" s="339"/>
      <c r="F1378" s="1245"/>
    </row>
    <row r="1379" spans="1:6" x14ac:dyDescent="0.3">
      <c r="A1379" s="339"/>
      <c r="B1379" s="336"/>
      <c r="C1379" s="339"/>
      <c r="D1379" s="339"/>
      <c r="E1379" s="339"/>
      <c r="F1379" s="1245"/>
    </row>
    <row r="1380" spans="1:6" x14ac:dyDescent="0.3">
      <c r="A1380" s="339"/>
      <c r="B1380" s="336"/>
      <c r="C1380" s="339"/>
      <c r="D1380" s="339"/>
      <c r="E1380" s="339"/>
      <c r="F1380" s="1245"/>
    </row>
    <row r="1381" spans="1:6" x14ac:dyDescent="0.3">
      <c r="A1381" s="339"/>
      <c r="B1381" s="336"/>
      <c r="C1381" s="339"/>
      <c r="D1381" s="339"/>
      <c r="E1381" s="339"/>
      <c r="F1381" s="1245"/>
    </row>
    <row r="1382" spans="1:6" x14ac:dyDescent="0.3">
      <c r="A1382" s="339"/>
      <c r="B1382" s="336"/>
      <c r="C1382" s="339"/>
      <c r="D1382" s="339"/>
      <c r="E1382" s="339"/>
      <c r="F1382" s="1245"/>
    </row>
    <row r="1383" spans="1:6" x14ac:dyDescent="0.3">
      <c r="A1383" s="339"/>
      <c r="B1383" s="336"/>
      <c r="C1383" s="339"/>
      <c r="D1383" s="339"/>
      <c r="E1383" s="339"/>
      <c r="F1383" s="1245"/>
    </row>
    <row r="1384" spans="1:6" x14ac:dyDescent="0.3">
      <c r="A1384" s="339"/>
      <c r="B1384" s="336"/>
      <c r="C1384" s="339"/>
      <c r="D1384" s="339"/>
      <c r="E1384" s="339"/>
      <c r="F1384" s="1245"/>
    </row>
    <row r="1385" spans="1:6" x14ac:dyDescent="0.3">
      <c r="A1385" s="339"/>
      <c r="B1385" s="336"/>
      <c r="C1385" s="339"/>
      <c r="D1385" s="339"/>
      <c r="E1385" s="339"/>
      <c r="F1385" s="1245"/>
    </row>
    <row r="1386" spans="1:6" x14ac:dyDescent="0.3">
      <c r="A1386" s="339"/>
      <c r="B1386" s="336"/>
      <c r="C1386" s="339"/>
      <c r="D1386" s="339"/>
      <c r="E1386" s="339"/>
      <c r="F1386" s="1245"/>
    </row>
    <row r="1387" spans="1:6" x14ac:dyDescent="0.3">
      <c r="A1387" s="339"/>
      <c r="B1387" s="336"/>
      <c r="C1387" s="339"/>
      <c r="D1387" s="339"/>
      <c r="E1387" s="339"/>
      <c r="F1387" s="1245"/>
    </row>
    <row r="1388" spans="1:6" x14ac:dyDescent="0.3">
      <c r="A1388" s="339"/>
      <c r="B1388" s="336"/>
      <c r="C1388" s="339"/>
      <c r="D1388" s="339"/>
      <c r="E1388" s="339"/>
      <c r="F1388" s="1245"/>
    </row>
    <row r="1389" spans="1:6" x14ac:dyDescent="0.3">
      <c r="A1389" s="339"/>
      <c r="B1389" s="336"/>
      <c r="C1389" s="339"/>
      <c r="D1389" s="339"/>
      <c r="E1389" s="339"/>
      <c r="F1389" s="1245"/>
    </row>
    <row r="1390" spans="1:6" x14ac:dyDescent="0.3">
      <c r="A1390" s="339"/>
      <c r="B1390" s="336"/>
      <c r="C1390" s="339"/>
      <c r="D1390" s="339"/>
      <c r="E1390" s="339"/>
      <c r="F1390" s="1245"/>
    </row>
    <row r="1391" spans="1:6" x14ac:dyDescent="0.3">
      <c r="A1391" s="339"/>
      <c r="B1391" s="336"/>
      <c r="C1391" s="339"/>
      <c r="D1391" s="339"/>
      <c r="E1391" s="339"/>
      <c r="F1391" s="1245"/>
    </row>
    <row r="1392" spans="1:6" x14ac:dyDescent="0.3">
      <c r="A1392" s="339"/>
      <c r="B1392" s="336"/>
      <c r="C1392" s="339"/>
      <c r="D1392" s="339"/>
      <c r="E1392" s="339"/>
      <c r="F1392" s="1245"/>
    </row>
    <row r="1393" spans="1:6" x14ac:dyDescent="0.3">
      <c r="A1393" s="339"/>
      <c r="B1393" s="336"/>
      <c r="C1393" s="339"/>
      <c r="D1393" s="339"/>
      <c r="E1393" s="339"/>
      <c r="F1393" s="1245"/>
    </row>
    <row r="1394" spans="1:6" x14ac:dyDescent="0.3">
      <c r="A1394" s="339"/>
      <c r="B1394" s="336"/>
      <c r="C1394" s="339"/>
      <c r="D1394" s="339"/>
      <c r="E1394" s="339"/>
      <c r="F1394" s="1245"/>
    </row>
    <row r="1395" spans="1:6" x14ac:dyDescent="0.3">
      <c r="A1395" s="339"/>
      <c r="B1395" s="336"/>
      <c r="C1395" s="339"/>
      <c r="D1395" s="339"/>
      <c r="E1395" s="339"/>
      <c r="F1395" s="1245"/>
    </row>
    <row r="1396" spans="1:6" x14ac:dyDescent="0.3">
      <c r="A1396" s="339"/>
      <c r="B1396" s="336"/>
      <c r="C1396" s="339"/>
      <c r="D1396" s="339"/>
      <c r="E1396" s="339"/>
      <c r="F1396" s="1245"/>
    </row>
    <row r="1397" spans="1:6" x14ac:dyDescent="0.3">
      <c r="A1397" s="339"/>
      <c r="B1397" s="336"/>
      <c r="C1397" s="339"/>
      <c r="D1397" s="339"/>
      <c r="E1397" s="339"/>
      <c r="F1397" s="1245"/>
    </row>
    <row r="1398" spans="1:6" x14ac:dyDescent="0.3">
      <c r="A1398" s="339"/>
      <c r="B1398" s="336"/>
      <c r="C1398" s="339"/>
      <c r="D1398" s="339"/>
      <c r="E1398" s="339"/>
      <c r="F1398" s="1245"/>
    </row>
    <row r="1399" spans="1:6" x14ac:dyDescent="0.3">
      <c r="A1399" s="339"/>
      <c r="B1399" s="336"/>
      <c r="C1399" s="339"/>
      <c r="D1399" s="339"/>
      <c r="E1399" s="339"/>
      <c r="F1399" s="1245"/>
    </row>
    <row r="1400" spans="1:6" x14ac:dyDescent="0.3">
      <c r="A1400" s="339"/>
      <c r="B1400" s="336"/>
      <c r="C1400" s="339"/>
      <c r="D1400" s="339"/>
      <c r="E1400" s="339"/>
      <c r="F1400" s="1245"/>
    </row>
    <row r="1401" spans="1:6" x14ac:dyDescent="0.3">
      <c r="A1401" s="339"/>
      <c r="B1401" s="336"/>
      <c r="C1401" s="339"/>
      <c r="D1401" s="339"/>
      <c r="E1401" s="339"/>
      <c r="F1401" s="1245"/>
    </row>
    <row r="1402" spans="1:6" x14ac:dyDescent="0.3">
      <c r="A1402" s="339"/>
      <c r="B1402" s="336"/>
      <c r="C1402" s="339"/>
      <c r="D1402" s="339"/>
      <c r="E1402" s="339"/>
      <c r="F1402" s="1245"/>
    </row>
    <row r="1403" spans="1:6" x14ac:dyDescent="0.3">
      <c r="A1403" s="339"/>
      <c r="B1403" s="336"/>
      <c r="C1403" s="339"/>
      <c r="D1403" s="339"/>
      <c r="E1403" s="339"/>
      <c r="F1403" s="1245"/>
    </row>
    <row r="1404" spans="1:6" x14ac:dyDescent="0.3">
      <c r="A1404" s="339"/>
      <c r="B1404" s="336"/>
      <c r="C1404" s="339"/>
      <c r="D1404" s="339"/>
      <c r="E1404" s="339"/>
      <c r="F1404" s="1245"/>
    </row>
    <row r="1405" spans="1:6" x14ac:dyDescent="0.3">
      <c r="A1405" s="339"/>
      <c r="B1405" s="336"/>
      <c r="C1405" s="339"/>
      <c r="D1405" s="339"/>
      <c r="E1405" s="339"/>
      <c r="F1405" s="1245"/>
    </row>
    <row r="1406" spans="1:6" x14ac:dyDescent="0.3">
      <c r="A1406" s="339"/>
      <c r="B1406" s="336"/>
      <c r="C1406" s="339"/>
      <c r="D1406" s="339"/>
      <c r="E1406" s="339"/>
      <c r="F1406" s="1245"/>
    </row>
    <row r="1407" spans="1:6" x14ac:dyDescent="0.3">
      <c r="A1407" s="339"/>
      <c r="B1407" s="336"/>
      <c r="C1407" s="339"/>
      <c r="D1407" s="339"/>
      <c r="E1407" s="339"/>
      <c r="F1407" s="1245"/>
    </row>
    <row r="1408" spans="1:6" x14ac:dyDescent="0.3">
      <c r="A1408" s="339"/>
      <c r="B1408" s="336"/>
      <c r="C1408" s="339"/>
      <c r="D1408" s="339"/>
      <c r="E1408" s="339"/>
      <c r="F1408" s="1245"/>
    </row>
    <row r="1409" spans="1:6" x14ac:dyDescent="0.3">
      <c r="A1409" s="339"/>
      <c r="B1409" s="336"/>
      <c r="C1409" s="339"/>
      <c r="D1409" s="339"/>
      <c r="E1409" s="339"/>
      <c r="F1409" s="1245"/>
    </row>
    <row r="1410" spans="1:6" x14ac:dyDescent="0.3">
      <c r="A1410" s="339"/>
      <c r="B1410" s="336"/>
      <c r="C1410" s="339"/>
      <c r="D1410" s="339"/>
      <c r="E1410" s="339"/>
      <c r="F1410" s="1245"/>
    </row>
    <row r="1411" spans="1:6" x14ac:dyDescent="0.3">
      <c r="A1411" s="339"/>
      <c r="B1411" s="336"/>
      <c r="C1411" s="339"/>
      <c r="D1411" s="339"/>
      <c r="E1411" s="339"/>
      <c r="F1411" s="1245"/>
    </row>
    <row r="1412" spans="1:6" x14ac:dyDescent="0.3">
      <c r="A1412" s="339"/>
      <c r="B1412" s="336"/>
      <c r="C1412" s="339"/>
      <c r="D1412" s="339"/>
      <c r="E1412" s="339"/>
      <c r="F1412" s="1245"/>
    </row>
    <row r="1413" spans="1:6" x14ac:dyDescent="0.3">
      <c r="A1413" s="339"/>
      <c r="B1413" s="336"/>
      <c r="C1413" s="339"/>
      <c r="D1413" s="339"/>
      <c r="E1413" s="339"/>
      <c r="F1413" s="1245"/>
    </row>
    <row r="1414" spans="1:6" x14ac:dyDescent="0.3">
      <c r="A1414" s="339"/>
      <c r="B1414" s="336"/>
      <c r="C1414" s="339"/>
      <c r="D1414" s="339"/>
      <c r="E1414" s="339"/>
      <c r="F1414" s="1245"/>
    </row>
    <row r="1415" spans="1:6" x14ac:dyDescent="0.3">
      <c r="A1415" s="339"/>
      <c r="B1415" s="336"/>
      <c r="C1415" s="339"/>
      <c r="D1415" s="339"/>
      <c r="E1415" s="339"/>
      <c r="F1415" s="1245"/>
    </row>
    <row r="1416" spans="1:6" x14ac:dyDescent="0.3">
      <c r="A1416" s="339"/>
      <c r="B1416" s="336"/>
      <c r="C1416" s="339"/>
      <c r="D1416" s="339"/>
      <c r="E1416" s="339"/>
      <c r="F1416" s="1245"/>
    </row>
    <row r="1417" spans="1:6" x14ac:dyDescent="0.3">
      <c r="A1417" s="339"/>
      <c r="B1417" s="336"/>
      <c r="C1417" s="339"/>
      <c r="D1417" s="339"/>
      <c r="E1417" s="339"/>
      <c r="F1417" s="1245"/>
    </row>
    <row r="1418" spans="1:6" x14ac:dyDescent="0.3">
      <c r="A1418" s="339"/>
      <c r="B1418" s="336"/>
      <c r="C1418" s="339"/>
      <c r="D1418" s="339"/>
      <c r="E1418" s="339"/>
      <c r="F1418" s="1245"/>
    </row>
    <row r="1419" spans="1:6" x14ac:dyDescent="0.3">
      <c r="A1419" s="339"/>
      <c r="B1419" s="336"/>
      <c r="C1419" s="339"/>
      <c r="D1419" s="339"/>
      <c r="E1419" s="339"/>
      <c r="F1419" s="1245"/>
    </row>
    <row r="1420" spans="1:6" x14ac:dyDescent="0.3">
      <c r="A1420" s="339"/>
      <c r="B1420" s="336"/>
      <c r="C1420" s="339"/>
      <c r="D1420" s="339"/>
      <c r="E1420" s="339"/>
      <c r="F1420" s="1245"/>
    </row>
    <row r="1421" spans="1:6" x14ac:dyDescent="0.3">
      <c r="A1421" s="339"/>
      <c r="B1421" s="336"/>
      <c r="C1421" s="339"/>
      <c r="D1421" s="339"/>
      <c r="E1421" s="339"/>
      <c r="F1421" s="1245"/>
    </row>
    <row r="1422" spans="1:6" x14ac:dyDescent="0.3">
      <c r="A1422" s="339"/>
      <c r="B1422" s="336"/>
      <c r="C1422" s="339"/>
      <c r="D1422" s="339"/>
      <c r="E1422" s="339"/>
      <c r="F1422" s="1245"/>
    </row>
    <row r="1423" spans="1:6" x14ac:dyDescent="0.3">
      <c r="A1423" s="339"/>
      <c r="B1423" s="336"/>
      <c r="C1423" s="339"/>
      <c r="D1423" s="339"/>
      <c r="E1423" s="339"/>
      <c r="F1423" s="1245"/>
    </row>
    <row r="1424" spans="1:6" x14ac:dyDescent="0.3">
      <c r="A1424" s="339"/>
      <c r="B1424" s="336"/>
      <c r="C1424" s="339"/>
      <c r="D1424" s="339"/>
      <c r="E1424" s="339"/>
      <c r="F1424" s="1245"/>
    </row>
    <row r="1425" spans="1:6" x14ac:dyDescent="0.3">
      <c r="A1425" s="339"/>
      <c r="B1425" s="336"/>
      <c r="C1425" s="339"/>
      <c r="D1425" s="339"/>
      <c r="E1425" s="339"/>
      <c r="F1425" s="1245"/>
    </row>
    <row r="1426" spans="1:6" x14ac:dyDescent="0.3">
      <c r="A1426" s="339"/>
      <c r="B1426" s="336"/>
      <c r="C1426" s="339"/>
      <c r="D1426" s="339"/>
      <c r="E1426" s="339"/>
      <c r="F1426" s="1245"/>
    </row>
    <row r="1427" spans="1:6" x14ac:dyDescent="0.3">
      <c r="A1427" s="339"/>
      <c r="B1427" s="336"/>
      <c r="C1427" s="339"/>
      <c r="D1427" s="339"/>
      <c r="E1427" s="339"/>
      <c r="F1427" s="1245"/>
    </row>
    <row r="1428" spans="1:6" x14ac:dyDescent="0.3">
      <c r="A1428" s="339"/>
      <c r="B1428" s="336"/>
      <c r="C1428" s="339"/>
      <c r="D1428" s="339"/>
      <c r="E1428" s="339"/>
      <c r="F1428" s="1245"/>
    </row>
    <row r="1429" spans="1:6" x14ac:dyDescent="0.3">
      <c r="A1429" s="339"/>
      <c r="B1429" s="336"/>
      <c r="C1429" s="339"/>
      <c r="D1429" s="339"/>
      <c r="E1429" s="339"/>
      <c r="F1429" s="1245"/>
    </row>
    <row r="1430" spans="1:6" x14ac:dyDescent="0.3">
      <c r="A1430" s="339"/>
      <c r="B1430" s="336"/>
      <c r="C1430" s="339"/>
      <c r="D1430" s="339"/>
      <c r="E1430" s="339"/>
      <c r="F1430" s="1245"/>
    </row>
    <row r="1431" spans="1:6" x14ac:dyDescent="0.3">
      <c r="A1431" s="339"/>
      <c r="B1431" s="336"/>
      <c r="C1431" s="339"/>
      <c r="D1431" s="339"/>
      <c r="E1431" s="339"/>
      <c r="F1431" s="1245"/>
    </row>
    <row r="1432" spans="1:6" x14ac:dyDescent="0.3">
      <c r="A1432" s="339"/>
      <c r="B1432" s="336"/>
      <c r="C1432" s="339"/>
      <c r="D1432" s="339"/>
      <c r="E1432" s="339"/>
      <c r="F1432" s="1245"/>
    </row>
    <row r="1433" spans="1:6" x14ac:dyDescent="0.3">
      <c r="A1433" s="339"/>
      <c r="B1433" s="336"/>
      <c r="C1433" s="339"/>
      <c r="D1433" s="339"/>
      <c r="E1433" s="339"/>
      <c r="F1433" s="1245"/>
    </row>
    <row r="1434" spans="1:6" x14ac:dyDescent="0.3">
      <c r="A1434" s="339"/>
      <c r="B1434" s="336"/>
      <c r="C1434" s="339"/>
      <c r="D1434" s="339"/>
      <c r="E1434" s="339"/>
      <c r="F1434" s="1245"/>
    </row>
    <row r="1435" spans="1:6" x14ac:dyDescent="0.3">
      <c r="A1435" s="339"/>
      <c r="B1435" s="336"/>
      <c r="C1435" s="339"/>
      <c r="D1435" s="339"/>
      <c r="E1435" s="339"/>
      <c r="F1435" s="1245"/>
    </row>
    <row r="1436" spans="1:6" x14ac:dyDescent="0.3">
      <c r="A1436" s="339"/>
      <c r="B1436" s="336"/>
      <c r="C1436" s="339"/>
      <c r="D1436" s="339"/>
      <c r="E1436" s="339"/>
      <c r="F1436" s="1245"/>
    </row>
    <row r="1437" spans="1:6" x14ac:dyDescent="0.3">
      <c r="A1437" s="339"/>
      <c r="B1437" s="336"/>
      <c r="C1437" s="339"/>
      <c r="D1437" s="339"/>
      <c r="E1437" s="339"/>
      <c r="F1437" s="1245"/>
    </row>
    <row r="1438" spans="1:6" x14ac:dyDescent="0.3">
      <c r="A1438" s="339"/>
      <c r="B1438" s="336"/>
      <c r="C1438" s="339"/>
      <c r="D1438" s="339"/>
      <c r="E1438" s="339"/>
      <c r="F1438" s="1245"/>
    </row>
    <row r="1439" spans="1:6" x14ac:dyDescent="0.3">
      <c r="A1439" s="339"/>
      <c r="B1439" s="336"/>
      <c r="C1439" s="339"/>
      <c r="D1439" s="339"/>
      <c r="E1439" s="339"/>
      <c r="F1439" s="1245"/>
    </row>
    <row r="1440" spans="1:6" x14ac:dyDescent="0.3">
      <c r="A1440" s="339"/>
      <c r="B1440" s="336"/>
      <c r="C1440" s="339"/>
      <c r="D1440" s="339"/>
      <c r="E1440" s="339"/>
      <c r="F1440" s="1245"/>
    </row>
    <row r="1441" spans="1:6" x14ac:dyDescent="0.3">
      <c r="A1441" s="339"/>
      <c r="B1441" s="336"/>
      <c r="C1441" s="339"/>
      <c r="D1441" s="339"/>
      <c r="E1441" s="339"/>
      <c r="F1441" s="1245"/>
    </row>
    <row r="1442" spans="1:6" x14ac:dyDescent="0.3">
      <c r="A1442" s="339"/>
      <c r="B1442" s="336"/>
      <c r="C1442" s="339"/>
      <c r="D1442" s="339"/>
      <c r="E1442" s="339"/>
      <c r="F1442" s="1245"/>
    </row>
    <row r="1443" spans="1:6" x14ac:dyDescent="0.3">
      <c r="A1443" s="339"/>
      <c r="B1443" s="336"/>
      <c r="C1443" s="339"/>
      <c r="D1443" s="339"/>
      <c r="E1443" s="339"/>
      <c r="F1443" s="1245"/>
    </row>
    <row r="1444" spans="1:6" x14ac:dyDescent="0.3">
      <c r="A1444" s="339"/>
      <c r="B1444" s="336"/>
      <c r="C1444" s="339"/>
      <c r="D1444" s="339"/>
      <c r="E1444" s="339"/>
      <c r="F1444" s="1245"/>
    </row>
    <row r="1445" spans="1:6" x14ac:dyDescent="0.3">
      <c r="A1445" s="339"/>
      <c r="B1445" s="336"/>
      <c r="C1445" s="339"/>
      <c r="D1445" s="339"/>
      <c r="E1445" s="339"/>
      <c r="F1445" s="1245"/>
    </row>
    <row r="1446" spans="1:6" x14ac:dyDescent="0.3">
      <c r="A1446" s="339"/>
      <c r="B1446" s="336"/>
      <c r="C1446" s="339"/>
      <c r="D1446" s="339"/>
      <c r="E1446" s="339"/>
      <c r="F1446" s="1245"/>
    </row>
    <row r="1447" spans="1:6" x14ac:dyDescent="0.3">
      <c r="A1447" s="339"/>
      <c r="B1447" s="336"/>
      <c r="C1447" s="339"/>
      <c r="D1447" s="339"/>
      <c r="E1447" s="339"/>
      <c r="F1447" s="1245"/>
    </row>
    <row r="1448" spans="1:6" x14ac:dyDescent="0.3">
      <c r="A1448" s="339"/>
      <c r="B1448" s="336"/>
      <c r="C1448" s="339"/>
      <c r="D1448" s="339"/>
      <c r="E1448" s="339"/>
      <c r="F1448" s="1245"/>
    </row>
    <row r="1449" spans="1:6" x14ac:dyDescent="0.3">
      <c r="A1449" s="339"/>
      <c r="B1449" s="336"/>
      <c r="C1449" s="339"/>
      <c r="D1449" s="339"/>
      <c r="E1449" s="339"/>
      <c r="F1449" s="1245"/>
    </row>
    <row r="1450" spans="1:6" x14ac:dyDescent="0.3">
      <c r="A1450" s="339"/>
      <c r="B1450" s="336"/>
      <c r="C1450" s="339"/>
      <c r="D1450" s="339"/>
      <c r="E1450" s="339"/>
      <c r="F1450" s="1245"/>
    </row>
    <row r="1451" spans="1:6" x14ac:dyDescent="0.3">
      <c r="A1451" s="339"/>
      <c r="B1451" s="336"/>
      <c r="C1451" s="339"/>
      <c r="D1451" s="339"/>
      <c r="E1451" s="339"/>
      <c r="F1451" s="1245"/>
    </row>
    <row r="1452" spans="1:6" x14ac:dyDescent="0.3">
      <c r="A1452" s="339"/>
      <c r="B1452" s="336"/>
      <c r="C1452" s="339"/>
      <c r="D1452" s="339"/>
      <c r="E1452" s="339"/>
      <c r="F1452" s="1245"/>
    </row>
    <row r="1453" spans="1:6" x14ac:dyDescent="0.3">
      <c r="A1453" s="339"/>
      <c r="B1453" s="336"/>
      <c r="C1453" s="339"/>
      <c r="D1453" s="339"/>
      <c r="E1453" s="339"/>
      <c r="F1453" s="1245"/>
    </row>
    <row r="1454" spans="1:6" x14ac:dyDescent="0.3">
      <c r="A1454" s="339"/>
      <c r="B1454" s="336"/>
      <c r="C1454" s="339"/>
      <c r="D1454" s="339"/>
      <c r="E1454" s="339"/>
      <c r="F1454" s="1245"/>
    </row>
    <row r="1455" spans="1:6" x14ac:dyDescent="0.3">
      <c r="A1455" s="339"/>
      <c r="B1455" s="336"/>
      <c r="C1455" s="339"/>
      <c r="D1455" s="339"/>
      <c r="E1455" s="339"/>
      <c r="F1455" s="1245"/>
    </row>
    <row r="1456" spans="1:6" x14ac:dyDescent="0.3">
      <c r="A1456" s="339"/>
      <c r="B1456" s="336"/>
      <c r="C1456" s="339"/>
      <c r="D1456" s="339"/>
      <c r="E1456" s="339"/>
      <c r="F1456" s="1245"/>
    </row>
    <row r="1457" spans="1:6" x14ac:dyDescent="0.3">
      <c r="A1457" s="339"/>
      <c r="B1457" s="336"/>
      <c r="C1457" s="339"/>
      <c r="D1457" s="339"/>
      <c r="E1457" s="339"/>
      <c r="F1457" s="1245"/>
    </row>
    <row r="1458" spans="1:6" x14ac:dyDescent="0.3">
      <c r="A1458" s="339"/>
      <c r="B1458" s="336"/>
      <c r="C1458" s="339"/>
      <c r="D1458" s="339"/>
      <c r="E1458" s="339"/>
      <c r="F1458" s="1245"/>
    </row>
    <row r="1459" spans="1:6" x14ac:dyDescent="0.3">
      <c r="A1459" s="339"/>
      <c r="B1459" s="336"/>
      <c r="C1459" s="339"/>
      <c r="D1459" s="339"/>
      <c r="E1459" s="339"/>
      <c r="F1459" s="1245"/>
    </row>
    <row r="1460" spans="1:6" x14ac:dyDescent="0.3">
      <c r="A1460" s="339"/>
      <c r="B1460" s="336"/>
      <c r="C1460" s="339"/>
      <c r="D1460" s="339"/>
      <c r="E1460" s="339"/>
      <c r="F1460" s="1245"/>
    </row>
    <row r="1461" spans="1:6" x14ac:dyDescent="0.3">
      <c r="A1461" s="339"/>
      <c r="B1461" s="336"/>
      <c r="C1461" s="339"/>
      <c r="D1461" s="339"/>
      <c r="E1461" s="339"/>
      <c r="F1461" s="1245"/>
    </row>
    <row r="1462" spans="1:6" x14ac:dyDescent="0.3">
      <c r="A1462" s="339"/>
      <c r="B1462" s="336"/>
      <c r="C1462" s="339"/>
      <c r="D1462" s="339"/>
      <c r="E1462" s="339"/>
      <c r="F1462" s="1245"/>
    </row>
    <row r="1463" spans="1:6" x14ac:dyDescent="0.3">
      <c r="A1463" s="339"/>
      <c r="B1463" s="336"/>
      <c r="C1463" s="339"/>
      <c r="D1463" s="339"/>
      <c r="E1463" s="339"/>
      <c r="F1463" s="1245"/>
    </row>
    <row r="1464" spans="1:6" x14ac:dyDescent="0.3">
      <c r="A1464" s="339"/>
      <c r="B1464" s="336"/>
      <c r="C1464" s="339"/>
      <c r="D1464" s="339"/>
      <c r="E1464" s="339"/>
      <c r="F1464" s="1245"/>
    </row>
    <row r="1465" spans="1:6" x14ac:dyDescent="0.3">
      <c r="A1465" s="339"/>
      <c r="B1465" s="336"/>
      <c r="C1465" s="339"/>
      <c r="D1465" s="339"/>
      <c r="E1465" s="339"/>
      <c r="F1465" s="1245"/>
    </row>
    <row r="1466" spans="1:6" x14ac:dyDescent="0.3">
      <c r="A1466" s="339"/>
      <c r="B1466" s="336"/>
      <c r="C1466" s="339"/>
      <c r="D1466" s="339"/>
      <c r="E1466" s="339"/>
      <c r="F1466" s="1245"/>
    </row>
    <row r="1467" spans="1:6" x14ac:dyDescent="0.3">
      <c r="A1467" s="339"/>
      <c r="B1467" s="336"/>
      <c r="C1467" s="339"/>
      <c r="D1467" s="339"/>
      <c r="E1467" s="339"/>
      <c r="F1467" s="1245"/>
    </row>
    <row r="1468" spans="1:6" x14ac:dyDescent="0.3">
      <c r="A1468" s="339"/>
      <c r="B1468" s="336"/>
      <c r="C1468" s="339"/>
      <c r="D1468" s="339"/>
      <c r="E1468" s="339"/>
      <c r="F1468" s="1245"/>
    </row>
    <row r="1469" spans="1:6" x14ac:dyDescent="0.3">
      <c r="A1469" s="339"/>
      <c r="B1469" s="336"/>
      <c r="C1469" s="339"/>
      <c r="D1469" s="339"/>
      <c r="E1469" s="339"/>
      <c r="F1469" s="1245"/>
    </row>
    <row r="1470" spans="1:6" x14ac:dyDescent="0.3">
      <c r="A1470" s="339"/>
      <c r="B1470" s="336"/>
      <c r="C1470" s="339"/>
      <c r="D1470" s="339"/>
      <c r="E1470" s="339"/>
      <c r="F1470" s="1245"/>
    </row>
    <row r="1471" spans="1:6" x14ac:dyDescent="0.3">
      <c r="A1471" s="339"/>
      <c r="B1471" s="336"/>
      <c r="C1471" s="339"/>
      <c r="D1471" s="339"/>
      <c r="E1471" s="339"/>
      <c r="F1471" s="1245"/>
    </row>
    <row r="1472" spans="1:6" x14ac:dyDescent="0.3">
      <c r="A1472" s="339"/>
      <c r="B1472" s="336"/>
      <c r="C1472" s="339"/>
      <c r="D1472" s="339"/>
      <c r="E1472" s="339"/>
      <c r="F1472" s="1245"/>
    </row>
    <row r="1473" spans="1:6" x14ac:dyDescent="0.3">
      <c r="A1473" s="339"/>
      <c r="B1473" s="336"/>
      <c r="C1473" s="339"/>
      <c r="D1473" s="339"/>
      <c r="E1473" s="339"/>
      <c r="F1473" s="1245"/>
    </row>
    <row r="1474" spans="1:6" x14ac:dyDescent="0.3">
      <c r="A1474" s="339"/>
      <c r="B1474" s="336"/>
      <c r="C1474" s="339"/>
      <c r="D1474" s="339"/>
      <c r="E1474" s="339"/>
      <c r="F1474" s="1245"/>
    </row>
    <row r="1475" spans="1:6" x14ac:dyDescent="0.3">
      <c r="A1475" s="339"/>
      <c r="B1475" s="336"/>
      <c r="C1475" s="339"/>
      <c r="D1475" s="339"/>
      <c r="E1475" s="339"/>
      <c r="F1475" s="1245"/>
    </row>
    <row r="1476" spans="1:6" x14ac:dyDescent="0.3">
      <c r="A1476" s="339"/>
      <c r="B1476" s="336"/>
      <c r="C1476" s="339"/>
      <c r="D1476" s="339"/>
      <c r="E1476" s="339"/>
      <c r="F1476" s="1245"/>
    </row>
    <row r="1477" spans="1:6" x14ac:dyDescent="0.3">
      <c r="A1477" s="339"/>
      <c r="B1477" s="336"/>
      <c r="C1477" s="339"/>
      <c r="D1477" s="339"/>
      <c r="E1477" s="339"/>
      <c r="F1477" s="1245"/>
    </row>
    <row r="1478" spans="1:6" x14ac:dyDescent="0.3">
      <c r="A1478" s="339"/>
      <c r="B1478" s="336"/>
      <c r="C1478" s="339"/>
      <c r="D1478" s="339"/>
      <c r="E1478" s="339"/>
      <c r="F1478" s="1245"/>
    </row>
    <row r="1479" spans="1:6" x14ac:dyDescent="0.3">
      <c r="A1479" s="339"/>
      <c r="B1479" s="336"/>
      <c r="C1479" s="339"/>
      <c r="D1479" s="339"/>
      <c r="E1479" s="339"/>
      <c r="F1479" s="1245"/>
    </row>
    <row r="1480" spans="1:6" x14ac:dyDescent="0.3">
      <c r="A1480" s="339"/>
      <c r="B1480" s="336"/>
      <c r="C1480" s="339"/>
      <c r="D1480" s="339"/>
      <c r="E1480" s="339"/>
      <c r="F1480" s="1245"/>
    </row>
    <row r="1481" spans="1:6" x14ac:dyDescent="0.3">
      <c r="A1481" s="339"/>
      <c r="B1481" s="336"/>
      <c r="C1481" s="339"/>
      <c r="D1481" s="339"/>
      <c r="E1481" s="339"/>
      <c r="F1481" s="1245"/>
    </row>
    <row r="1482" spans="1:6" x14ac:dyDescent="0.3">
      <c r="A1482" s="339"/>
      <c r="B1482" s="336"/>
      <c r="C1482" s="339"/>
      <c r="D1482" s="339"/>
      <c r="E1482" s="339"/>
      <c r="F1482" s="1245"/>
    </row>
    <row r="1483" spans="1:6" x14ac:dyDescent="0.3">
      <c r="A1483" s="339"/>
      <c r="B1483" s="336"/>
      <c r="C1483" s="339"/>
      <c r="D1483" s="339"/>
      <c r="E1483" s="339"/>
      <c r="F1483" s="1245"/>
    </row>
    <row r="1484" spans="1:6" x14ac:dyDescent="0.3">
      <c r="A1484" s="339"/>
      <c r="B1484" s="336"/>
      <c r="C1484" s="339"/>
      <c r="D1484" s="339"/>
      <c r="E1484" s="339"/>
      <c r="F1484" s="1245"/>
    </row>
    <row r="1485" spans="1:6" x14ac:dyDescent="0.3">
      <c r="A1485" s="339"/>
      <c r="B1485" s="336"/>
      <c r="C1485" s="339"/>
      <c r="D1485" s="339"/>
      <c r="E1485" s="339"/>
      <c r="F1485" s="1245"/>
    </row>
    <row r="1486" spans="1:6" x14ac:dyDescent="0.3">
      <c r="A1486" s="339"/>
      <c r="B1486" s="336"/>
      <c r="C1486" s="339"/>
      <c r="D1486" s="339"/>
      <c r="E1486" s="339"/>
      <c r="F1486" s="1245"/>
    </row>
    <row r="1487" spans="1:6" x14ac:dyDescent="0.3">
      <c r="A1487" s="339"/>
      <c r="B1487" s="336"/>
      <c r="C1487" s="339"/>
      <c r="D1487" s="339"/>
      <c r="E1487" s="339"/>
      <c r="F1487" s="1245"/>
    </row>
    <row r="1488" spans="1:6" x14ac:dyDescent="0.3">
      <c r="A1488" s="339"/>
      <c r="B1488" s="336"/>
      <c r="C1488" s="339"/>
      <c r="D1488" s="339"/>
      <c r="E1488" s="339"/>
      <c r="F1488" s="1245"/>
    </row>
    <row r="1489" spans="1:6" x14ac:dyDescent="0.3">
      <c r="A1489" s="339"/>
      <c r="B1489" s="336"/>
      <c r="C1489" s="339"/>
      <c r="D1489" s="339"/>
      <c r="E1489" s="339"/>
      <c r="F1489" s="1245"/>
    </row>
    <row r="1490" spans="1:6" x14ac:dyDescent="0.3">
      <c r="A1490" s="339"/>
      <c r="B1490" s="336"/>
      <c r="C1490" s="339"/>
      <c r="D1490" s="339"/>
      <c r="E1490" s="339"/>
      <c r="F1490" s="1245"/>
    </row>
    <row r="1491" spans="1:6" x14ac:dyDescent="0.3">
      <c r="A1491" s="339"/>
      <c r="B1491" s="336"/>
      <c r="C1491" s="339"/>
      <c r="D1491" s="339"/>
      <c r="E1491" s="339"/>
      <c r="F1491" s="1245"/>
    </row>
    <row r="1492" spans="1:6" x14ac:dyDescent="0.3">
      <c r="A1492" s="339"/>
      <c r="B1492" s="336"/>
      <c r="C1492" s="339"/>
      <c r="D1492" s="339"/>
      <c r="E1492" s="339"/>
      <c r="F1492" s="1245"/>
    </row>
    <row r="1493" spans="1:6" x14ac:dyDescent="0.3">
      <c r="A1493" s="339"/>
      <c r="B1493" s="336"/>
      <c r="C1493" s="339"/>
      <c r="D1493" s="339"/>
      <c r="E1493" s="339"/>
      <c r="F1493" s="1245"/>
    </row>
    <row r="1494" spans="1:6" x14ac:dyDescent="0.3">
      <c r="A1494" s="339"/>
      <c r="B1494" s="336"/>
      <c r="C1494" s="339"/>
      <c r="D1494" s="339"/>
      <c r="E1494" s="339"/>
      <c r="F1494" s="1245"/>
    </row>
    <row r="1495" spans="1:6" x14ac:dyDescent="0.3">
      <c r="A1495" s="339"/>
      <c r="B1495" s="336"/>
      <c r="C1495" s="339"/>
      <c r="D1495" s="339"/>
      <c r="E1495" s="339"/>
      <c r="F1495" s="1245"/>
    </row>
    <row r="1496" spans="1:6" x14ac:dyDescent="0.3">
      <c r="A1496" s="339"/>
      <c r="B1496" s="336"/>
      <c r="C1496" s="339"/>
      <c r="D1496" s="339"/>
      <c r="E1496" s="339"/>
      <c r="F1496" s="1245"/>
    </row>
    <row r="1497" spans="1:6" x14ac:dyDescent="0.3">
      <c r="A1497" s="339"/>
      <c r="B1497" s="336"/>
      <c r="C1497" s="339"/>
      <c r="D1497" s="339"/>
      <c r="E1497" s="339"/>
      <c r="F1497" s="1245"/>
    </row>
    <row r="1498" spans="1:6" x14ac:dyDescent="0.3">
      <c r="A1498" s="339"/>
      <c r="B1498" s="336"/>
      <c r="C1498" s="339"/>
      <c r="D1498" s="339"/>
      <c r="E1498" s="339"/>
      <c r="F1498" s="1245"/>
    </row>
    <row r="1499" spans="1:6" x14ac:dyDescent="0.3">
      <c r="A1499" s="339"/>
      <c r="B1499" s="336"/>
      <c r="C1499" s="339"/>
      <c r="D1499" s="339"/>
      <c r="E1499" s="339"/>
      <c r="F1499" s="1245"/>
    </row>
    <row r="1500" spans="1:6" x14ac:dyDescent="0.3">
      <c r="A1500" s="339"/>
      <c r="B1500" s="336"/>
      <c r="C1500" s="339"/>
      <c r="D1500" s="339"/>
      <c r="E1500" s="339"/>
      <c r="F1500" s="1245"/>
    </row>
    <row r="1501" spans="1:6" x14ac:dyDescent="0.3">
      <c r="A1501" s="339"/>
      <c r="B1501" s="336"/>
      <c r="C1501" s="339"/>
      <c r="D1501" s="339"/>
      <c r="E1501" s="339"/>
      <c r="F1501" s="1245"/>
    </row>
    <row r="1502" spans="1:6" x14ac:dyDescent="0.3">
      <c r="A1502" s="339"/>
      <c r="B1502" s="336"/>
      <c r="C1502" s="339"/>
      <c r="D1502" s="339"/>
      <c r="E1502" s="339"/>
      <c r="F1502" s="1245"/>
    </row>
    <row r="1503" spans="1:6" x14ac:dyDescent="0.3">
      <c r="A1503" s="339"/>
      <c r="B1503" s="336"/>
      <c r="C1503" s="339"/>
      <c r="D1503" s="339"/>
      <c r="E1503" s="339"/>
      <c r="F1503" s="1245"/>
    </row>
    <row r="1504" spans="1:6" x14ac:dyDescent="0.3">
      <c r="A1504" s="339"/>
      <c r="B1504" s="336"/>
      <c r="C1504" s="339"/>
      <c r="D1504" s="339"/>
      <c r="E1504" s="339"/>
      <c r="F1504" s="1245"/>
    </row>
    <row r="1505" spans="1:6" x14ac:dyDescent="0.3">
      <c r="A1505" s="339"/>
      <c r="B1505" s="336"/>
      <c r="C1505" s="339"/>
      <c r="D1505" s="339"/>
      <c r="E1505" s="339"/>
      <c r="F1505" s="1245"/>
    </row>
    <row r="1506" spans="1:6" x14ac:dyDescent="0.3">
      <c r="A1506" s="339"/>
      <c r="B1506" s="336"/>
      <c r="C1506" s="339"/>
      <c r="D1506" s="339"/>
      <c r="E1506" s="339"/>
      <c r="F1506" s="1245"/>
    </row>
    <row r="1507" spans="1:6" x14ac:dyDescent="0.3">
      <c r="A1507" s="339"/>
      <c r="B1507" s="336"/>
      <c r="C1507" s="339"/>
      <c r="D1507" s="339"/>
      <c r="E1507" s="339"/>
      <c r="F1507" s="1245"/>
    </row>
    <row r="1508" spans="1:6" x14ac:dyDescent="0.3">
      <c r="A1508" s="339"/>
      <c r="B1508" s="336"/>
      <c r="C1508" s="339"/>
      <c r="D1508" s="339"/>
      <c r="E1508" s="339"/>
      <c r="F1508" s="1245"/>
    </row>
    <row r="1509" spans="1:6" x14ac:dyDescent="0.3">
      <c r="A1509" s="339"/>
      <c r="B1509" s="336"/>
      <c r="C1509" s="339"/>
      <c r="D1509" s="339"/>
      <c r="E1509" s="339"/>
      <c r="F1509" s="1245"/>
    </row>
    <row r="1510" spans="1:6" x14ac:dyDescent="0.3">
      <c r="A1510" s="339"/>
      <c r="B1510" s="336"/>
      <c r="C1510" s="339"/>
      <c r="D1510" s="339"/>
      <c r="E1510" s="339"/>
      <c r="F1510" s="1245"/>
    </row>
    <row r="1511" spans="1:6" x14ac:dyDescent="0.3">
      <c r="A1511" s="339"/>
      <c r="B1511" s="336"/>
      <c r="C1511" s="339"/>
      <c r="D1511" s="339"/>
      <c r="E1511" s="339"/>
      <c r="F1511" s="1245"/>
    </row>
    <row r="1512" spans="1:6" x14ac:dyDescent="0.3">
      <c r="A1512" s="339"/>
      <c r="B1512" s="336"/>
      <c r="C1512" s="339"/>
      <c r="D1512" s="339"/>
      <c r="E1512" s="339"/>
      <c r="F1512" s="1245"/>
    </row>
    <row r="1513" spans="1:6" x14ac:dyDescent="0.3">
      <c r="A1513" s="339"/>
      <c r="B1513" s="336"/>
      <c r="C1513" s="339"/>
      <c r="D1513" s="339"/>
      <c r="E1513" s="339"/>
      <c r="F1513" s="1245"/>
    </row>
    <row r="1514" spans="1:6" x14ac:dyDescent="0.3">
      <c r="A1514" s="339"/>
      <c r="B1514" s="336"/>
      <c r="C1514" s="339"/>
      <c r="D1514" s="339"/>
      <c r="E1514" s="339"/>
      <c r="F1514" s="1245"/>
    </row>
    <row r="1515" spans="1:6" x14ac:dyDescent="0.3">
      <c r="A1515" s="339"/>
      <c r="B1515" s="336"/>
      <c r="C1515" s="339"/>
      <c r="D1515" s="339"/>
      <c r="E1515" s="339"/>
      <c r="F1515" s="1245"/>
    </row>
    <row r="1516" spans="1:6" x14ac:dyDescent="0.3">
      <c r="A1516" s="339"/>
      <c r="B1516" s="336"/>
      <c r="C1516" s="339"/>
      <c r="D1516" s="339"/>
      <c r="E1516" s="339"/>
      <c r="F1516" s="1245"/>
    </row>
    <row r="1517" spans="1:6" x14ac:dyDescent="0.3">
      <c r="A1517" s="339"/>
      <c r="B1517" s="336"/>
      <c r="C1517" s="339"/>
      <c r="D1517" s="339"/>
      <c r="E1517" s="339"/>
      <c r="F1517" s="1245"/>
    </row>
    <row r="1518" spans="1:6" x14ac:dyDescent="0.3">
      <c r="A1518" s="339"/>
      <c r="B1518" s="336"/>
      <c r="C1518" s="339"/>
      <c r="D1518" s="339"/>
      <c r="E1518" s="339"/>
      <c r="F1518" s="1245"/>
    </row>
    <row r="1519" spans="1:6" x14ac:dyDescent="0.3">
      <c r="A1519" s="339"/>
      <c r="B1519" s="336"/>
      <c r="C1519" s="339"/>
      <c r="D1519" s="339"/>
      <c r="E1519" s="339"/>
      <c r="F1519" s="1245"/>
    </row>
    <row r="1520" spans="1:6" x14ac:dyDescent="0.3">
      <c r="A1520" s="339"/>
      <c r="B1520" s="336"/>
      <c r="C1520" s="339"/>
      <c r="D1520" s="339"/>
      <c r="E1520" s="339"/>
      <c r="F1520" s="1245"/>
    </row>
    <row r="1521" spans="1:6" x14ac:dyDescent="0.3">
      <c r="A1521" s="339"/>
      <c r="B1521" s="336"/>
      <c r="C1521" s="339"/>
      <c r="D1521" s="339"/>
      <c r="E1521" s="339"/>
      <c r="F1521" s="1245"/>
    </row>
    <row r="1522" spans="1:6" x14ac:dyDescent="0.3">
      <c r="A1522" s="339"/>
      <c r="B1522" s="336"/>
      <c r="C1522" s="339"/>
      <c r="D1522" s="339"/>
      <c r="E1522" s="339"/>
      <c r="F1522" s="1245"/>
    </row>
    <row r="1523" spans="1:6" x14ac:dyDescent="0.3">
      <c r="A1523" s="339"/>
      <c r="B1523" s="336"/>
      <c r="C1523" s="339"/>
      <c r="D1523" s="339"/>
      <c r="E1523" s="339"/>
      <c r="F1523" s="1245"/>
    </row>
    <row r="1524" spans="1:6" x14ac:dyDescent="0.3">
      <c r="A1524" s="339"/>
      <c r="B1524" s="336"/>
      <c r="C1524" s="339"/>
      <c r="D1524" s="339"/>
      <c r="E1524" s="339"/>
      <c r="F1524" s="1245"/>
    </row>
    <row r="1525" spans="1:6" x14ac:dyDescent="0.3">
      <c r="A1525" s="339"/>
      <c r="B1525" s="336"/>
      <c r="C1525" s="339"/>
      <c r="D1525" s="339"/>
      <c r="E1525" s="339"/>
      <c r="F1525" s="1245"/>
    </row>
    <row r="1526" spans="1:6" x14ac:dyDescent="0.3">
      <c r="A1526" s="339"/>
      <c r="B1526" s="336"/>
      <c r="C1526" s="339"/>
      <c r="D1526" s="339"/>
      <c r="E1526" s="339"/>
      <c r="F1526" s="1245"/>
    </row>
    <row r="1527" spans="1:6" x14ac:dyDescent="0.3">
      <c r="A1527" s="339"/>
      <c r="B1527" s="336"/>
      <c r="C1527" s="339"/>
      <c r="D1527" s="339"/>
      <c r="E1527" s="339"/>
      <c r="F1527" s="1245"/>
    </row>
    <row r="1528" spans="1:6" x14ac:dyDescent="0.3">
      <c r="A1528" s="339"/>
      <c r="B1528" s="336"/>
      <c r="C1528" s="339"/>
      <c r="D1528" s="339"/>
      <c r="E1528" s="339"/>
      <c r="F1528" s="1245"/>
    </row>
    <row r="1529" spans="1:6" x14ac:dyDescent="0.3">
      <c r="A1529" s="339"/>
      <c r="B1529" s="336"/>
      <c r="C1529" s="339"/>
      <c r="D1529" s="339"/>
      <c r="E1529" s="339"/>
      <c r="F1529" s="1245"/>
    </row>
    <row r="1530" spans="1:6" x14ac:dyDescent="0.3">
      <c r="A1530" s="339"/>
      <c r="B1530" s="336"/>
      <c r="C1530" s="339"/>
      <c r="D1530" s="339"/>
      <c r="E1530" s="339"/>
      <c r="F1530" s="1245"/>
    </row>
    <row r="1531" spans="1:6" x14ac:dyDescent="0.3">
      <c r="A1531" s="339"/>
      <c r="B1531" s="336"/>
      <c r="C1531" s="339"/>
      <c r="D1531" s="339"/>
      <c r="E1531" s="339"/>
      <c r="F1531" s="1245"/>
    </row>
    <row r="1532" spans="1:6" x14ac:dyDescent="0.3">
      <c r="A1532" s="339"/>
      <c r="B1532" s="336"/>
      <c r="C1532" s="339"/>
      <c r="D1532" s="339"/>
      <c r="E1532" s="339"/>
      <c r="F1532" s="1245"/>
    </row>
    <row r="1533" spans="1:6" x14ac:dyDescent="0.3">
      <c r="A1533" s="339"/>
      <c r="B1533" s="336"/>
      <c r="C1533" s="339"/>
      <c r="D1533" s="339"/>
      <c r="E1533" s="339"/>
      <c r="F1533" s="1245"/>
    </row>
    <row r="1534" spans="1:6" x14ac:dyDescent="0.3">
      <c r="A1534" s="339"/>
      <c r="B1534" s="336"/>
      <c r="C1534" s="339"/>
      <c r="D1534" s="339"/>
      <c r="E1534" s="339"/>
      <c r="F1534" s="1245"/>
    </row>
    <row r="1535" spans="1:6" x14ac:dyDescent="0.3">
      <c r="A1535" s="339"/>
      <c r="B1535" s="336"/>
      <c r="C1535" s="339"/>
      <c r="D1535" s="339"/>
      <c r="E1535" s="339"/>
      <c r="F1535" s="1245"/>
    </row>
    <row r="1536" spans="1:6" x14ac:dyDescent="0.3">
      <c r="A1536" s="339"/>
      <c r="B1536" s="336"/>
      <c r="C1536" s="339"/>
      <c r="D1536" s="339"/>
      <c r="E1536" s="339"/>
      <c r="F1536" s="1245"/>
    </row>
    <row r="1537" spans="1:6" x14ac:dyDescent="0.3">
      <c r="A1537" s="339"/>
      <c r="B1537" s="336"/>
      <c r="C1537" s="339"/>
      <c r="D1537" s="339"/>
      <c r="E1537" s="339"/>
      <c r="F1537" s="1245"/>
    </row>
    <row r="1538" spans="1:6" x14ac:dyDescent="0.3">
      <c r="A1538" s="339"/>
      <c r="B1538" s="336"/>
      <c r="C1538" s="339"/>
      <c r="D1538" s="339"/>
      <c r="E1538" s="339"/>
      <c r="F1538" s="1245"/>
    </row>
    <row r="1539" spans="1:6" x14ac:dyDescent="0.3">
      <c r="A1539" s="339"/>
      <c r="B1539" s="336"/>
      <c r="C1539" s="339"/>
      <c r="D1539" s="339"/>
      <c r="E1539" s="339"/>
      <c r="F1539" s="1245"/>
    </row>
    <row r="1540" spans="1:6" x14ac:dyDescent="0.3">
      <c r="A1540" s="339"/>
      <c r="B1540" s="336"/>
      <c r="C1540" s="339"/>
      <c r="D1540" s="339"/>
      <c r="E1540" s="339"/>
      <c r="F1540" s="1245"/>
    </row>
    <row r="1541" spans="1:6" x14ac:dyDescent="0.3">
      <c r="A1541" s="339"/>
      <c r="B1541" s="336"/>
      <c r="C1541" s="339"/>
      <c r="D1541" s="339"/>
      <c r="E1541" s="339"/>
      <c r="F1541" s="1245"/>
    </row>
    <row r="1542" spans="1:6" x14ac:dyDescent="0.3">
      <c r="A1542" s="339"/>
      <c r="B1542" s="336"/>
      <c r="C1542" s="339"/>
      <c r="D1542" s="339"/>
      <c r="E1542" s="339"/>
      <c r="F1542" s="1245"/>
    </row>
    <row r="1543" spans="1:6" x14ac:dyDescent="0.3">
      <c r="A1543" s="339"/>
      <c r="B1543" s="336"/>
      <c r="C1543" s="339"/>
      <c r="D1543" s="339"/>
      <c r="E1543" s="339"/>
      <c r="F1543" s="1245"/>
    </row>
    <row r="1544" spans="1:6" x14ac:dyDescent="0.3">
      <c r="A1544" s="339"/>
      <c r="B1544" s="336"/>
      <c r="C1544" s="339"/>
      <c r="D1544" s="339"/>
      <c r="E1544" s="339"/>
      <c r="F1544" s="1245"/>
    </row>
    <row r="1545" spans="1:6" x14ac:dyDescent="0.3">
      <c r="A1545" s="339"/>
      <c r="B1545" s="336"/>
      <c r="C1545" s="339"/>
      <c r="D1545" s="339"/>
      <c r="E1545" s="339"/>
      <c r="F1545" s="1245"/>
    </row>
    <row r="1546" spans="1:6" x14ac:dyDescent="0.3">
      <c r="A1546" s="339"/>
      <c r="B1546" s="336"/>
      <c r="C1546" s="339"/>
      <c r="D1546" s="339"/>
      <c r="E1546" s="339"/>
      <c r="F1546" s="1245"/>
    </row>
    <row r="1547" spans="1:6" x14ac:dyDescent="0.3">
      <c r="A1547" s="339"/>
      <c r="B1547" s="336"/>
      <c r="C1547" s="339"/>
      <c r="D1547" s="339"/>
      <c r="E1547" s="339"/>
      <c r="F1547" s="1245"/>
    </row>
    <row r="1548" spans="1:6" x14ac:dyDescent="0.3">
      <c r="A1548" s="339"/>
      <c r="B1548" s="336"/>
      <c r="C1548" s="339"/>
      <c r="D1548" s="339"/>
      <c r="E1548" s="339"/>
      <c r="F1548" s="1245"/>
    </row>
    <row r="1549" spans="1:6" x14ac:dyDescent="0.3">
      <c r="A1549" s="339"/>
      <c r="B1549" s="336"/>
      <c r="C1549" s="339"/>
      <c r="D1549" s="339"/>
      <c r="E1549" s="339"/>
      <c r="F1549" s="1245"/>
    </row>
    <row r="1550" spans="1:6" x14ac:dyDescent="0.3">
      <c r="A1550" s="339"/>
      <c r="B1550" s="336"/>
      <c r="C1550" s="339"/>
      <c r="D1550" s="339"/>
      <c r="E1550" s="339"/>
      <c r="F1550" s="1245"/>
    </row>
    <row r="1551" spans="1:6" x14ac:dyDescent="0.3">
      <c r="A1551" s="339"/>
      <c r="B1551" s="336"/>
      <c r="C1551" s="339"/>
      <c r="D1551" s="339"/>
      <c r="E1551" s="339"/>
      <c r="F1551" s="1245"/>
    </row>
    <row r="1552" spans="1:6" x14ac:dyDescent="0.3">
      <c r="A1552" s="339"/>
      <c r="B1552" s="336"/>
      <c r="C1552" s="339"/>
      <c r="D1552" s="339"/>
      <c r="E1552" s="339"/>
      <c r="F1552" s="1245"/>
    </row>
    <row r="1553" spans="1:6" x14ac:dyDescent="0.3">
      <c r="A1553" s="339"/>
      <c r="B1553" s="336"/>
      <c r="C1553" s="339"/>
      <c r="D1553" s="339"/>
      <c r="E1553" s="339"/>
      <c r="F1553" s="1245"/>
    </row>
    <row r="1554" spans="1:6" x14ac:dyDescent="0.3">
      <c r="A1554" s="339"/>
      <c r="B1554" s="336"/>
      <c r="C1554" s="339"/>
      <c r="D1554" s="339"/>
      <c r="E1554" s="339"/>
      <c r="F1554" s="1245"/>
    </row>
    <row r="1555" spans="1:6" x14ac:dyDescent="0.3">
      <c r="A1555" s="339"/>
      <c r="B1555" s="336"/>
      <c r="C1555" s="339"/>
      <c r="D1555" s="339"/>
      <c r="E1555" s="339"/>
      <c r="F1555" s="1245"/>
    </row>
    <row r="1556" spans="1:6" x14ac:dyDescent="0.3">
      <c r="A1556" s="339"/>
      <c r="B1556" s="336"/>
      <c r="C1556" s="339"/>
      <c r="D1556" s="339"/>
      <c r="E1556" s="339"/>
      <c r="F1556" s="1245"/>
    </row>
    <row r="1557" spans="1:6" x14ac:dyDescent="0.3">
      <c r="A1557" s="339"/>
      <c r="B1557" s="336"/>
      <c r="C1557" s="339"/>
      <c r="D1557" s="339"/>
      <c r="E1557" s="339"/>
      <c r="F1557" s="1245"/>
    </row>
    <row r="1558" spans="1:6" x14ac:dyDescent="0.3">
      <c r="A1558" s="339"/>
      <c r="B1558" s="336"/>
      <c r="C1558" s="339"/>
      <c r="D1558" s="339"/>
      <c r="E1558" s="339"/>
      <c r="F1558" s="1245"/>
    </row>
    <row r="1559" spans="1:6" x14ac:dyDescent="0.3">
      <c r="A1559" s="339"/>
      <c r="B1559" s="336"/>
      <c r="C1559" s="339"/>
      <c r="D1559" s="339"/>
      <c r="E1559" s="339"/>
      <c r="F1559" s="1245"/>
    </row>
    <row r="1560" spans="1:6" x14ac:dyDescent="0.3">
      <c r="A1560" s="339"/>
      <c r="B1560" s="336"/>
      <c r="C1560" s="339"/>
      <c r="D1560" s="339"/>
      <c r="E1560" s="339"/>
      <c r="F1560" s="1245"/>
    </row>
    <row r="1561" spans="1:6" x14ac:dyDescent="0.3">
      <c r="A1561" s="339"/>
      <c r="B1561" s="336"/>
      <c r="C1561" s="339"/>
      <c r="D1561" s="339"/>
      <c r="E1561" s="339"/>
      <c r="F1561" s="1245"/>
    </row>
    <row r="1562" spans="1:6" x14ac:dyDescent="0.3">
      <c r="A1562" s="339"/>
      <c r="B1562" s="336"/>
      <c r="C1562" s="339"/>
      <c r="D1562" s="339"/>
      <c r="E1562" s="339"/>
      <c r="F1562" s="1245"/>
    </row>
    <row r="1563" spans="1:6" x14ac:dyDescent="0.3">
      <c r="A1563" s="339"/>
      <c r="B1563" s="336"/>
      <c r="C1563" s="339"/>
      <c r="D1563" s="339"/>
      <c r="E1563" s="339"/>
      <c r="F1563" s="1245"/>
    </row>
    <row r="1564" spans="1:6" x14ac:dyDescent="0.3">
      <c r="A1564" s="339"/>
      <c r="B1564" s="336"/>
      <c r="C1564" s="339"/>
      <c r="D1564" s="339"/>
      <c r="E1564" s="339"/>
      <c r="F1564" s="1245"/>
    </row>
    <row r="1565" spans="1:6" x14ac:dyDescent="0.3">
      <c r="A1565" s="339"/>
      <c r="B1565" s="336"/>
      <c r="C1565" s="339"/>
      <c r="D1565" s="339"/>
      <c r="E1565" s="339"/>
      <c r="F1565" s="1245"/>
    </row>
    <row r="1566" spans="1:6" x14ac:dyDescent="0.3">
      <c r="A1566" s="339"/>
      <c r="B1566" s="336"/>
      <c r="C1566" s="339"/>
      <c r="D1566" s="339"/>
      <c r="E1566" s="339"/>
      <c r="F1566" s="1245"/>
    </row>
    <row r="1567" spans="1:6" x14ac:dyDescent="0.3">
      <c r="A1567" s="339"/>
      <c r="B1567" s="336"/>
      <c r="C1567" s="339"/>
      <c r="D1567" s="339"/>
      <c r="E1567" s="339"/>
      <c r="F1567" s="1245"/>
    </row>
    <row r="1568" spans="1:6" x14ac:dyDescent="0.3">
      <c r="A1568" s="339"/>
      <c r="B1568" s="336"/>
      <c r="C1568" s="339"/>
      <c r="D1568" s="339"/>
      <c r="E1568" s="339"/>
      <c r="F1568" s="1245"/>
    </row>
    <row r="1569" spans="1:6" x14ac:dyDescent="0.3">
      <c r="A1569" s="339"/>
      <c r="B1569" s="336"/>
      <c r="C1569" s="339"/>
      <c r="D1569" s="339"/>
      <c r="E1569" s="339"/>
      <c r="F1569" s="1245"/>
    </row>
    <row r="1570" spans="1:6" x14ac:dyDescent="0.3">
      <c r="A1570" s="339"/>
      <c r="B1570" s="336"/>
      <c r="C1570" s="339"/>
      <c r="D1570" s="339"/>
      <c r="E1570" s="339"/>
      <c r="F1570" s="1245"/>
    </row>
    <row r="1571" spans="1:6" x14ac:dyDescent="0.3">
      <c r="A1571" s="339"/>
      <c r="B1571" s="336"/>
      <c r="C1571" s="339"/>
      <c r="D1571" s="339"/>
      <c r="E1571" s="339"/>
      <c r="F1571" s="1245"/>
    </row>
    <row r="1572" spans="1:6" x14ac:dyDescent="0.3">
      <c r="A1572" s="339"/>
      <c r="B1572" s="336"/>
      <c r="C1572" s="339"/>
      <c r="D1572" s="339"/>
      <c r="E1572" s="339"/>
      <c r="F1572" s="1245"/>
    </row>
    <row r="1573" spans="1:6" x14ac:dyDescent="0.3">
      <c r="A1573" s="339"/>
      <c r="B1573" s="336"/>
      <c r="C1573" s="339"/>
      <c r="D1573" s="339"/>
      <c r="E1573" s="339"/>
      <c r="F1573" s="1245"/>
    </row>
    <row r="1574" spans="1:6" x14ac:dyDescent="0.3">
      <c r="A1574" s="339"/>
      <c r="B1574" s="336"/>
      <c r="C1574" s="339"/>
      <c r="D1574" s="339"/>
      <c r="E1574" s="339"/>
      <c r="F1574" s="1245"/>
    </row>
    <row r="1575" spans="1:6" x14ac:dyDescent="0.3">
      <c r="A1575" s="339"/>
      <c r="B1575" s="336"/>
      <c r="C1575" s="339"/>
      <c r="D1575" s="339"/>
      <c r="E1575" s="339"/>
      <c r="F1575" s="1245"/>
    </row>
    <row r="1576" spans="1:6" x14ac:dyDescent="0.3">
      <c r="A1576" s="339"/>
      <c r="B1576" s="336"/>
      <c r="C1576" s="339"/>
      <c r="D1576" s="339"/>
      <c r="E1576" s="339"/>
      <c r="F1576" s="1245"/>
    </row>
    <row r="1577" spans="1:6" x14ac:dyDescent="0.3">
      <c r="A1577" s="339"/>
      <c r="B1577" s="336"/>
      <c r="C1577" s="339"/>
      <c r="D1577" s="339"/>
      <c r="E1577" s="339"/>
      <c r="F1577" s="1245"/>
    </row>
    <row r="1578" spans="1:6" x14ac:dyDescent="0.3">
      <c r="A1578" s="339"/>
      <c r="B1578" s="336"/>
      <c r="C1578" s="339"/>
      <c r="D1578" s="339"/>
      <c r="E1578" s="339"/>
      <c r="F1578" s="1245"/>
    </row>
    <row r="1579" spans="1:6" x14ac:dyDescent="0.3">
      <c r="A1579" s="339"/>
      <c r="B1579" s="336"/>
      <c r="C1579" s="339"/>
      <c r="D1579" s="339"/>
      <c r="E1579" s="339"/>
      <c r="F1579" s="1245"/>
    </row>
    <row r="1580" spans="1:6" x14ac:dyDescent="0.3">
      <c r="A1580" s="339"/>
      <c r="B1580" s="336"/>
      <c r="C1580" s="339"/>
      <c r="D1580" s="339"/>
      <c r="E1580" s="339"/>
      <c r="F1580" s="1245"/>
    </row>
    <row r="1581" spans="1:6" x14ac:dyDescent="0.3">
      <c r="A1581" s="339"/>
      <c r="B1581" s="336"/>
      <c r="C1581" s="339"/>
      <c r="D1581" s="339"/>
      <c r="E1581" s="339"/>
      <c r="F1581" s="1245"/>
    </row>
    <row r="1582" spans="1:6" x14ac:dyDescent="0.3">
      <c r="A1582" s="339"/>
      <c r="B1582" s="336"/>
      <c r="C1582" s="339"/>
      <c r="D1582" s="339"/>
      <c r="E1582" s="339"/>
      <c r="F1582" s="1245"/>
    </row>
    <row r="1583" spans="1:6" x14ac:dyDescent="0.3">
      <c r="A1583" s="339"/>
      <c r="B1583" s="336"/>
      <c r="C1583" s="339"/>
      <c r="D1583" s="339"/>
      <c r="E1583" s="339"/>
      <c r="F1583" s="1245"/>
    </row>
    <row r="1584" spans="1:6" x14ac:dyDescent="0.3">
      <c r="A1584" s="339"/>
      <c r="B1584" s="336"/>
      <c r="C1584" s="339"/>
      <c r="D1584" s="339"/>
      <c r="E1584" s="339"/>
      <c r="F1584" s="1245"/>
    </row>
    <row r="1585" spans="1:6" x14ac:dyDescent="0.3">
      <c r="A1585" s="339"/>
      <c r="B1585" s="336"/>
      <c r="C1585" s="339"/>
      <c r="D1585" s="339"/>
      <c r="E1585" s="339"/>
      <c r="F1585" s="1245"/>
    </row>
    <row r="1586" spans="1:6" x14ac:dyDescent="0.3">
      <c r="A1586" s="339"/>
      <c r="B1586" s="336"/>
      <c r="C1586" s="339"/>
      <c r="D1586" s="339"/>
      <c r="E1586" s="339"/>
      <c r="F1586" s="1245"/>
    </row>
    <row r="1587" spans="1:6" x14ac:dyDescent="0.3">
      <c r="A1587" s="339"/>
      <c r="B1587" s="336"/>
      <c r="C1587" s="339"/>
      <c r="D1587" s="339"/>
      <c r="E1587" s="339"/>
      <c r="F1587" s="1245"/>
    </row>
    <row r="1588" spans="1:6" x14ac:dyDescent="0.3">
      <c r="A1588" s="339"/>
      <c r="B1588" s="336"/>
      <c r="C1588" s="339"/>
      <c r="D1588" s="339"/>
      <c r="E1588" s="339"/>
      <c r="F1588" s="1245"/>
    </row>
    <row r="1589" spans="1:6" x14ac:dyDescent="0.3">
      <c r="A1589" s="339"/>
      <c r="B1589" s="336"/>
      <c r="C1589" s="339"/>
      <c r="D1589" s="339"/>
      <c r="E1589" s="339"/>
      <c r="F1589" s="1245"/>
    </row>
    <row r="1590" spans="1:6" x14ac:dyDescent="0.3">
      <c r="A1590" s="339"/>
      <c r="B1590" s="336"/>
      <c r="C1590" s="339"/>
      <c r="D1590" s="339"/>
      <c r="E1590" s="339"/>
      <c r="F1590" s="1245"/>
    </row>
    <row r="1591" spans="1:6" x14ac:dyDescent="0.3">
      <c r="A1591" s="339"/>
      <c r="B1591" s="336"/>
      <c r="C1591" s="339"/>
      <c r="D1591" s="339"/>
      <c r="E1591" s="339"/>
      <c r="F1591" s="1245"/>
    </row>
    <row r="1592" spans="1:6" x14ac:dyDescent="0.3">
      <c r="A1592" s="339"/>
      <c r="B1592" s="336"/>
      <c r="C1592" s="339"/>
      <c r="D1592" s="339"/>
      <c r="E1592" s="339"/>
      <c r="F1592" s="1245"/>
    </row>
    <row r="1593" spans="1:6" x14ac:dyDescent="0.3">
      <c r="A1593" s="339"/>
      <c r="B1593" s="336"/>
      <c r="C1593" s="339"/>
      <c r="D1593" s="339"/>
      <c r="E1593" s="339"/>
      <c r="F1593" s="1245"/>
    </row>
    <row r="1594" spans="1:6" x14ac:dyDescent="0.3">
      <c r="A1594" s="339"/>
      <c r="B1594" s="336"/>
      <c r="C1594" s="339"/>
      <c r="D1594" s="339"/>
      <c r="E1594" s="339"/>
      <c r="F1594" s="1245"/>
    </row>
    <row r="1595" spans="1:6" x14ac:dyDescent="0.3">
      <c r="A1595" s="339"/>
      <c r="B1595" s="336"/>
      <c r="C1595" s="339"/>
      <c r="D1595" s="339"/>
      <c r="E1595" s="339"/>
      <c r="F1595" s="1245"/>
    </row>
    <row r="1596" spans="1:6" x14ac:dyDescent="0.3">
      <c r="A1596" s="339"/>
      <c r="B1596" s="336"/>
      <c r="C1596" s="339"/>
      <c r="D1596" s="339"/>
      <c r="E1596" s="339"/>
      <c r="F1596" s="1245"/>
    </row>
    <row r="1597" spans="1:6" x14ac:dyDescent="0.3">
      <c r="A1597" s="339"/>
      <c r="B1597" s="336"/>
      <c r="C1597" s="339"/>
      <c r="D1597" s="339"/>
      <c r="E1597" s="339"/>
      <c r="F1597" s="1245"/>
    </row>
    <row r="1598" spans="1:6" x14ac:dyDescent="0.3">
      <c r="A1598" s="339"/>
      <c r="B1598" s="336"/>
      <c r="C1598" s="339"/>
      <c r="D1598" s="339"/>
      <c r="E1598" s="339"/>
      <c r="F1598" s="1245"/>
    </row>
    <row r="1599" spans="1:6" x14ac:dyDescent="0.3">
      <c r="A1599" s="339"/>
      <c r="B1599" s="336"/>
      <c r="C1599" s="339"/>
      <c r="D1599" s="339"/>
      <c r="E1599" s="339"/>
      <c r="F1599" s="1245"/>
    </row>
    <row r="1600" spans="1:6" x14ac:dyDescent="0.3">
      <c r="A1600" s="339"/>
      <c r="B1600" s="336"/>
      <c r="C1600" s="339"/>
      <c r="D1600" s="339"/>
      <c r="E1600" s="339"/>
      <c r="F1600" s="1245"/>
    </row>
    <row r="1601" spans="1:6" x14ac:dyDescent="0.3">
      <c r="A1601" s="339"/>
      <c r="B1601" s="336"/>
      <c r="C1601" s="339"/>
      <c r="D1601" s="339"/>
      <c r="E1601" s="339"/>
      <c r="F1601" s="1245"/>
    </row>
    <row r="1602" spans="1:6" x14ac:dyDescent="0.3">
      <c r="A1602" s="339"/>
      <c r="B1602" s="336"/>
      <c r="C1602" s="339"/>
      <c r="D1602" s="339"/>
      <c r="E1602" s="339"/>
      <c r="F1602" s="1245"/>
    </row>
    <row r="1603" spans="1:6" x14ac:dyDescent="0.3">
      <c r="A1603" s="339"/>
      <c r="B1603" s="336"/>
      <c r="C1603" s="339"/>
      <c r="D1603" s="339"/>
      <c r="E1603" s="339"/>
      <c r="F1603" s="1245"/>
    </row>
    <row r="1604" spans="1:6" x14ac:dyDescent="0.3">
      <c r="A1604" s="339"/>
      <c r="B1604" s="336"/>
      <c r="C1604" s="339"/>
      <c r="D1604" s="339"/>
      <c r="E1604" s="339"/>
      <c r="F1604" s="1245"/>
    </row>
    <row r="1605" spans="1:6" x14ac:dyDescent="0.3">
      <c r="A1605" s="339"/>
      <c r="B1605" s="336"/>
      <c r="C1605" s="339"/>
      <c r="D1605" s="339"/>
      <c r="E1605" s="339"/>
      <c r="F1605" s="1245"/>
    </row>
    <row r="1606" spans="1:6" x14ac:dyDescent="0.3">
      <c r="A1606" s="339"/>
      <c r="B1606" s="336"/>
      <c r="C1606" s="339"/>
      <c r="D1606" s="339"/>
      <c r="E1606" s="339"/>
      <c r="F1606" s="1245"/>
    </row>
    <row r="1607" spans="1:6" x14ac:dyDescent="0.3">
      <c r="A1607" s="339"/>
      <c r="B1607" s="336"/>
      <c r="C1607" s="339"/>
      <c r="D1607" s="339"/>
      <c r="E1607" s="339"/>
      <c r="F1607" s="1245"/>
    </row>
    <row r="1608" spans="1:6" x14ac:dyDescent="0.3">
      <c r="A1608" s="339"/>
      <c r="B1608" s="336"/>
      <c r="C1608" s="339"/>
      <c r="D1608" s="339"/>
      <c r="E1608" s="339"/>
      <c r="F1608" s="1245"/>
    </row>
    <row r="1609" spans="1:6" x14ac:dyDescent="0.3">
      <c r="A1609" s="339"/>
      <c r="B1609" s="336"/>
      <c r="C1609" s="339"/>
      <c r="D1609" s="339"/>
      <c r="E1609" s="339"/>
      <c r="F1609" s="1245"/>
    </row>
    <row r="1610" spans="1:6" x14ac:dyDescent="0.3">
      <c r="A1610" s="339"/>
      <c r="B1610" s="336"/>
      <c r="C1610" s="339"/>
      <c r="D1610" s="339"/>
      <c r="E1610" s="339"/>
      <c r="F1610" s="1245"/>
    </row>
    <row r="1611" spans="1:6" x14ac:dyDescent="0.3">
      <c r="A1611" s="339"/>
      <c r="B1611" s="336"/>
      <c r="C1611" s="339"/>
      <c r="D1611" s="339"/>
      <c r="E1611" s="339"/>
      <c r="F1611" s="1245"/>
    </row>
    <row r="1612" spans="1:6" x14ac:dyDescent="0.3">
      <c r="A1612" s="339"/>
      <c r="B1612" s="336"/>
      <c r="C1612" s="339"/>
      <c r="D1612" s="339"/>
      <c r="E1612" s="339"/>
      <c r="F1612" s="1245"/>
    </row>
    <row r="1613" spans="1:6" x14ac:dyDescent="0.3">
      <c r="A1613" s="339"/>
      <c r="B1613" s="336"/>
      <c r="C1613" s="339"/>
      <c r="D1613" s="339"/>
      <c r="E1613" s="339"/>
      <c r="F1613" s="1245"/>
    </row>
    <row r="1614" spans="1:6" x14ac:dyDescent="0.3">
      <c r="A1614" s="339"/>
      <c r="B1614" s="336"/>
      <c r="C1614" s="339"/>
      <c r="D1614" s="339"/>
      <c r="E1614" s="339"/>
      <c r="F1614" s="1245"/>
    </row>
    <row r="1615" spans="1:6" x14ac:dyDescent="0.3">
      <c r="A1615" s="339"/>
      <c r="B1615" s="336"/>
      <c r="C1615" s="339"/>
      <c r="D1615" s="339"/>
      <c r="E1615" s="339"/>
      <c r="F1615" s="1245"/>
    </row>
    <row r="1616" spans="1:6" x14ac:dyDescent="0.3">
      <c r="A1616" s="339"/>
      <c r="B1616" s="336"/>
      <c r="C1616" s="339"/>
      <c r="D1616" s="339"/>
      <c r="E1616" s="339"/>
      <c r="F1616" s="1245"/>
    </row>
    <row r="1617" spans="1:6" x14ac:dyDescent="0.3">
      <c r="A1617" s="339"/>
      <c r="B1617" s="336"/>
      <c r="C1617" s="339"/>
      <c r="D1617" s="339"/>
      <c r="E1617" s="339"/>
      <c r="F1617" s="1245"/>
    </row>
    <row r="1618" spans="1:6" x14ac:dyDescent="0.3">
      <c r="A1618" s="339"/>
      <c r="B1618" s="336"/>
      <c r="C1618" s="339"/>
      <c r="D1618" s="339"/>
      <c r="E1618" s="339"/>
      <c r="F1618" s="1245"/>
    </row>
    <row r="1619" spans="1:6" x14ac:dyDescent="0.3">
      <c r="A1619" s="339"/>
      <c r="B1619" s="336"/>
      <c r="C1619" s="339"/>
      <c r="D1619" s="339"/>
      <c r="E1619" s="339"/>
      <c r="F1619" s="1245"/>
    </row>
    <row r="1620" spans="1:6" x14ac:dyDescent="0.3">
      <c r="A1620" s="339"/>
      <c r="B1620" s="336"/>
      <c r="C1620" s="339"/>
      <c r="D1620" s="339"/>
      <c r="E1620" s="339"/>
      <c r="F1620" s="1245"/>
    </row>
    <row r="1621" spans="1:6" x14ac:dyDescent="0.3">
      <c r="A1621" s="339"/>
      <c r="B1621" s="336"/>
      <c r="C1621" s="339"/>
      <c r="D1621" s="339"/>
      <c r="E1621" s="339"/>
      <c r="F1621" s="1245"/>
    </row>
    <row r="1622" spans="1:6" x14ac:dyDescent="0.3">
      <c r="A1622" s="339"/>
      <c r="B1622" s="336"/>
      <c r="C1622" s="339"/>
      <c r="D1622" s="339"/>
      <c r="E1622" s="339"/>
      <c r="F1622" s="1245"/>
    </row>
    <row r="1623" spans="1:6" x14ac:dyDescent="0.3">
      <c r="A1623" s="339"/>
      <c r="B1623" s="336"/>
      <c r="C1623" s="339"/>
      <c r="D1623" s="339"/>
      <c r="E1623" s="339"/>
      <c r="F1623" s="1245"/>
    </row>
    <row r="1624" spans="1:6" x14ac:dyDescent="0.3">
      <c r="A1624" s="339"/>
      <c r="B1624" s="336"/>
      <c r="C1624" s="339"/>
      <c r="D1624" s="339"/>
      <c r="E1624" s="339"/>
      <c r="F1624" s="1245"/>
    </row>
    <row r="1625" spans="1:6" x14ac:dyDescent="0.3">
      <c r="A1625" s="339"/>
      <c r="B1625" s="336"/>
      <c r="C1625" s="339"/>
      <c r="D1625" s="339"/>
      <c r="E1625" s="339"/>
      <c r="F1625" s="1245"/>
    </row>
    <row r="1626" spans="1:6" x14ac:dyDescent="0.3">
      <c r="A1626" s="339"/>
      <c r="B1626" s="336"/>
      <c r="C1626" s="339"/>
      <c r="D1626" s="339"/>
      <c r="E1626" s="339"/>
      <c r="F1626" s="1245"/>
    </row>
    <row r="1627" spans="1:6" x14ac:dyDescent="0.3">
      <c r="A1627" s="339"/>
      <c r="B1627" s="336"/>
      <c r="C1627" s="339"/>
      <c r="D1627" s="339"/>
      <c r="E1627" s="339"/>
      <c r="F1627" s="1245"/>
    </row>
    <row r="1628" spans="1:6" x14ac:dyDescent="0.3">
      <c r="A1628" s="339"/>
      <c r="B1628" s="336"/>
      <c r="C1628" s="339"/>
      <c r="D1628" s="339"/>
      <c r="E1628" s="339"/>
      <c r="F1628" s="1245"/>
    </row>
    <row r="1629" spans="1:6" x14ac:dyDescent="0.3">
      <c r="A1629" s="339"/>
      <c r="B1629" s="336"/>
      <c r="C1629" s="339"/>
      <c r="D1629" s="339"/>
      <c r="E1629" s="339"/>
      <c r="F1629" s="1245"/>
    </row>
    <row r="1630" spans="1:6" x14ac:dyDescent="0.3">
      <c r="A1630" s="339"/>
      <c r="B1630" s="336"/>
      <c r="C1630" s="339"/>
      <c r="D1630" s="339"/>
      <c r="E1630" s="339"/>
      <c r="F1630" s="1245"/>
    </row>
    <row r="1631" spans="1:6" x14ac:dyDescent="0.3">
      <c r="A1631" s="339"/>
      <c r="B1631" s="336"/>
      <c r="C1631" s="339"/>
      <c r="D1631" s="339"/>
      <c r="E1631" s="339"/>
      <c r="F1631" s="1245"/>
    </row>
    <row r="1632" spans="1:6" x14ac:dyDescent="0.3">
      <c r="A1632" s="339"/>
      <c r="B1632" s="336"/>
      <c r="C1632" s="339"/>
      <c r="D1632" s="339"/>
      <c r="E1632" s="339"/>
      <c r="F1632" s="1245"/>
    </row>
    <row r="1633" spans="1:6" x14ac:dyDescent="0.3">
      <c r="A1633" s="339"/>
      <c r="B1633" s="336"/>
      <c r="C1633" s="339"/>
      <c r="D1633" s="339"/>
      <c r="E1633" s="339"/>
      <c r="F1633" s="1245"/>
    </row>
    <row r="1634" spans="1:6" x14ac:dyDescent="0.3">
      <c r="A1634" s="339"/>
      <c r="B1634" s="336"/>
      <c r="C1634" s="339"/>
      <c r="D1634" s="339"/>
      <c r="E1634" s="339"/>
      <c r="F1634" s="1245"/>
    </row>
    <row r="1635" spans="1:6" x14ac:dyDescent="0.3">
      <c r="A1635" s="339"/>
      <c r="B1635" s="336"/>
      <c r="C1635" s="339"/>
      <c r="D1635" s="339"/>
      <c r="E1635" s="339"/>
      <c r="F1635" s="1245"/>
    </row>
    <row r="1636" spans="1:6" x14ac:dyDescent="0.3">
      <c r="A1636" s="339"/>
      <c r="B1636" s="336"/>
      <c r="C1636" s="339"/>
      <c r="D1636" s="339"/>
      <c r="E1636" s="339"/>
      <c r="F1636" s="1245"/>
    </row>
    <row r="1637" spans="1:6" x14ac:dyDescent="0.3">
      <c r="A1637" s="339"/>
      <c r="B1637" s="336"/>
      <c r="C1637" s="339"/>
      <c r="D1637" s="339"/>
      <c r="E1637" s="339"/>
      <c r="F1637" s="1245"/>
    </row>
    <row r="1638" spans="1:6" x14ac:dyDescent="0.3">
      <c r="A1638" s="339"/>
      <c r="B1638" s="336"/>
      <c r="C1638" s="339"/>
      <c r="D1638" s="339"/>
      <c r="E1638" s="339"/>
      <c r="F1638" s="1245"/>
    </row>
    <row r="1639" spans="1:6" x14ac:dyDescent="0.3">
      <c r="A1639" s="339"/>
      <c r="B1639" s="336"/>
      <c r="C1639" s="339"/>
      <c r="D1639" s="339"/>
      <c r="E1639" s="339"/>
      <c r="F1639" s="1245"/>
    </row>
    <row r="1640" spans="1:6" x14ac:dyDescent="0.3">
      <c r="A1640" s="339"/>
      <c r="B1640" s="336"/>
      <c r="C1640" s="339"/>
      <c r="D1640" s="339"/>
      <c r="E1640" s="339"/>
      <c r="F1640" s="1245"/>
    </row>
    <row r="1641" spans="1:6" x14ac:dyDescent="0.3">
      <c r="A1641" s="339"/>
      <c r="B1641" s="336"/>
      <c r="C1641" s="339"/>
      <c r="D1641" s="339"/>
      <c r="E1641" s="339"/>
      <c r="F1641" s="1245"/>
    </row>
    <row r="1642" spans="1:6" x14ac:dyDescent="0.3">
      <c r="A1642" s="339"/>
      <c r="B1642" s="336"/>
      <c r="C1642" s="339"/>
      <c r="D1642" s="339"/>
      <c r="E1642" s="339"/>
      <c r="F1642" s="1245"/>
    </row>
    <row r="1643" spans="1:6" x14ac:dyDescent="0.3">
      <c r="A1643" s="339"/>
      <c r="B1643" s="336"/>
      <c r="C1643" s="339"/>
      <c r="D1643" s="339"/>
      <c r="E1643" s="339"/>
      <c r="F1643" s="1245"/>
    </row>
    <row r="1644" spans="1:6" x14ac:dyDescent="0.3">
      <c r="A1644" s="339"/>
      <c r="B1644" s="336"/>
      <c r="C1644" s="339"/>
      <c r="D1644" s="339"/>
      <c r="E1644" s="339"/>
      <c r="F1644" s="1245"/>
    </row>
    <row r="1645" spans="1:6" x14ac:dyDescent="0.3">
      <c r="A1645" s="339"/>
      <c r="B1645" s="336"/>
      <c r="C1645" s="339"/>
      <c r="D1645" s="339"/>
      <c r="E1645" s="339"/>
      <c r="F1645" s="1245"/>
    </row>
    <row r="1646" spans="1:6" x14ac:dyDescent="0.3">
      <c r="A1646" s="339"/>
      <c r="B1646" s="336"/>
      <c r="C1646" s="339"/>
      <c r="D1646" s="339"/>
      <c r="E1646" s="339"/>
      <c r="F1646" s="1245"/>
    </row>
    <row r="1647" spans="1:6" x14ac:dyDescent="0.3">
      <c r="A1647" s="339"/>
      <c r="B1647" s="336"/>
      <c r="C1647" s="339"/>
      <c r="D1647" s="339"/>
      <c r="E1647" s="339"/>
      <c r="F1647" s="1245"/>
    </row>
    <row r="1648" spans="1:6" x14ac:dyDescent="0.3">
      <c r="A1648" s="339"/>
      <c r="B1648" s="336"/>
      <c r="C1648" s="339"/>
      <c r="D1648" s="339"/>
      <c r="E1648" s="339"/>
      <c r="F1648" s="1245"/>
    </row>
    <row r="1649" spans="1:6" x14ac:dyDescent="0.3">
      <c r="A1649" s="339"/>
      <c r="B1649" s="336"/>
      <c r="C1649" s="339"/>
      <c r="D1649" s="339"/>
      <c r="E1649" s="339"/>
      <c r="F1649" s="1245"/>
    </row>
    <row r="1650" spans="1:6" x14ac:dyDescent="0.3">
      <c r="A1650" s="339"/>
      <c r="B1650" s="336"/>
      <c r="C1650" s="339"/>
      <c r="D1650" s="339"/>
      <c r="E1650" s="339"/>
      <c r="F1650" s="1245"/>
    </row>
    <row r="1651" spans="1:6" x14ac:dyDescent="0.3">
      <c r="A1651" s="339"/>
      <c r="B1651" s="336"/>
      <c r="C1651" s="339"/>
      <c r="D1651" s="339"/>
      <c r="E1651" s="339"/>
      <c r="F1651" s="1245"/>
    </row>
    <row r="1652" spans="1:6" x14ac:dyDescent="0.3">
      <c r="A1652" s="339"/>
      <c r="B1652" s="336"/>
      <c r="C1652" s="339"/>
      <c r="D1652" s="339"/>
      <c r="E1652" s="339"/>
      <c r="F1652" s="1245"/>
    </row>
    <row r="1653" spans="1:6" x14ac:dyDescent="0.3">
      <c r="A1653" s="339"/>
      <c r="B1653" s="336"/>
      <c r="C1653" s="339"/>
      <c r="D1653" s="339"/>
      <c r="E1653" s="339"/>
      <c r="F1653" s="1245"/>
    </row>
    <row r="1654" spans="1:6" x14ac:dyDescent="0.3">
      <c r="A1654" s="339"/>
      <c r="B1654" s="336"/>
      <c r="C1654" s="339"/>
      <c r="D1654" s="339"/>
      <c r="E1654" s="339"/>
      <c r="F1654" s="1245"/>
    </row>
    <row r="1655" spans="1:6" x14ac:dyDescent="0.3">
      <c r="A1655" s="339"/>
      <c r="B1655" s="336"/>
      <c r="C1655" s="339"/>
      <c r="D1655" s="339"/>
      <c r="E1655" s="339"/>
      <c r="F1655" s="1245"/>
    </row>
    <row r="1656" spans="1:6" x14ac:dyDescent="0.3">
      <c r="A1656" s="339"/>
      <c r="B1656" s="336"/>
      <c r="C1656" s="339"/>
      <c r="D1656" s="339"/>
      <c r="E1656" s="339"/>
      <c r="F1656" s="1245"/>
    </row>
    <row r="1657" spans="1:6" x14ac:dyDescent="0.3">
      <c r="A1657" s="339"/>
      <c r="B1657" s="336"/>
      <c r="C1657" s="339"/>
      <c r="D1657" s="339"/>
      <c r="E1657" s="339"/>
      <c r="F1657" s="1245"/>
    </row>
    <row r="1658" spans="1:6" x14ac:dyDescent="0.3">
      <c r="A1658" s="339"/>
      <c r="B1658" s="336"/>
      <c r="C1658" s="339"/>
      <c r="D1658" s="339"/>
      <c r="E1658" s="339"/>
      <c r="F1658" s="1245"/>
    </row>
    <row r="1659" spans="1:6" x14ac:dyDescent="0.3">
      <c r="A1659" s="339"/>
      <c r="B1659" s="336"/>
      <c r="C1659" s="339"/>
      <c r="D1659" s="339"/>
      <c r="E1659" s="339"/>
      <c r="F1659" s="1245"/>
    </row>
    <row r="1660" spans="1:6" x14ac:dyDescent="0.3">
      <c r="A1660" s="339"/>
      <c r="B1660" s="336"/>
      <c r="C1660" s="339"/>
      <c r="D1660" s="339"/>
      <c r="E1660" s="339"/>
      <c r="F1660" s="1245"/>
    </row>
    <row r="1661" spans="1:6" x14ac:dyDescent="0.3">
      <c r="A1661" s="339"/>
      <c r="B1661" s="336"/>
      <c r="C1661" s="339"/>
      <c r="D1661" s="339"/>
      <c r="E1661" s="339"/>
      <c r="F1661" s="1245"/>
    </row>
    <row r="1662" spans="1:6" x14ac:dyDescent="0.3">
      <c r="A1662" s="339"/>
      <c r="B1662" s="336"/>
      <c r="C1662" s="339"/>
      <c r="D1662" s="339"/>
      <c r="E1662" s="339"/>
      <c r="F1662" s="1245"/>
    </row>
    <row r="1663" spans="1:6" x14ac:dyDescent="0.3">
      <c r="A1663" s="339"/>
      <c r="B1663" s="336"/>
      <c r="C1663" s="339"/>
      <c r="D1663" s="339"/>
      <c r="E1663" s="339"/>
      <c r="F1663" s="1245"/>
    </row>
    <row r="1664" spans="1:6" x14ac:dyDescent="0.3">
      <c r="A1664" s="339"/>
      <c r="B1664" s="336"/>
      <c r="C1664" s="339"/>
      <c r="D1664" s="339"/>
      <c r="E1664" s="339"/>
      <c r="F1664" s="1245"/>
    </row>
    <row r="1665" spans="1:6" x14ac:dyDescent="0.3">
      <c r="A1665" s="339"/>
      <c r="B1665" s="336"/>
      <c r="C1665" s="339"/>
      <c r="D1665" s="339"/>
      <c r="E1665" s="339"/>
      <c r="F1665" s="1245"/>
    </row>
    <row r="1666" spans="1:6" x14ac:dyDescent="0.3">
      <c r="A1666" s="339"/>
      <c r="B1666" s="336"/>
      <c r="C1666" s="339"/>
      <c r="D1666" s="339"/>
      <c r="E1666" s="339"/>
      <c r="F1666" s="1245"/>
    </row>
    <row r="1667" spans="1:6" x14ac:dyDescent="0.3">
      <c r="A1667" s="339"/>
      <c r="B1667" s="336"/>
      <c r="C1667" s="339"/>
      <c r="D1667" s="339"/>
      <c r="E1667" s="339"/>
      <c r="F1667" s="1245"/>
    </row>
    <row r="1668" spans="1:6" x14ac:dyDescent="0.3">
      <c r="A1668" s="339"/>
      <c r="B1668" s="336"/>
      <c r="C1668" s="339"/>
      <c r="D1668" s="339"/>
      <c r="E1668" s="339"/>
      <c r="F1668" s="1245"/>
    </row>
    <row r="1669" spans="1:6" x14ac:dyDescent="0.3">
      <c r="A1669" s="339"/>
      <c r="B1669" s="336"/>
      <c r="C1669" s="339"/>
      <c r="D1669" s="339"/>
      <c r="E1669" s="339"/>
      <c r="F1669" s="1245"/>
    </row>
    <row r="1670" spans="1:6" x14ac:dyDescent="0.3">
      <c r="A1670" s="339"/>
      <c r="B1670" s="336"/>
      <c r="C1670" s="339"/>
      <c r="D1670" s="339"/>
      <c r="E1670" s="339"/>
      <c r="F1670" s="1245"/>
    </row>
    <row r="1671" spans="1:6" x14ac:dyDescent="0.3">
      <c r="A1671" s="339"/>
      <c r="B1671" s="336"/>
      <c r="C1671" s="339"/>
      <c r="D1671" s="339"/>
      <c r="E1671" s="339"/>
      <c r="F1671" s="1245"/>
    </row>
    <row r="1672" spans="1:6" x14ac:dyDescent="0.3">
      <c r="A1672" s="339"/>
      <c r="B1672" s="336"/>
      <c r="C1672" s="339"/>
      <c r="D1672" s="339"/>
      <c r="E1672" s="339"/>
      <c r="F1672" s="1245"/>
    </row>
    <row r="1673" spans="1:6" x14ac:dyDescent="0.3">
      <c r="A1673" s="339"/>
      <c r="B1673" s="336"/>
      <c r="C1673" s="339"/>
      <c r="D1673" s="339"/>
      <c r="E1673" s="339"/>
      <c r="F1673" s="1245"/>
    </row>
    <row r="1674" spans="1:6" x14ac:dyDescent="0.3">
      <c r="A1674" s="339"/>
      <c r="B1674" s="336"/>
      <c r="C1674" s="339"/>
      <c r="D1674" s="339"/>
      <c r="E1674" s="339"/>
      <c r="F1674" s="1245"/>
    </row>
    <row r="1675" spans="1:6" x14ac:dyDescent="0.3">
      <c r="A1675" s="339"/>
      <c r="B1675" s="336"/>
      <c r="C1675" s="339"/>
      <c r="D1675" s="339"/>
      <c r="E1675" s="339"/>
      <c r="F1675" s="1245"/>
    </row>
    <row r="1676" spans="1:6" x14ac:dyDescent="0.3">
      <c r="A1676" s="339"/>
      <c r="B1676" s="336"/>
      <c r="C1676" s="339"/>
      <c r="D1676" s="339"/>
      <c r="E1676" s="339"/>
      <c r="F1676" s="1245"/>
    </row>
    <row r="1677" spans="1:6" x14ac:dyDescent="0.3">
      <c r="A1677" s="339"/>
      <c r="B1677" s="336"/>
      <c r="C1677" s="339"/>
      <c r="D1677" s="339"/>
      <c r="E1677" s="339"/>
      <c r="F1677" s="1245"/>
    </row>
    <row r="1678" spans="1:6" x14ac:dyDescent="0.3">
      <c r="A1678" s="339"/>
      <c r="B1678" s="336"/>
      <c r="C1678" s="339"/>
      <c r="D1678" s="339"/>
      <c r="E1678" s="339"/>
      <c r="F1678" s="1245"/>
    </row>
    <row r="1679" spans="1:6" x14ac:dyDescent="0.3">
      <c r="A1679" s="339"/>
      <c r="B1679" s="336"/>
      <c r="C1679" s="339"/>
      <c r="D1679" s="339"/>
      <c r="E1679" s="339"/>
      <c r="F1679" s="1245"/>
    </row>
    <row r="1680" spans="1:6" x14ac:dyDescent="0.3">
      <c r="A1680" s="339"/>
      <c r="B1680" s="336"/>
      <c r="C1680" s="339"/>
      <c r="D1680" s="339"/>
      <c r="E1680" s="339"/>
      <c r="F1680" s="1245"/>
    </row>
    <row r="1681" spans="1:6" x14ac:dyDescent="0.3">
      <c r="A1681" s="339"/>
      <c r="B1681" s="336"/>
      <c r="C1681" s="339"/>
      <c r="D1681" s="339"/>
      <c r="E1681" s="339"/>
      <c r="F1681" s="1245"/>
    </row>
    <row r="1682" spans="1:6" x14ac:dyDescent="0.3">
      <c r="A1682" s="339"/>
      <c r="B1682" s="336"/>
      <c r="C1682" s="339"/>
      <c r="D1682" s="339"/>
      <c r="E1682" s="339"/>
      <c r="F1682" s="1245"/>
    </row>
    <row r="1683" spans="1:6" x14ac:dyDescent="0.3">
      <c r="A1683" s="339"/>
      <c r="B1683" s="336"/>
      <c r="C1683" s="339"/>
      <c r="D1683" s="339"/>
      <c r="E1683" s="339"/>
      <c r="F1683" s="1245"/>
    </row>
    <row r="1684" spans="1:6" x14ac:dyDescent="0.3">
      <c r="A1684" s="339"/>
      <c r="B1684" s="336"/>
      <c r="C1684" s="339"/>
      <c r="D1684" s="339"/>
      <c r="E1684" s="339"/>
      <c r="F1684" s="1245"/>
    </row>
    <row r="1685" spans="1:6" x14ac:dyDescent="0.3">
      <c r="A1685" s="339"/>
      <c r="B1685" s="336"/>
      <c r="C1685" s="339"/>
      <c r="D1685" s="339"/>
      <c r="E1685" s="339"/>
      <c r="F1685" s="1245"/>
    </row>
    <row r="1686" spans="1:6" x14ac:dyDescent="0.3">
      <c r="A1686" s="339"/>
      <c r="B1686" s="336"/>
      <c r="C1686" s="339"/>
      <c r="D1686" s="339"/>
      <c r="E1686" s="339"/>
      <c r="F1686" s="1245"/>
    </row>
    <row r="1687" spans="1:6" x14ac:dyDescent="0.3">
      <c r="A1687" s="339"/>
      <c r="B1687" s="336"/>
      <c r="C1687" s="339"/>
      <c r="D1687" s="339"/>
      <c r="E1687" s="339"/>
      <c r="F1687" s="1245"/>
    </row>
    <row r="1688" spans="1:6" x14ac:dyDescent="0.3">
      <c r="A1688" s="339"/>
      <c r="B1688" s="336"/>
      <c r="C1688" s="339"/>
      <c r="D1688" s="339"/>
      <c r="E1688" s="339"/>
      <c r="F1688" s="1245"/>
    </row>
    <row r="1689" spans="1:6" x14ac:dyDescent="0.3">
      <c r="A1689" s="339"/>
      <c r="B1689" s="336"/>
      <c r="C1689" s="339"/>
      <c r="D1689" s="339"/>
      <c r="E1689" s="339"/>
      <c r="F1689" s="1245"/>
    </row>
    <row r="1690" spans="1:6" x14ac:dyDescent="0.3">
      <c r="A1690" s="339"/>
      <c r="B1690" s="336"/>
      <c r="C1690" s="339"/>
      <c r="D1690" s="339"/>
      <c r="E1690" s="339"/>
      <c r="F1690" s="1245"/>
    </row>
    <row r="1691" spans="1:6" x14ac:dyDescent="0.3">
      <c r="A1691" s="339"/>
      <c r="B1691" s="336"/>
      <c r="C1691" s="339"/>
      <c r="D1691" s="339"/>
      <c r="E1691" s="339"/>
      <c r="F1691" s="1245"/>
    </row>
    <row r="1692" spans="1:6" x14ac:dyDescent="0.3">
      <c r="A1692" s="339"/>
      <c r="B1692" s="336"/>
      <c r="C1692" s="339"/>
      <c r="D1692" s="339"/>
      <c r="E1692" s="339"/>
      <c r="F1692" s="1245"/>
    </row>
    <row r="1693" spans="1:6" x14ac:dyDescent="0.3">
      <c r="A1693" s="339"/>
      <c r="B1693" s="336"/>
      <c r="C1693" s="339"/>
      <c r="D1693" s="339"/>
      <c r="E1693" s="339"/>
      <c r="F1693" s="1245"/>
    </row>
    <row r="1694" spans="1:6" x14ac:dyDescent="0.3">
      <c r="A1694" s="339"/>
      <c r="B1694" s="336"/>
      <c r="C1694" s="339"/>
      <c r="D1694" s="339"/>
      <c r="E1694" s="339"/>
      <c r="F1694" s="1245"/>
    </row>
    <row r="1695" spans="1:6" x14ac:dyDescent="0.3">
      <c r="A1695" s="339"/>
      <c r="B1695" s="336"/>
      <c r="C1695" s="339"/>
      <c r="D1695" s="339"/>
      <c r="E1695" s="339"/>
      <c r="F1695" s="1245"/>
    </row>
    <row r="1696" spans="1:6" x14ac:dyDescent="0.3">
      <c r="A1696" s="339"/>
      <c r="B1696" s="336"/>
      <c r="C1696" s="339"/>
      <c r="D1696" s="339"/>
      <c r="E1696" s="339"/>
      <c r="F1696" s="1245"/>
    </row>
    <row r="1697" spans="1:6" x14ac:dyDescent="0.3">
      <c r="A1697" s="339"/>
      <c r="B1697" s="336"/>
      <c r="C1697" s="339"/>
      <c r="D1697" s="339"/>
      <c r="E1697" s="339"/>
      <c r="F1697" s="1245"/>
    </row>
    <row r="1698" spans="1:6" x14ac:dyDescent="0.3">
      <c r="A1698" s="339"/>
      <c r="B1698" s="336"/>
      <c r="C1698" s="339"/>
      <c r="D1698" s="339"/>
      <c r="E1698" s="339"/>
      <c r="F1698" s="1245"/>
    </row>
    <row r="1699" spans="1:6" x14ac:dyDescent="0.3">
      <c r="A1699" s="339"/>
      <c r="B1699" s="336"/>
      <c r="C1699" s="339"/>
      <c r="D1699" s="339"/>
      <c r="E1699" s="339"/>
      <c r="F1699" s="1245"/>
    </row>
    <row r="1700" spans="1:6" x14ac:dyDescent="0.3">
      <c r="A1700" s="339"/>
      <c r="B1700" s="336"/>
      <c r="C1700" s="339"/>
      <c r="D1700" s="339"/>
      <c r="E1700" s="339"/>
      <c r="F1700" s="1245"/>
    </row>
    <row r="1701" spans="1:6" x14ac:dyDescent="0.3">
      <c r="A1701" s="339"/>
      <c r="B1701" s="336"/>
      <c r="C1701" s="339"/>
      <c r="D1701" s="339"/>
      <c r="E1701" s="339"/>
      <c r="F1701" s="1245"/>
    </row>
    <row r="1702" spans="1:6" x14ac:dyDescent="0.3">
      <c r="A1702" s="339"/>
      <c r="B1702" s="336"/>
      <c r="C1702" s="339"/>
      <c r="D1702" s="339"/>
      <c r="E1702" s="339"/>
      <c r="F1702" s="1245"/>
    </row>
    <row r="1703" spans="1:6" x14ac:dyDescent="0.3">
      <c r="A1703" s="339"/>
      <c r="B1703" s="336"/>
      <c r="C1703" s="339"/>
      <c r="D1703" s="339"/>
      <c r="E1703" s="339"/>
      <c r="F1703" s="1245"/>
    </row>
    <row r="1704" spans="1:6" x14ac:dyDescent="0.3">
      <c r="A1704" s="339"/>
      <c r="B1704" s="336"/>
      <c r="C1704" s="339"/>
      <c r="D1704" s="339"/>
      <c r="E1704" s="339"/>
      <c r="F1704" s="1245"/>
    </row>
    <row r="1705" spans="1:6" x14ac:dyDescent="0.3">
      <c r="A1705" s="339"/>
      <c r="B1705" s="336"/>
      <c r="C1705" s="339"/>
      <c r="D1705" s="339"/>
      <c r="E1705" s="339"/>
      <c r="F1705" s="1245"/>
    </row>
    <row r="1706" spans="1:6" x14ac:dyDescent="0.3">
      <c r="A1706" s="339"/>
      <c r="B1706" s="336"/>
      <c r="C1706" s="339"/>
      <c r="D1706" s="339"/>
      <c r="E1706" s="339"/>
      <c r="F1706" s="1245"/>
    </row>
    <row r="1707" spans="1:6" x14ac:dyDescent="0.3">
      <c r="A1707" s="339"/>
      <c r="B1707" s="336"/>
      <c r="C1707" s="339"/>
      <c r="D1707" s="339"/>
      <c r="E1707" s="339"/>
      <c r="F1707" s="1245"/>
    </row>
    <row r="1708" spans="1:6" x14ac:dyDescent="0.3">
      <c r="A1708" s="339"/>
      <c r="B1708" s="336"/>
      <c r="C1708" s="339"/>
      <c r="D1708" s="339"/>
      <c r="E1708" s="339"/>
      <c r="F1708" s="1245"/>
    </row>
    <row r="1709" spans="1:6" x14ac:dyDescent="0.3">
      <c r="A1709" s="339"/>
      <c r="B1709" s="336"/>
      <c r="C1709" s="339"/>
      <c r="D1709" s="339"/>
      <c r="E1709" s="339"/>
      <c r="F1709" s="1245"/>
    </row>
    <row r="1710" spans="1:6" x14ac:dyDescent="0.3">
      <c r="A1710" s="339"/>
      <c r="B1710" s="336"/>
      <c r="C1710" s="339"/>
      <c r="D1710" s="339"/>
      <c r="E1710" s="339"/>
      <c r="F1710" s="1245"/>
    </row>
    <row r="1711" spans="1:6" x14ac:dyDescent="0.3">
      <c r="A1711" s="339"/>
      <c r="B1711" s="336"/>
      <c r="C1711" s="339"/>
      <c r="D1711" s="339"/>
      <c r="E1711" s="339"/>
      <c r="F1711" s="1245"/>
    </row>
    <row r="1712" spans="1:6" x14ac:dyDescent="0.3">
      <c r="A1712" s="339"/>
      <c r="B1712" s="336"/>
      <c r="C1712" s="339"/>
      <c r="D1712" s="339"/>
      <c r="E1712" s="339"/>
      <c r="F1712" s="1245"/>
    </row>
    <row r="1713" spans="1:6" x14ac:dyDescent="0.3">
      <c r="A1713" s="339"/>
      <c r="B1713" s="336"/>
      <c r="C1713" s="339"/>
      <c r="D1713" s="339"/>
      <c r="E1713" s="339"/>
      <c r="F1713" s="1245"/>
    </row>
    <row r="1714" spans="1:6" x14ac:dyDescent="0.3">
      <c r="A1714" s="339"/>
      <c r="B1714" s="336"/>
      <c r="C1714" s="339"/>
      <c r="D1714" s="339"/>
      <c r="E1714" s="339"/>
      <c r="F1714" s="1245"/>
    </row>
    <row r="1715" spans="1:6" x14ac:dyDescent="0.3">
      <c r="A1715" s="339"/>
      <c r="B1715" s="336"/>
      <c r="C1715" s="339"/>
      <c r="D1715" s="339"/>
      <c r="E1715" s="339"/>
      <c r="F1715" s="1245"/>
    </row>
    <row r="1716" spans="1:6" x14ac:dyDescent="0.3">
      <c r="A1716" s="339"/>
      <c r="B1716" s="336"/>
      <c r="C1716" s="339"/>
      <c r="D1716" s="339"/>
      <c r="E1716" s="339"/>
      <c r="F1716" s="1245"/>
    </row>
    <row r="1717" spans="1:6" x14ac:dyDescent="0.3">
      <c r="A1717" s="339"/>
      <c r="B1717" s="336"/>
      <c r="C1717" s="339"/>
      <c r="D1717" s="339"/>
      <c r="E1717" s="339"/>
      <c r="F1717" s="1245"/>
    </row>
    <row r="1718" spans="1:6" x14ac:dyDescent="0.3">
      <c r="A1718" s="339"/>
      <c r="B1718" s="336"/>
      <c r="C1718" s="339"/>
      <c r="D1718" s="339"/>
      <c r="E1718" s="339"/>
      <c r="F1718" s="1245"/>
    </row>
    <row r="1719" spans="1:6" x14ac:dyDescent="0.3">
      <c r="A1719" s="339"/>
      <c r="B1719" s="336"/>
      <c r="C1719" s="339"/>
      <c r="D1719" s="339"/>
      <c r="E1719" s="339"/>
      <c r="F1719" s="1245"/>
    </row>
    <row r="1720" spans="1:6" x14ac:dyDescent="0.3">
      <c r="A1720" s="339"/>
      <c r="B1720" s="336"/>
      <c r="C1720" s="339"/>
      <c r="D1720" s="339"/>
      <c r="E1720" s="339"/>
      <c r="F1720" s="1245"/>
    </row>
    <row r="1721" spans="1:6" x14ac:dyDescent="0.3">
      <c r="A1721" s="339"/>
      <c r="B1721" s="336"/>
      <c r="C1721" s="339"/>
      <c r="D1721" s="339"/>
      <c r="E1721" s="339"/>
      <c r="F1721" s="1245"/>
    </row>
    <row r="1722" spans="1:6" x14ac:dyDescent="0.3">
      <c r="A1722" s="339"/>
      <c r="B1722" s="336"/>
      <c r="C1722" s="339"/>
      <c r="D1722" s="339"/>
      <c r="E1722" s="339"/>
      <c r="F1722" s="1245"/>
    </row>
    <row r="1723" spans="1:6" x14ac:dyDescent="0.3">
      <c r="A1723" s="339"/>
      <c r="B1723" s="336"/>
      <c r="C1723" s="339"/>
      <c r="D1723" s="339"/>
      <c r="E1723" s="339"/>
      <c r="F1723" s="1245"/>
    </row>
    <row r="1724" spans="1:6" x14ac:dyDescent="0.3">
      <c r="A1724" s="339"/>
      <c r="B1724" s="336"/>
      <c r="C1724" s="339"/>
      <c r="D1724" s="339"/>
      <c r="E1724" s="339"/>
      <c r="F1724" s="1245"/>
    </row>
    <row r="1725" spans="1:6" x14ac:dyDescent="0.3">
      <c r="A1725" s="339"/>
      <c r="B1725" s="336"/>
      <c r="C1725" s="339"/>
      <c r="D1725" s="339"/>
      <c r="E1725" s="339"/>
      <c r="F1725" s="1245"/>
    </row>
    <row r="1726" spans="1:6" x14ac:dyDescent="0.3">
      <c r="A1726" s="339"/>
      <c r="B1726" s="336"/>
      <c r="C1726" s="339"/>
      <c r="D1726" s="339"/>
      <c r="E1726" s="339"/>
      <c r="F1726" s="1245"/>
    </row>
    <row r="1727" spans="1:6" x14ac:dyDescent="0.3">
      <c r="A1727" s="339"/>
      <c r="B1727" s="336"/>
      <c r="C1727" s="339"/>
      <c r="D1727" s="339"/>
      <c r="E1727" s="339"/>
      <c r="F1727" s="1245"/>
    </row>
    <row r="1728" spans="1:6" x14ac:dyDescent="0.3">
      <c r="A1728" s="339"/>
      <c r="B1728" s="336"/>
      <c r="C1728" s="339"/>
      <c r="D1728" s="339"/>
      <c r="E1728" s="339"/>
      <c r="F1728" s="1245"/>
    </row>
    <row r="1729" spans="1:6" x14ac:dyDescent="0.3">
      <c r="A1729" s="339"/>
      <c r="B1729" s="336"/>
      <c r="C1729" s="339"/>
      <c r="D1729" s="339"/>
      <c r="E1729" s="339"/>
      <c r="F1729" s="1245"/>
    </row>
    <row r="1730" spans="1:6" x14ac:dyDescent="0.3">
      <c r="A1730" s="339"/>
      <c r="B1730" s="336"/>
      <c r="C1730" s="339"/>
      <c r="D1730" s="339"/>
      <c r="E1730" s="339"/>
      <c r="F1730" s="1245"/>
    </row>
    <row r="1731" spans="1:6" x14ac:dyDescent="0.3">
      <c r="A1731" s="339"/>
      <c r="B1731" s="336"/>
      <c r="C1731" s="339"/>
      <c r="D1731" s="339"/>
      <c r="E1731" s="339"/>
      <c r="F1731" s="1245"/>
    </row>
    <row r="1732" spans="1:6" x14ac:dyDescent="0.3">
      <c r="A1732" s="339"/>
      <c r="B1732" s="336"/>
      <c r="C1732" s="339"/>
      <c r="D1732" s="339"/>
      <c r="E1732" s="339"/>
      <c r="F1732" s="1245"/>
    </row>
    <row r="1733" spans="1:6" x14ac:dyDescent="0.3">
      <c r="A1733" s="339"/>
      <c r="B1733" s="336"/>
      <c r="C1733" s="339"/>
      <c r="D1733" s="339"/>
      <c r="E1733" s="339"/>
      <c r="F1733" s="1245"/>
    </row>
    <row r="1734" spans="1:6" x14ac:dyDescent="0.3">
      <c r="A1734" s="339"/>
      <c r="B1734" s="336"/>
      <c r="C1734" s="339"/>
      <c r="D1734" s="339"/>
      <c r="E1734" s="339"/>
      <c r="F1734" s="1245"/>
    </row>
    <row r="1735" spans="1:6" x14ac:dyDescent="0.3">
      <c r="A1735" s="339"/>
      <c r="B1735" s="336"/>
      <c r="C1735" s="339"/>
      <c r="D1735" s="339"/>
      <c r="E1735" s="339"/>
      <c r="F1735" s="1245"/>
    </row>
    <row r="1736" spans="1:6" x14ac:dyDescent="0.3">
      <c r="A1736" s="339"/>
      <c r="B1736" s="336"/>
      <c r="C1736" s="339"/>
      <c r="D1736" s="339"/>
      <c r="E1736" s="339"/>
      <c r="F1736" s="1245"/>
    </row>
    <row r="1737" spans="1:6" x14ac:dyDescent="0.3">
      <c r="A1737" s="339"/>
      <c r="B1737" s="336"/>
      <c r="C1737" s="339"/>
      <c r="D1737" s="339"/>
      <c r="E1737" s="339"/>
      <c r="F1737" s="1245"/>
    </row>
    <row r="1738" spans="1:6" x14ac:dyDescent="0.3">
      <c r="A1738" s="339"/>
      <c r="B1738" s="336"/>
      <c r="C1738" s="339"/>
      <c r="D1738" s="339"/>
      <c r="E1738" s="339"/>
      <c r="F1738" s="1245"/>
    </row>
    <row r="1739" spans="1:6" x14ac:dyDescent="0.3">
      <c r="A1739" s="339"/>
      <c r="B1739" s="336"/>
      <c r="C1739" s="339"/>
      <c r="D1739" s="339"/>
      <c r="E1739" s="339"/>
      <c r="F1739" s="1245"/>
    </row>
    <row r="1740" spans="1:6" x14ac:dyDescent="0.3">
      <c r="A1740" s="339"/>
      <c r="B1740" s="336"/>
      <c r="C1740" s="339"/>
      <c r="D1740" s="339"/>
      <c r="E1740" s="339"/>
      <c r="F1740" s="1245"/>
    </row>
    <row r="1741" spans="1:6" x14ac:dyDescent="0.3">
      <c r="A1741" s="339"/>
      <c r="B1741" s="336"/>
      <c r="C1741" s="339"/>
      <c r="D1741" s="339"/>
      <c r="E1741" s="339"/>
      <c r="F1741" s="1245"/>
    </row>
    <row r="1742" spans="1:6" x14ac:dyDescent="0.3">
      <c r="A1742" s="339"/>
      <c r="B1742" s="336"/>
      <c r="C1742" s="339"/>
      <c r="D1742" s="339"/>
      <c r="E1742" s="339"/>
      <c r="F1742" s="1245"/>
    </row>
    <row r="1743" spans="1:6" x14ac:dyDescent="0.3">
      <c r="A1743" s="339"/>
      <c r="B1743" s="336"/>
      <c r="C1743" s="339"/>
      <c r="D1743" s="339"/>
      <c r="E1743" s="339"/>
      <c r="F1743" s="1245"/>
    </row>
    <row r="1744" spans="1:6" x14ac:dyDescent="0.3">
      <c r="A1744" s="339"/>
      <c r="B1744" s="336"/>
      <c r="C1744" s="339"/>
      <c r="D1744" s="339"/>
      <c r="E1744" s="339"/>
      <c r="F1744" s="1245"/>
    </row>
    <row r="1745" spans="1:6" x14ac:dyDescent="0.3">
      <c r="A1745" s="339"/>
      <c r="B1745" s="336"/>
      <c r="C1745" s="339"/>
      <c r="D1745" s="339"/>
      <c r="E1745" s="339"/>
      <c r="F1745" s="1245"/>
    </row>
    <row r="1746" spans="1:6" x14ac:dyDescent="0.3">
      <c r="A1746" s="339"/>
      <c r="B1746" s="336"/>
      <c r="C1746" s="339"/>
      <c r="D1746" s="339"/>
      <c r="E1746" s="339"/>
      <c r="F1746" s="1245"/>
    </row>
    <row r="1747" spans="1:6" x14ac:dyDescent="0.3">
      <c r="A1747" s="339"/>
      <c r="B1747" s="336"/>
      <c r="C1747" s="339"/>
      <c r="D1747" s="339"/>
      <c r="E1747" s="339"/>
      <c r="F1747" s="1245"/>
    </row>
    <row r="1748" spans="1:6" x14ac:dyDescent="0.3">
      <c r="A1748" s="339"/>
      <c r="B1748" s="336"/>
      <c r="C1748" s="339"/>
      <c r="D1748" s="339"/>
      <c r="E1748" s="339"/>
      <c r="F1748" s="1245"/>
    </row>
    <row r="1749" spans="1:6" x14ac:dyDescent="0.3">
      <c r="A1749" s="339"/>
      <c r="B1749" s="336"/>
      <c r="C1749" s="339"/>
      <c r="D1749" s="339"/>
      <c r="E1749" s="339"/>
      <c r="F1749" s="1245"/>
    </row>
    <row r="1750" spans="1:6" x14ac:dyDescent="0.3">
      <c r="A1750" s="339"/>
      <c r="B1750" s="336"/>
      <c r="C1750" s="339"/>
      <c r="D1750" s="339"/>
      <c r="E1750" s="339"/>
      <c r="F1750" s="1245"/>
    </row>
    <row r="1751" spans="1:6" x14ac:dyDescent="0.3">
      <c r="A1751" s="339"/>
      <c r="B1751" s="336"/>
      <c r="C1751" s="339"/>
      <c r="D1751" s="339"/>
      <c r="E1751" s="339"/>
      <c r="F1751" s="1245"/>
    </row>
    <row r="1752" spans="1:6" x14ac:dyDescent="0.3">
      <c r="A1752" s="339"/>
      <c r="B1752" s="336"/>
      <c r="C1752" s="339"/>
      <c r="D1752" s="339"/>
      <c r="E1752" s="339"/>
      <c r="F1752" s="1245"/>
    </row>
    <row r="1753" spans="1:6" x14ac:dyDescent="0.3">
      <c r="A1753" s="339"/>
      <c r="B1753" s="336"/>
      <c r="C1753" s="339"/>
      <c r="D1753" s="339"/>
      <c r="E1753" s="339"/>
      <c r="F1753" s="1245"/>
    </row>
    <row r="1754" spans="1:6" x14ac:dyDescent="0.3">
      <c r="A1754" s="339"/>
      <c r="B1754" s="336"/>
      <c r="C1754" s="339"/>
      <c r="D1754" s="339"/>
      <c r="E1754" s="339"/>
      <c r="F1754" s="1245"/>
    </row>
    <row r="1755" spans="1:6" x14ac:dyDescent="0.3">
      <c r="A1755" s="339"/>
      <c r="B1755" s="336"/>
      <c r="C1755" s="339"/>
      <c r="D1755" s="339"/>
      <c r="E1755" s="339"/>
      <c r="F1755" s="1245"/>
    </row>
    <row r="1756" spans="1:6" x14ac:dyDescent="0.3">
      <c r="A1756" s="339"/>
      <c r="B1756" s="336"/>
      <c r="C1756" s="339"/>
      <c r="D1756" s="339"/>
      <c r="E1756" s="339"/>
      <c r="F1756" s="1245"/>
    </row>
    <row r="1757" spans="1:6" x14ac:dyDescent="0.3">
      <c r="A1757" s="339"/>
      <c r="B1757" s="336"/>
      <c r="C1757" s="339"/>
      <c r="D1757" s="339"/>
      <c r="E1757" s="339"/>
      <c r="F1757" s="1245"/>
    </row>
    <row r="1758" spans="1:6" x14ac:dyDescent="0.3">
      <c r="A1758" s="339"/>
      <c r="B1758" s="336"/>
      <c r="C1758" s="339"/>
      <c r="D1758" s="339"/>
      <c r="E1758" s="339"/>
      <c r="F1758" s="1245"/>
    </row>
    <row r="1759" spans="1:6" x14ac:dyDescent="0.3">
      <c r="A1759" s="339"/>
      <c r="B1759" s="336"/>
      <c r="C1759" s="339"/>
      <c r="D1759" s="339"/>
      <c r="E1759" s="339"/>
      <c r="F1759" s="1245"/>
    </row>
    <row r="1760" spans="1:6" x14ac:dyDescent="0.3">
      <c r="A1760" s="339"/>
      <c r="B1760" s="336"/>
      <c r="C1760" s="339"/>
      <c r="D1760" s="339"/>
      <c r="E1760" s="339"/>
      <c r="F1760" s="1245"/>
    </row>
    <row r="1761" spans="1:6" x14ac:dyDescent="0.3">
      <c r="A1761" s="339"/>
      <c r="B1761" s="336"/>
      <c r="C1761" s="339"/>
      <c r="D1761" s="339"/>
      <c r="E1761" s="339"/>
      <c r="F1761" s="1245"/>
    </row>
    <row r="1762" spans="1:6" x14ac:dyDescent="0.3">
      <c r="A1762" s="339"/>
      <c r="B1762" s="336"/>
      <c r="C1762" s="339"/>
      <c r="D1762" s="339"/>
      <c r="E1762" s="339"/>
      <c r="F1762" s="1245"/>
    </row>
    <row r="1763" spans="1:6" x14ac:dyDescent="0.3">
      <c r="A1763" s="339"/>
      <c r="B1763" s="336"/>
      <c r="C1763" s="339"/>
      <c r="D1763" s="339"/>
      <c r="E1763" s="339"/>
      <c r="F1763" s="1245"/>
    </row>
    <row r="1764" spans="1:6" x14ac:dyDescent="0.3">
      <c r="A1764" s="339"/>
      <c r="B1764" s="336"/>
      <c r="C1764" s="339"/>
      <c r="D1764" s="339"/>
      <c r="E1764" s="339"/>
      <c r="F1764" s="1245"/>
    </row>
    <row r="1765" spans="1:6" x14ac:dyDescent="0.3">
      <c r="A1765" s="339"/>
      <c r="B1765" s="336"/>
      <c r="C1765" s="339"/>
      <c r="D1765" s="339"/>
      <c r="E1765" s="339"/>
      <c r="F1765" s="1245"/>
    </row>
    <row r="1766" spans="1:6" x14ac:dyDescent="0.3">
      <c r="A1766" s="339"/>
      <c r="B1766" s="336"/>
      <c r="C1766" s="339"/>
      <c r="D1766" s="339"/>
      <c r="E1766" s="339"/>
      <c r="F1766" s="1245"/>
    </row>
    <row r="1767" spans="1:6" x14ac:dyDescent="0.3">
      <c r="A1767" s="339"/>
      <c r="B1767" s="336"/>
      <c r="C1767" s="339"/>
      <c r="D1767" s="339"/>
      <c r="E1767" s="339"/>
      <c r="F1767" s="1245"/>
    </row>
    <row r="1768" spans="1:6" x14ac:dyDescent="0.3">
      <c r="A1768" s="339"/>
      <c r="B1768" s="336"/>
      <c r="C1768" s="339"/>
      <c r="D1768" s="339"/>
      <c r="E1768" s="339"/>
      <c r="F1768" s="1245"/>
    </row>
    <row r="1769" spans="1:6" x14ac:dyDescent="0.3">
      <c r="A1769" s="339"/>
      <c r="B1769" s="336"/>
      <c r="C1769" s="339"/>
      <c r="D1769" s="339"/>
      <c r="E1769" s="339"/>
      <c r="F1769" s="1245"/>
    </row>
    <row r="1770" spans="1:6" x14ac:dyDescent="0.3">
      <c r="A1770" s="339"/>
      <c r="B1770" s="336"/>
      <c r="C1770" s="339"/>
      <c r="D1770" s="339"/>
      <c r="E1770" s="339"/>
      <c r="F1770" s="1245"/>
    </row>
    <row r="1771" spans="1:6" x14ac:dyDescent="0.3">
      <c r="A1771" s="339"/>
      <c r="B1771" s="336"/>
      <c r="C1771" s="339"/>
      <c r="D1771" s="339"/>
      <c r="E1771" s="339"/>
      <c r="F1771" s="1245"/>
    </row>
    <row r="1772" spans="1:6" x14ac:dyDescent="0.3">
      <c r="A1772" s="339"/>
      <c r="B1772" s="336"/>
      <c r="C1772" s="339"/>
      <c r="D1772" s="339"/>
      <c r="E1772" s="339"/>
      <c r="F1772" s="1245"/>
    </row>
    <row r="1773" spans="1:6" x14ac:dyDescent="0.3">
      <c r="A1773" s="339"/>
      <c r="B1773" s="336"/>
      <c r="C1773" s="339"/>
      <c r="D1773" s="339"/>
      <c r="E1773" s="339"/>
      <c r="F1773" s="1245"/>
    </row>
    <row r="1774" spans="1:6" x14ac:dyDescent="0.3">
      <c r="A1774" s="339"/>
      <c r="B1774" s="336"/>
      <c r="C1774" s="339"/>
      <c r="D1774" s="339"/>
      <c r="E1774" s="339"/>
      <c r="F1774" s="1245"/>
    </row>
    <row r="1775" spans="1:6" x14ac:dyDescent="0.3">
      <c r="A1775" s="339"/>
      <c r="B1775" s="336"/>
      <c r="C1775" s="339"/>
      <c r="D1775" s="339"/>
      <c r="E1775" s="339"/>
      <c r="F1775" s="1245"/>
    </row>
    <row r="1776" spans="1:6" x14ac:dyDescent="0.3">
      <c r="A1776" s="339"/>
      <c r="B1776" s="336"/>
      <c r="C1776" s="339"/>
      <c r="D1776" s="339"/>
      <c r="E1776" s="339"/>
      <c r="F1776" s="1245"/>
    </row>
    <row r="1777" spans="1:6" x14ac:dyDescent="0.3">
      <c r="A1777" s="339"/>
      <c r="B1777" s="336"/>
      <c r="C1777" s="339"/>
      <c r="D1777" s="339"/>
      <c r="E1777" s="339"/>
      <c r="F1777" s="1245"/>
    </row>
    <row r="1778" spans="1:6" x14ac:dyDescent="0.3">
      <c r="A1778" s="339"/>
      <c r="B1778" s="336"/>
      <c r="C1778" s="339"/>
      <c r="D1778" s="339"/>
      <c r="E1778" s="339"/>
      <c r="F1778" s="1245"/>
    </row>
    <row r="1779" spans="1:6" x14ac:dyDescent="0.3">
      <c r="A1779" s="339"/>
      <c r="B1779" s="336"/>
      <c r="C1779" s="339"/>
      <c r="D1779" s="339"/>
      <c r="E1779" s="339"/>
      <c r="F1779" s="1245"/>
    </row>
    <row r="1780" spans="1:6" x14ac:dyDescent="0.3">
      <c r="A1780" s="339"/>
      <c r="B1780" s="336"/>
      <c r="C1780" s="339"/>
      <c r="D1780" s="339"/>
      <c r="E1780" s="339"/>
      <c r="F1780" s="1245"/>
    </row>
    <row r="1781" spans="1:6" x14ac:dyDescent="0.3">
      <c r="A1781" s="339"/>
      <c r="B1781" s="336"/>
      <c r="C1781" s="339"/>
      <c r="D1781" s="339"/>
      <c r="E1781" s="339"/>
      <c r="F1781" s="1245"/>
    </row>
    <row r="1782" spans="1:6" x14ac:dyDescent="0.3">
      <c r="A1782" s="339"/>
      <c r="B1782" s="336"/>
      <c r="C1782" s="339"/>
      <c r="D1782" s="339"/>
      <c r="E1782" s="339"/>
      <c r="F1782" s="1245"/>
    </row>
    <row r="1783" spans="1:6" x14ac:dyDescent="0.3">
      <c r="A1783" s="339"/>
      <c r="B1783" s="336"/>
      <c r="C1783" s="339"/>
      <c r="D1783" s="339"/>
      <c r="E1783" s="339"/>
      <c r="F1783" s="1245"/>
    </row>
    <row r="1784" spans="1:6" x14ac:dyDescent="0.3">
      <c r="A1784" s="339"/>
      <c r="B1784" s="336"/>
      <c r="C1784" s="339"/>
      <c r="D1784" s="339"/>
      <c r="E1784" s="339"/>
      <c r="F1784" s="1245"/>
    </row>
    <row r="1785" spans="1:6" x14ac:dyDescent="0.3">
      <c r="A1785" s="339"/>
      <c r="B1785" s="336"/>
      <c r="C1785" s="339"/>
      <c r="D1785" s="339"/>
      <c r="E1785" s="339"/>
      <c r="F1785" s="1245"/>
    </row>
    <row r="1786" spans="1:6" x14ac:dyDescent="0.3">
      <c r="A1786" s="339"/>
      <c r="B1786" s="336"/>
      <c r="C1786" s="339"/>
      <c r="D1786" s="339"/>
      <c r="E1786" s="339"/>
      <c r="F1786" s="1245"/>
    </row>
    <row r="1787" spans="1:6" x14ac:dyDescent="0.3">
      <c r="A1787" s="339"/>
      <c r="B1787" s="336"/>
      <c r="C1787" s="339"/>
      <c r="D1787" s="339"/>
      <c r="E1787" s="339"/>
      <c r="F1787" s="1245"/>
    </row>
    <row r="1788" spans="1:6" x14ac:dyDescent="0.3">
      <c r="A1788" s="339"/>
      <c r="B1788" s="336"/>
      <c r="C1788" s="339"/>
      <c r="D1788" s="339"/>
      <c r="E1788" s="339"/>
      <c r="F1788" s="1245"/>
    </row>
    <row r="1789" spans="1:6" x14ac:dyDescent="0.3">
      <c r="A1789" s="339"/>
      <c r="B1789" s="336"/>
      <c r="C1789" s="339"/>
      <c r="D1789" s="339"/>
      <c r="E1789" s="339"/>
      <c r="F1789" s="1245"/>
    </row>
    <row r="1790" spans="1:6" x14ac:dyDescent="0.3">
      <c r="A1790" s="339"/>
      <c r="B1790" s="336"/>
      <c r="C1790" s="339"/>
      <c r="D1790" s="339"/>
      <c r="E1790" s="339"/>
      <c r="F1790" s="1245"/>
    </row>
    <row r="1791" spans="1:6" x14ac:dyDescent="0.3">
      <c r="A1791" s="339"/>
      <c r="B1791" s="336"/>
      <c r="C1791" s="339"/>
      <c r="D1791" s="339"/>
      <c r="E1791" s="339"/>
      <c r="F1791" s="1245"/>
    </row>
    <row r="1792" spans="1:6" x14ac:dyDescent="0.3">
      <c r="A1792" s="339"/>
      <c r="B1792" s="336"/>
      <c r="C1792" s="339"/>
      <c r="D1792" s="339"/>
      <c r="E1792" s="339"/>
      <c r="F1792" s="1245"/>
    </row>
    <row r="1793" spans="1:6" x14ac:dyDescent="0.3">
      <c r="A1793" s="339"/>
      <c r="B1793" s="336"/>
      <c r="C1793" s="339"/>
      <c r="D1793" s="339"/>
      <c r="E1793" s="339"/>
      <c r="F1793" s="1245"/>
    </row>
    <row r="1794" spans="1:6" x14ac:dyDescent="0.3">
      <c r="A1794" s="339"/>
      <c r="B1794" s="336"/>
      <c r="C1794" s="339"/>
      <c r="D1794" s="339"/>
      <c r="E1794" s="339"/>
      <c r="F1794" s="1245"/>
    </row>
    <row r="1795" spans="1:6" x14ac:dyDescent="0.3">
      <c r="A1795" s="339"/>
      <c r="B1795" s="336"/>
      <c r="C1795" s="339"/>
      <c r="D1795" s="339"/>
      <c r="E1795" s="339"/>
      <c r="F1795" s="1245"/>
    </row>
    <row r="1796" spans="1:6" x14ac:dyDescent="0.3">
      <c r="A1796" s="339"/>
      <c r="B1796" s="336"/>
      <c r="C1796" s="339"/>
      <c r="D1796" s="339"/>
      <c r="E1796" s="339"/>
      <c r="F1796" s="1245"/>
    </row>
    <row r="1797" spans="1:6" x14ac:dyDescent="0.3">
      <c r="A1797" s="339"/>
      <c r="B1797" s="336"/>
      <c r="C1797" s="339"/>
      <c r="D1797" s="339"/>
      <c r="E1797" s="339"/>
      <c r="F1797" s="1245"/>
    </row>
    <row r="1798" spans="1:6" x14ac:dyDescent="0.3">
      <c r="A1798" s="339"/>
      <c r="B1798" s="336"/>
      <c r="C1798" s="339"/>
      <c r="D1798" s="339"/>
      <c r="E1798" s="339"/>
      <c r="F1798" s="1245"/>
    </row>
    <row r="1799" spans="1:6" x14ac:dyDescent="0.3">
      <c r="A1799" s="339"/>
      <c r="B1799" s="336"/>
      <c r="C1799" s="339"/>
      <c r="D1799" s="339"/>
      <c r="E1799" s="339"/>
      <c r="F1799" s="1245"/>
    </row>
    <row r="1800" spans="1:6" x14ac:dyDescent="0.3">
      <c r="A1800" s="339"/>
      <c r="B1800" s="336"/>
      <c r="C1800" s="339"/>
      <c r="D1800" s="339"/>
      <c r="E1800" s="339"/>
      <c r="F1800" s="1245"/>
    </row>
    <row r="1801" spans="1:6" x14ac:dyDescent="0.3">
      <c r="A1801" s="339"/>
      <c r="B1801" s="336"/>
      <c r="C1801" s="339"/>
      <c r="D1801" s="339"/>
      <c r="E1801" s="339"/>
      <c r="F1801" s="1245"/>
    </row>
    <row r="1802" spans="1:6" x14ac:dyDescent="0.3">
      <c r="A1802" s="339"/>
      <c r="B1802" s="336"/>
      <c r="C1802" s="339"/>
      <c r="D1802" s="339"/>
      <c r="E1802" s="339"/>
      <c r="F1802" s="1245"/>
    </row>
    <row r="1803" spans="1:6" x14ac:dyDescent="0.3">
      <c r="A1803" s="339"/>
      <c r="B1803" s="336"/>
      <c r="C1803" s="339"/>
      <c r="D1803" s="339"/>
      <c r="E1803" s="339"/>
      <c r="F1803" s="1245"/>
    </row>
    <row r="1804" spans="1:6" x14ac:dyDescent="0.3">
      <c r="A1804" s="339"/>
      <c r="B1804" s="336"/>
      <c r="C1804" s="339"/>
      <c r="D1804" s="339"/>
      <c r="E1804" s="339"/>
      <c r="F1804" s="1245"/>
    </row>
    <row r="1805" spans="1:6" x14ac:dyDescent="0.3">
      <c r="A1805" s="339"/>
      <c r="B1805" s="336"/>
      <c r="C1805" s="339"/>
      <c r="D1805" s="339"/>
      <c r="E1805" s="339"/>
      <c r="F1805" s="1245"/>
    </row>
    <row r="1806" spans="1:6" x14ac:dyDescent="0.3">
      <c r="A1806" s="339"/>
      <c r="B1806" s="336"/>
      <c r="C1806" s="339"/>
      <c r="D1806" s="339"/>
      <c r="E1806" s="339"/>
      <c r="F1806" s="1245"/>
    </row>
    <row r="1807" spans="1:6" x14ac:dyDescent="0.3">
      <c r="A1807" s="339"/>
      <c r="B1807" s="336"/>
      <c r="C1807" s="339"/>
      <c r="D1807" s="339"/>
      <c r="E1807" s="339"/>
      <c r="F1807" s="1245"/>
    </row>
    <row r="1808" spans="1:6" x14ac:dyDescent="0.3">
      <c r="A1808" s="339"/>
      <c r="B1808" s="336"/>
      <c r="C1808" s="339"/>
      <c r="D1808" s="339"/>
      <c r="E1808" s="339"/>
      <c r="F1808" s="1245"/>
    </row>
    <row r="1809" spans="1:6" x14ac:dyDescent="0.3">
      <c r="A1809" s="339"/>
      <c r="B1809" s="336"/>
      <c r="C1809" s="339"/>
      <c r="D1809" s="339"/>
      <c r="E1809" s="339"/>
      <c r="F1809" s="1245"/>
    </row>
    <row r="1810" spans="1:6" x14ac:dyDescent="0.3">
      <c r="A1810" s="339"/>
      <c r="B1810" s="336"/>
      <c r="C1810" s="339"/>
      <c r="D1810" s="339"/>
      <c r="E1810" s="339"/>
      <c r="F1810" s="1245"/>
    </row>
    <row r="1811" spans="1:6" x14ac:dyDescent="0.3">
      <c r="A1811" s="339"/>
      <c r="B1811" s="336"/>
      <c r="C1811" s="339"/>
      <c r="D1811" s="339"/>
      <c r="E1811" s="339"/>
      <c r="F1811" s="1245"/>
    </row>
    <row r="1812" spans="1:6" x14ac:dyDescent="0.3">
      <c r="A1812" s="339"/>
      <c r="B1812" s="336"/>
      <c r="C1812" s="339"/>
      <c r="D1812" s="339"/>
      <c r="E1812" s="339"/>
      <c r="F1812" s="1245"/>
    </row>
    <row r="1813" spans="1:6" x14ac:dyDescent="0.3">
      <c r="A1813" s="339"/>
      <c r="B1813" s="336"/>
      <c r="C1813" s="339"/>
      <c r="D1813" s="339"/>
      <c r="E1813" s="339"/>
      <c r="F1813" s="1245"/>
    </row>
    <row r="1814" spans="1:6" x14ac:dyDescent="0.3">
      <c r="A1814" s="339"/>
      <c r="B1814" s="336"/>
      <c r="C1814" s="339"/>
      <c r="D1814" s="339"/>
      <c r="E1814" s="339"/>
      <c r="F1814" s="1245"/>
    </row>
    <row r="1815" spans="1:6" x14ac:dyDescent="0.3">
      <c r="A1815" s="339"/>
      <c r="B1815" s="336"/>
      <c r="C1815" s="339"/>
      <c r="D1815" s="339"/>
      <c r="E1815" s="339"/>
      <c r="F1815" s="1245"/>
    </row>
    <row r="1816" spans="1:6" x14ac:dyDescent="0.3">
      <c r="A1816" s="339"/>
      <c r="B1816" s="336"/>
      <c r="C1816" s="339"/>
      <c r="D1816" s="339"/>
      <c r="E1816" s="339"/>
      <c r="F1816" s="1245"/>
    </row>
    <row r="1817" spans="1:6" x14ac:dyDescent="0.3">
      <c r="A1817" s="339"/>
      <c r="B1817" s="336"/>
      <c r="C1817" s="339"/>
      <c r="D1817" s="339"/>
      <c r="E1817" s="339"/>
      <c r="F1817" s="1245"/>
    </row>
    <row r="1818" spans="1:6" x14ac:dyDescent="0.3">
      <c r="A1818" s="339"/>
      <c r="B1818" s="336"/>
      <c r="C1818" s="339"/>
      <c r="D1818" s="339"/>
      <c r="E1818" s="339"/>
      <c r="F1818" s="1245"/>
    </row>
    <row r="1819" spans="1:6" x14ac:dyDescent="0.3">
      <c r="A1819" s="339"/>
      <c r="B1819" s="336"/>
      <c r="C1819" s="339"/>
      <c r="D1819" s="339"/>
      <c r="E1819" s="339"/>
      <c r="F1819" s="1245"/>
    </row>
    <row r="1820" spans="1:6" x14ac:dyDescent="0.3">
      <c r="A1820" s="339"/>
      <c r="B1820" s="336"/>
      <c r="C1820" s="339"/>
      <c r="D1820" s="339"/>
      <c r="E1820" s="339"/>
      <c r="F1820" s="1245"/>
    </row>
    <row r="1821" spans="1:6" x14ac:dyDescent="0.3">
      <c r="A1821" s="339"/>
      <c r="B1821" s="336"/>
      <c r="C1821" s="339"/>
      <c r="D1821" s="339"/>
      <c r="E1821" s="339"/>
      <c r="F1821" s="1245"/>
    </row>
    <row r="1822" spans="1:6" x14ac:dyDescent="0.3">
      <c r="A1822" s="339"/>
      <c r="B1822" s="336"/>
      <c r="C1822" s="339"/>
      <c r="D1822" s="339"/>
      <c r="E1822" s="339"/>
      <c r="F1822" s="1245"/>
    </row>
    <row r="1823" spans="1:6" x14ac:dyDescent="0.3">
      <c r="A1823" s="339"/>
      <c r="B1823" s="336"/>
      <c r="C1823" s="339"/>
      <c r="D1823" s="339"/>
      <c r="E1823" s="339"/>
      <c r="F1823" s="1245"/>
    </row>
    <row r="1824" spans="1:6" x14ac:dyDescent="0.3">
      <c r="A1824" s="339"/>
      <c r="B1824" s="336"/>
      <c r="C1824" s="339"/>
      <c r="D1824" s="339"/>
      <c r="E1824" s="339"/>
      <c r="F1824" s="1245"/>
    </row>
    <row r="1825" spans="1:6" x14ac:dyDescent="0.3">
      <c r="A1825" s="339"/>
      <c r="B1825" s="336"/>
      <c r="C1825" s="339"/>
      <c r="D1825" s="339"/>
      <c r="E1825" s="339"/>
      <c r="F1825" s="1245"/>
    </row>
    <row r="1826" spans="1:6" x14ac:dyDescent="0.3">
      <c r="A1826" s="339"/>
      <c r="B1826" s="336"/>
      <c r="C1826" s="339"/>
      <c r="D1826" s="339"/>
      <c r="E1826" s="339"/>
      <c r="F1826" s="1245"/>
    </row>
    <row r="1827" spans="1:6" x14ac:dyDescent="0.3">
      <c r="A1827" s="339"/>
      <c r="B1827" s="336"/>
      <c r="C1827" s="339"/>
      <c r="D1827" s="339"/>
      <c r="E1827" s="339"/>
      <c r="F1827" s="1245"/>
    </row>
    <row r="1828" spans="1:6" x14ac:dyDescent="0.3">
      <c r="A1828" s="339"/>
      <c r="B1828" s="336"/>
      <c r="C1828" s="339"/>
      <c r="D1828" s="339"/>
      <c r="E1828" s="339"/>
      <c r="F1828" s="1245"/>
    </row>
    <row r="1829" spans="1:6" x14ac:dyDescent="0.3">
      <c r="A1829" s="339"/>
      <c r="B1829" s="336"/>
      <c r="C1829" s="339"/>
      <c r="D1829" s="339"/>
      <c r="E1829" s="339"/>
      <c r="F1829" s="1245"/>
    </row>
    <row r="1830" spans="1:6" x14ac:dyDescent="0.3">
      <c r="A1830" s="339"/>
      <c r="B1830" s="336"/>
      <c r="C1830" s="339"/>
      <c r="D1830" s="339"/>
      <c r="E1830" s="339"/>
      <c r="F1830" s="1245"/>
    </row>
    <row r="1831" spans="1:6" x14ac:dyDescent="0.3">
      <c r="A1831" s="339"/>
      <c r="B1831" s="336"/>
      <c r="C1831" s="339"/>
      <c r="D1831" s="339"/>
      <c r="E1831" s="339"/>
      <c r="F1831" s="1245"/>
    </row>
    <row r="1832" spans="1:6" x14ac:dyDescent="0.3">
      <c r="A1832" s="339"/>
      <c r="B1832" s="336"/>
      <c r="C1832" s="339"/>
      <c r="D1832" s="339"/>
      <c r="E1832" s="339"/>
      <c r="F1832" s="1245"/>
    </row>
    <row r="1833" spans="1:6" x14ac:dyDescent="0.3">
      <c r="A1833" s="339"/>
      <c r="B1833" s="336"/>
      <c r="C1833" s="339"/>
      <c r="D1833" s="339"/>
      <c r="E1833" s="339"/>
      <c r="F1833" s="1245"/>
    </row>
    <row r="1834" spans="1:6" x14ac:dyDescent="0.3">
      <c r="A1834" s="339"/>
      <c r="B1834" s="336"/>
      <c r="C1834" s="339"/>
      <c r="D1834" s="339"/>
      <c r="E1834" s="339"/>
      <c r="F1834" s="1245"/>
    </row>
    <row r="1835" spans="1:6" x14ac:dyDescent="0.3">
      <c r="A1835" s="339"/>
      <c r="B1835" s="336"/>
      <c r="C1835" s="339"/>
      <c r="D1835" s="339"/>
      <c r="E1835" s="339"/>
      <c r="F1835" s="1245"/>
    </row>
    <row r="1836" spans="1:6" x14ac:dyDescent="0.3">
      <c r="A1836" s="339"/>
      <c r="B1836" s="336"/>
      <c r="C1836" s="339"/>
      <c r="D1836" s="339"/>
      <c r="E1836" s="339"/>
      <c r="F1836" s="1245"/>
    </row>
    <row r="1837" spans="1:6" x14ac:dyDescent="0.3">
      <c r="A1837" s="339"/>
      <c r="B1837" s="336"/>
      <c r="C1837" s="339"/>
      <c r="D1837" s="339"/>
      <c r="E1837" s="339"/>
      <c r="F1837" s="1245"/>
    </row>
    <row r="1838" spans="1:6" x14ac:dyDescent="0.3">
      <c r="A1838" s="339"/>
      <c r="B1838" s="336"/>
      <c r="C1838" s="339"/>
      <c r="D1838" s="339"/>
      <c r="E1838" s="339"/>
      <c r="F1838" s="1245"/>
    </row>
    <row r="1839" spans="1:6" x14ac:dyDescent="0.3">
      <c r="A1839" s="339"/>
      <c r="B1839" s="336"/>
      <c r="C1839" s="339"/>
      <c r="D1839" s="339"/>
      <c r="E1839" s="339"/>
      <c r="F1839" s="1245"/>
    </row>
    <row r="1840" spans="1:6" x14ac:dyDescent="0.3">
      <c r="A1840" s="339"/>
      <c r="B1840" s="336"/>
      <c r="C1840" s="339"/>
      <c r="D1840" s="339"/>
      <c r="E1840" s="339"/>
      <c r="F1840" s="1245"/>
    </row>
    <row r="1841" spans="1:6" x14ac:dyDescent="0.3">
      <c r="A1841" s="339"/>
      <c r="B1841" s="336"/>
      <c r="C1841" s="339"/>
      <c r="D1841" s="339"/>
      <c r="E1841" s="339"/>
      <c r="F1841" s="1245"/>
    </row>
    <row r="1842" spans="1:6" x14ac:dyDescent="0.3">
      <c r="A1842" s="339"/>
      <c r="B1842" s="336"/>
      <c r="C1842" s="339"/>
      <c r="D1842" s="339"/>
      <c r="E1842" s="339"/>
      <c r="F1842" s="1245"/>
    </row>
    <row r="1843" spans="1:6" x14ac:dyDescent="0.3">
      <c r="A1843" s="339"/>
      <c r="B1843" s="336"/>
      <c r="C1843" s="339"/>
      <c r="D1843" s="339"/>
      <c r="E1843" s="339"/>
      <c r="F1843" s="1245"/>
    </row>
    <row r="1844" spans="1:6" x14ac:dyDescent="0.3">
      <c r="A1844" s="339"/>
      <c r="B1844" s="336"/>
      <c r="C1844" s="339"/>
      <c r="D1844" s="339"/>
      <c r="E1844" s="339"/>
      <c r="F1844" s="1245"/>
    </row>
    <row r="1845" spans="1:6" x14ac:dyDescent="0.3">
      <c r="A1845" s="339"/>
      <c r="B1845" s="336"/>
      <c r="C1845" s="339"/>
      <c r="D1845" s="339"/>
      <c r="E1845" s="339"/>
      <c r="F1845" s="1245"/>
    </row>
    <row r="1846" spans="1:6" x14ac:dyDescent="0.3">
      <c r="A1846" s="339"/>
      <c r="B1846" s="336"/>
      <c r="C1846" s="339"/>
      <c r="D1846" s="339"/>
      <c r="E1846" s="339"/>
      <c r="F1846" s="1245"/>
    </row>
    <row r="1847" spans="1:6" x14ac:dyDescent="0.3">
      <c r="A1847" s="339"/>
      <c r="B1847" s="336"/>
      <c r="C1847" s="339"/>
      <c r="D1847" s="339"/>
      <c r="E1847" s="339"/>
      <c r="F1847" s="1245"/>
    </row>
    <row r="1848" spans="1:6" x14ac:dyDescent="0.3">
      <c r="A1848" s="339"/>
      <c r="B1848" s="336"/>
      <c r="C1848" s="339"/>
      <c r="D1848" s="339"/>
      <c r="E1848" s="339"/>
      <c r="F1848" s="1245"/>
    </row>
    <row r="1849" spans="1:6" x14ac:dyDescent="0.3">
      <c r="A1849" s="339"/>
      <c r="B1849" s="336"/>
      <c r="C1849" s="339"/>
      <c r="D1849" s="339"/>
      <c r="E1849" s="339"/>
      <c r="F1849" s="1245"/>
    </row>
    <row r="1850" spans="1:6" x14ac:dyDescent="0.3">
      <c r="A1850" s="339"/>
      <c r="B1850" s="336"/>
      <c r="C1850" s="339"/>
      <c r="D1850" s="339"/>
      <c r="E1850" s="339"/>
      <c r="F1850" s="1245"/>
    </row>
    <row r="1851" spans="1:6" x14ac:dyDescent="0.3">
      <c r="A1851" s="339"/>
      <c r="B1851" s="336"/>
      <c r="C1851" s="339"/>
      <c r="D1851" s="339"/>
      <c r="E1851" s="339"/>
      <c r="F1851" s="1245"/>
    </row>
    <row r="1852" spans="1:6" x14ac:dyDescent="0.3">
      <c r="A1852" s="339"/>
      <c r="B1852" s="336"/>
      <c r="C1852" s="339"/>
      <c r="D1852" s="339"/>
      <c r="E1852" s="339"/>
      <c r="F1852" s="1245"/>
    </row>
    <row r="1853" spans="1:6" x14ac:dyDescent="0.3">
      <c r="A1853" s="339"/>
      <c r="B1853" s="336"/>
      <c r="C1853" s="339"/>
      <c r="D1853" s="339"/>
      <c r="E1853" s="339"/>
      <c r="F1853" s="1245"/>
    </row>
    <row r="1854" spans="1:6" x14ac:dyDescent="0.3">
      <c r="A1854" s="339"/>
      <c r="B1854" s="336"/>
      <c r="C1854" s="339"/>
      <c r="D1854" s="339"/>
      <c r="E1854" s="339"/>
      <c r="F1854" s="1245"/>
    </row>
    <row r="1855" spans="1:6" x14ac:dyDescent="0.3">
      <c r="A1855" s="339"/>
      <c r="B1855" s="336"/>
      <c r="C1855" s="339"/>
      <c r="D1855" s="339"/>
      <c r="E1855" s="339"/>
      <c r="F1855" s="1245"/>
    </row>
    <row r="1856" spans="1:6" x14ac:dyDescent="0.3">
      <c r="A1856" s="339"/>
      <c r="B1856" s="336"/>
      <c r="C1856" s="339"/>
      <c r="D1856" s="339"/>
      <c r="E1856" s="339"/>
      <c r="F1856" s="1245"/>
    </row>
    <row r="1857" spans="1:6" x14ac:dyDescent="0.3">
      <c r="A1857" s="339"/>
      <c r="B1857" s="336"/>
      <c r="C1857" s="339"/>
      <c r="D1857" s="339"/>
      <c r="E1857" s="339"/>
      <c r="F1857" s="1245"/>
    </row>
    <row r="1858" spans="1:6" x14ac:dyDescent="0.3">
      <c r="A1858" s="339"/>
      <c r="B1858" s="336"/>
      <c r="C1858" s="339"/>
      <c r="D1858" s="339"/>
      <c r="E1858" s="339"/>
      <c r="F1858" s="1245"/>
    </row>
    <row r="1859" spans="1:6" x14ac:dyDescent="0.3">
      <c r="A1859" s="339"/>
      <c r="B1859" s="336"/>
      <c r="C1859" s="339"/>
      <c r="D1859" s="339"/>
      <c r="E1859" s="339"/>
      <c r="F1859" s="1245"/>
    </row>
    <row r="1860" spans="1:6" x14ac:dyDescent="0.3">
      <c r="A1860" s="339"/>
      <c r="B1860" s="336"/>
      <c r="C1860" s="339"/>
      <c r="D1860" s="339"/>
      <c r="E1860" s="339"/>
      <c r="F1860" s="1245"/>
    </row>
    <row r="1861" spans="1:6" x14ac:dyDescent="0.3">
      <c r="A1861" s="339"/>
      <c r="B1861" s="336"/>
      <c r="C1861" s="339"/>
      <c r="D1861" s="339"/>
      <c r="E1861" s="339"/>
      <c r="F1861" s="1245"/>
    </row>
    <row r="1862" spans="1:6" x14ac:dyDescent="0.3">
      <c r="A1862" s="339"/>
      <c r="B1862" s="336"/>
      <c r="C1862" s="339"/>
      <c r="D1862" s="339"/>
      <c r="E1862" s="339"/>
      <c r="F1862" s="1245"/>
    </row>
    <row r="1863" spans="1:6" x14ac:dyDescent="0.3">
      <c r="A1863" s="339"/>
      <c r="B1863" s="336"/>
      <c r="C1863" s="339"/>
      <c r="D1863" s="339"/>
      <c r="E1863" s="339"/>
      <c r="F1863" s="1245"/>
    </row>
    <row r="1864" spans="1:6" x14ac:dyDescent="0.3">
      <c r="A1864" s="339"/>
      <c r="B1864" s="336"/>
      <c r="C1864" s="339"/>
      <c r="D1864" s="339"/>
      <c r="E1864" s="339"/>
      <c r="F1864" s="1245"/>
    </row>
    <row r="1865" spans="1:6" x14ac:dyDescent="0.3">
      <c r="A1865" s="339"/>
      <c r="B1865" s="336"/>
      <c r="C1865" s="339"/>
      <c r="D1865" s="339"/>
      <c r="E1865" s="339"/>
      <c r="F1865" s="1245"/>
    </row>
    <row r="1866" spans="1:6" x14ac:dyDescent="0.3">
      <c r="A1866" s="339"/>
      <c r="B1866" s="336"/>
      <c r="C1866" s="339"/>
      <c r="D1866" s="339"/>
      <c r="E1866" s="339"/>
      <c r="F1866" s="1245"/>
    </row>
    <row r="1867" spans="1:6" x14ac:dyDescent="0.3">
      <c r="A1867" s="339"/>
      <c r="B1867" s="336"/>
      <c r="C1867" s="339"/>
      <c r="D1867" s="339"/>
      <c r="E1867" s="339"/>
      <c r="F1867" s="1245"/>
    </row>
    <row r="1868" spans="1:6" x14ac:dyDescent="0.3">
      <c r="A1868" s="339"/>
      <c r="B1868" s="336"/>
      <c r="C1868" s="339"/>
      <c r="D1868" s="339"/>
      <c r="E1868" s="339"/>
      <c r="F1868" s="1245"/>
    </row>
    <row r="1869" spans="1:6" x14ac:dyDescent="0.3">
      <c r="A1869" s="339"/>
      <c r="B1869" s="336"/>
      <c r="C1869" s="339"/>
      <c r="D1869" s="339"/>
      <c r="E1869" s="339"/>
      <c r="F1869" s="1245"/>
    </row>
    <row r="1870" spans="1:6" x14ac:dyDescent="0.3">
      <c r="A1870" s="339"/>
      <c r="B1870" s="336"/>
      <c r="C1870" s="339"/>
      <c r="D1870" s="339"/>
      <c r="E1870" s="339"/>
      <c r="F1870" s="1245"/>
    </row>
    <row r="1871" spans="1:6" x14ac:dyDescent="0.3">
      <c r="A1871" s="339"/>
      <c r="B1871" s="336"/>
      <c r="C1871" s="339"/>
      <c r="D1871" s="339"/>
      <c r="E1871" s="339"/>
      <c r="F1871" s="1245"/>
    </row>
    <row r="1872" spans="1:6" x14ac:dyDescent="0.3">
      <c r="A1872" s="339"/>
      <c r="B1872" s="336"/>
      <c r="C1872" s="339"/>
      <c r="D1872" s="339"/>
      <c r="E1872" s="339"/>
      <c r="F1872" s="1245"/>
    </row>
    <row r="1873" spans="1:6" x14ac:dyDescent="0.3">
      <c r="A1873" s="339"/>
      <c r="B1873" s="336"/>
      <c r="C1873" s="339"/>
      <c r="D1873" s="339"/>
      <c r="E1873" s="339"/>
      <c r="F1873" s="1245"/>
    </row>
    <row r="1874" spans="1:6" x14ac:dyDescent="0.3">
      <c r="A1874" s="339"/>
      <c r="B1874" s="336"/>
      <c r="C1874" s="339"/>
      <c r="D1874" s="339"/>
      <c r="E1874" s="339"/>
      <c r="F1874" s="1245"/>
    </row>
    <row r="1875" spans="1:6" x14ac:dyDescent="0.3">
      <c r="A1875" s="339"/>
      <c r="B1875" s="336"/>
      <c r="C1875" s="339"/>
      <c r="D1875" s="339"/>
      <c r="E1875" s="339"/>
      <c r="F1875" s="1245"/>
    </row>
    <row r="1876" spans="1:6" x14ac:dyDescent="0.3">
      <c r="A1876" s="339"/>
      <c r="B1876" s="336"/>
      <c r="C1876" s="339"/>
      <c r="D1876" s="339"/>
      <c r="E1876" s="339"/>
      <c r="F1876" s="1245"/>
    </row>
    <row r="1877" spans="1:6" x14ac:dyDescent="0.3">
      <c r="A1877" s="339"/>
      <c r="B1877" s="336"/>
      <c r="C1877" s="339"/>
      <c r="D1877" s="339"/>
      <c r="E1877" s="339"/>
      <c r="F1877" s="1245"/>
    </row>
    <row r="1878" spans="1:6" x14ac:dyDescent="0.3">
      <c r="A1878" s="339"/>
      <c r="B1878" s="336"/>
      <c r="C1878" s="339"/>
      <c r="D1878" s="339"/>
      <c r="E1878" s="339"/>
      <c r="F1878" s="1245"/>
    </row>
    <row r="1879" spans="1:6" x14ac:dyDescent="0.3">
      <c r="A1879" s="339"/>
      <c r="B1879" s="336"/>
      <c r="C1879" s="339"/>
      <c r="D1879" s="339"/>
      <c r="E1879" s="339"/>
      <c r="F1879" s="1245"/>
    </row>
    <row r="1880" spans="1:6" x14ac:dyDescent="0.3">
      <c r="A1880" s="339"/>
      <c r="B1880" s="336"/>
      <c r="C1880" s="339"/>
      <c r="D1880" s="339"/>
      <c r="E1880" s="339"/>
      <c r="F1880" s="1245"/>
    </row>
    <row r="1881" spans="1:6" x14ac:dyDescent="0.3">
      <c r="A1881" s="339"/>
      <c r="B1881" s="336"/>
      <c r="C1881" s="339"/>
      <c r="D1881" s="339"/>
      <c r="E1881" s="339"/>
      <c r="F1881" s="1245"/>
    </row>
    <row r="1882" spans="1:6" x14ac:dyDescent="0.3">
      <c r="A1882" s="339"/>
      <c r="B1882" s="336"/>
      <c r="C1882" s="339"/>
      <c r="D1882" s="339"/>
      <c r="E1882" s="339"/>
      <c r="F1882" s="1245"/>
    </row>
    <row r="1883" spans="1:6" x14ac:dyDescent="0.3">
      <c r="A1883" s="339"/>
      <c r="B1883" s="336"/>
      <c r="C1883" s="339"/>
      <c r="D1883" s="339"/>
      <c r="E1883" s="339"/>
      <c r="F1883" s="1245"/>
    </row>
    <row r="1884" spans="1:6" x14ac:dyDescent="0.3">
      <c r="A1884" s="339"/>
      <c r="B1884" s="336"/>
      <c r="C1884" s="339"/>
      <c r="D1884" s="339"/>
      <c r="E1884" s="339"/>
      <c r="F1884" s="1245"/>
    </row>
    <row r="1885" spans="1:6" x14ac:dyDescent="0.3">
      <c r="A1885" s="339"/>
      <c r="B1885" s="336"/>
      <c r="C1885" s="339"/>
      <c r="D1885" s="339"/>
      <c r="E1885" s="339"/>
      <c r="F1885" s="1245"/>
    </row>
    <row r="1886" spans="1:6" x14ac:dyDescent="0.3">
      <c r="A1886" s="339"/>
      <c r="B1886" s="336"/>
      <c r="C1886" s="339"/>
      <c r="D1886" s="339"/>
      <c r="E1886" s="339"/>
      <c r="F1886" s="1245"/>
    </row>
    <row r="1887" spans="1:6" x14ac:dyDescent="0.3">
      <c r="A1887" s="339"/>
      <c r="B1887" s="336"/>
      <c r="C1887" s="339"/>
      <c r="D1887" s="339"/>
      <c r="E1887" s="339"/>
      <c r="F1887" s="1245"/>
    </row>
    <row r="1888" spans="1:6" x14ac:dyDescent="0.3">
      <c r="A1888" s="339"/>
      <c r="B1888" s="336"/>
      <c r="C1888" s="339"/>
      <c r="D1888" s="339"/>
      <c r="E1888" s="339"/>
      <c r="F1888" s="1245"/>
    </row>
    <row r="1889" spans="1:6" x14ac:dyDescent="0.3">
      <c r="A1889" s="339"/>
      <c r="B1889" s="336"/>
      <c r="C1889" s="339"/>
      <c r="D1889" s="339"/>
      <c r="E1889" s="339"/>
      <c r="F1889" s="1245"/>
    </row>
    <row r="1890" spans="1:6" x14ac:dyDescent="0.3">
      <c r="A1890" s="339"/>
      <c r="B1890" s="336"/>
      <c r="C1890" s="339"/>
      <c r="D1890" s="339"/>
      <c r="E1890" s="339"/>
      <c r="F1890" s="1245"/>
    </row>
    <row r="1891" spans="1:6" x14ac:dyDescent="0.3">
      <c r="A1891" s="339"/>
      <c r="B1891" s="336"/>
      <c r="C1891" s="339"/>
      <c r="D1891" s="339"/>
      <c r="E1891" s="339"/>
      <c r="F1891" s="1245"/>
    </row>
    <row r="1892" spans="1:6" x14ac:dyDescent="0.3">
      <c r="A1892" s="339"/>
      <c r="B1892" s="336"/>
      <c r="C1892" s="339"/>
      <c r="D1892" s="339"/>
      <c r="E1892" s="339"/>
      <c r="F1892" s="1245"/>
    </row>
    <row r="1893" spans="1:6" x14ac:dyDescent="0.3">
      <c r="A1893" s="339"/>
      <c r="B1893" s="336"/>
      <c r="C1893" s="339"/>
      <c r="D1893" s="339"/>
      <c r="E1893" s="339"/>
      <c r="F1893" s="1245"/>
    </row>
    <row r="1894" spans="1:6" x14ac:dyDescent="0.3">
      <c r="A1894" s="339"/>
      <c r="B1894" s="336"/>
      <c r="C1894" s="339"/>
      <c r="D1894" s="339"/>
      <c r="E1894" s="339"/>
      <c r="F1894" s="1245"/>
    </row>
    <row r="1895" spans="1:6" x14ac:dyDescent="0.3">
      <c r="A1895" s="339"/>
      <c r="B1895" s="336"/>
      <c r="C1895" s="339"/>
      <c r="D1895" s="339"/>
      <c r="E1895" s="339"/>
      <c r="F1895" s="1245"/>
    </row>
    <row r="1896" spans="1:6" x14ac:dyDescent="0.3">
      <c r="A1896" s="339"/>
      <c r="B1896" s="336"/>
      <c r="C1896" s="339"/>
      <c r="D1896" s="339"/>
      <c r="E1896" s="339"/>
      <c r="F1896" s="1245"/>
    </row>
    <row r="1897" spans="1:6" x14ac:dyDescent="0.3">
      <c r="A1897" s="339"/>
      <c r="B1897" s="336"/>
      <c r="C1897" s="339"/>
      <c r="D1897" s="339"/>
      <c r="E1897" s="339"/>
      <c r="F1897" s="1245"/>
    </row>
    <row r="1898" spans="1:6" x14ac:dyDescent="0.3">
      <c r="A1898" s="339"/>
      <c r="B1898" s="336"/>
      <c r="C1898" s="339"/>
      <c r="D1898" s="339"/>
      <c r="E1898" s="339"/>
      <c r="F1898" s="1245"/>
    </row>
    <row r="1899" spans="1:6" x14ac:dyDescent="0.3">
      <c r="A1899" s="339"/>
      <c r="B1899" s="336"/>
      <c r="C1899" s="339"/>
      <c r="D1899" s="339"/>
      <c r="E1899" s="339"/>
      <c r="F1899" s="1245"/>
    </row>
    <row r="1900" spans="1:6" x14ac:dyDescent="0.3">
      <c r="A1900" s="339"/>
      <c r="B1900" s="336"/>
      <c r="C1900" s="339"/>
      <c r="D1900" s="339"/>
      <c r="E1900" s="339"/>
      <c r="F1900" s="1245"/>
    </row>
    <row r="1901" spans="1:6" x14ac:dyDescent="0.3">
      <c r="A1901" s="339"/>
      <c r="B1901" s="336"/>
      <c r="C1901" s="339"/>
      <c r="D1901" s="339"/>
      <c r="E1901" s="339"/>
      <c r="F1901" s="1245"/>
    </row>
    <row r="1902" spans="1:6" x14ac:dyDescent="0.3">
      <c r="A1902" s="339"/>
      <c r="B1902" s="336"/>
      <c r="C1902" s="339"/>
      <c r="D1902" s="339"/>
      <c r="E1902" s="339"/>
      <c r="F1902" s="1245"/>
    </row>
    <row r="1903" spans="1:6" x14ac:dyDescent="0.3">
      <c r="A1903" s="339"/>
      <c r="B1903" s="336"/>
      <c r="C1903" s="339"/>
      <c r="D1903" s="339"/>
      <c r="E1903" s="339"/>
      <c r="F1903" s="1245"/>
    </row>
    <row r="1904" spans="1:6" x14ac:dyDescent="0.3">
      <c r="A1904" s="339"/>
      <c r="B1904" s="336"/>
      <c r="C1904" s="339"/>
      <c r="D1904" s="339"/>
      <c r="E1904" s="339"/>
      <c r="F1904" s="1245"/>
    </row>
    <row r="1905" spans="1:6" x14ac:dyDescent="0.3">
      <c r="A1905" s="339"/>
      <c r="B1905" s="336"/>
      <c r="C1905" s="339"/>
      <c r="D1905" s="339"/>
      <c r="E1905" s="339"/>
      <c r="F1905" s="1245"/>
    </row>
    <row r="1906" spans="1:6" x14ac:dyDescent="0.3">
      <c r="A1906" s="339"/>
      <c r="B1906" s="336"/>
      <c r="C1906" s="339"/>
      <c r="D1906" s="339"/>
      <c r="E1906" s="339"/>
      <c r="F1906" s="1245"/>
    </row>
    <row r="1907" spans="1:6" x14ac:dyDescent="0.3">
      <c r="A1907" s="339"/>
      <c r="B1907" s="336"/>
      <c r="C1907" s="339"/>
      <c r="D1907" s="339"/>
      <c r="E1907" s="339"/>
      <c r="F1907" s="1245"/>
    </row>
    <row r="1908" spans="1:6" x14ac:dyDescent="0.3">
      <c r="A1908" s="339"/>
      <c r="B1908" s="336"/>
      <c r="C1908" s="339"/>
      <c r="D1908" s="339"/>
      <c r="E1908" s="339"/>
      <c r="F1908" s="1245"/>
    </row>
    <row r="1909" spans="1:6" x14ac:dyDescent="0.3">
      <c r="A1909" s="339"/>
      <c r="B1909" s="336"/>
      <c r="C1909" s="339"/>
      <c r="D1909" s="339"/>
      <c r="E1909" s="339"/>
      <c r="F1909" s="1245"/>
    </row>
    <row r="1910" spans="1:6" x14ac:dyDescent="0.3">
      <c r="A1910" s="339"/>
      <c r="B1910" s="336"/>
      <c r="C1910" s="339"/>
      <c r="D1910" s="339"/>
      <c r="E1910" s="339"/>
      <c r="F1910" s="1245"/>
    </row>
    <row r="1911" spans="1:6" x14ac:dyDescent="0.3">
      <c r="A1911" s="339"/>
      <c r="B1911" s="336"/>
      <c r="C1911" s="339"/>
      <c r="D1911" s="339"/>
      <c r="E1911" s="339"/>
      <c r="F1911" s="1245"/>
    </row>
    <row r="1912" spans="1:6" x14ac:dyDescent="0.3">
      <c r="A1912" s="339"/>
      <c r="B1912" s="336"/>
      <c r="C1912" s="339"/>
      <c r="D1912" s="339"/>
      <c r="E1912" s="339"/>
      <c r="F1912" s="1245"/>
    </row>
    <row r="1913" spans="1:6" x14ac:dyDescent="0.3">
      <c r="A1913" s="339"/>
      <c r="B1913" s="336"/>
      <c r="C1913" s="339"/>
      <c r="D1913" s="339"/>
      <c r="E1913" s="339"/>
      <c r="F1913" s="1245"/>
    </row>
    <row r="1914" spans="1:6" x14ac:dyDescent="0.3">
      <c r="A1914" s="339"/>
      <c r="B1914" s="336"/>
      <c r="C1914" s="339"/>
      <c r="D1914" s="339"/>
      <c r="E1914" s="339"/>
      <c r="F1914" s="1245"/>
    </row>
    <row r="1915" spans="1:6" x14ac:dyDescent="0.3">
      <c r="A1915" s="339"/>
      <c r="B1915" s="336"/>
      <c r="C1915" s="339"/>
      <c r="D1915" s="339"/>
      <c r="E1915" s="339"/>
      <c r="F1915" s="1245"/>
    </row>
    <row r="1916" spans="1:6" x14ac:dyDescent="0.3">
      <c r="A1916" s="339"/>
      <c r="B1916" s="336"/>
      <c r="C1916" s="339"/>
      <c r="D1916" s="339"/>
      <c r="E1916" s="339"/>
      <c r="F1916" s="1245"/>
    </row>
    <row r="1917" spans="1:6" x14ac:dyDescent="0.3">
      <c r="A1917" s="339"/>
      <c r="B1917" s="336"/>
      <c r="C1917" s="339"/>
      <c r="D1917" s="339"/>
      <c r="E1917" s="339"/>
      <c r="F1917" s="1245"/>
    </row>
    <row r="1918" spans="1:6" x14ac:dyDescent="0.3">
      <c r="A1918" s="339"/>
      <c r="B1918" s="336"/>
      <c r="C1918" s="339"/>
      <c r="D1918" s="339"/>
      <c r="E1918" s="339"/>
      <c r="F1918" s="1245"/>
    </row>
    <row r="1919" spans="1:6" x14ac:dyDescent="0.3">
      <c r="A1919" s="339"/>
      <c r="B1919" s="336"/>
      <c r="C1919" s="339"/>
      <c r="D1919" s="339"/>
      <c r="E1919" s="339"/>
      <c r="F1919" s="1245"/>
    </row>
    <row r="1920" spans="1:6" x14ac:dyDescent="0.3">
      <c r="A1920" s="339"/>
      <c r="B1920" s="336"/>
      <c r="C1920" s="339"/>
      <c r="D1920" s="339"/>
      <c r="E1920" s="339"/>
      <c r="F1920" s="1245"/>
    </row>
    <row r="1921" spans="1:6" x14ac:dyDescent="0.3">
      <c r="A1921" s="339"/>
      <c r="B1921" s="336"/>
      <c r="C1921" s="339"/>
      <c r="D1921" s="339"/>
      <c r="E1921" s="339"/>
      <c r="F1921" s="1245"/>
    </row>
    <row r="1922" spans="1:6" x14ac:dyDescent="0.3">
      <c r="A1922" s="339"/>
      <c r="B1922" s="336"/>
      <c r="C1922" s="339"/>
      <c r="D1922" s="339"/>
      <c r="E1922" s="339"/>
      <c r="F1922" s="1245"/>
    </row>
    <row r="1923" spans="1:6" x14ac:dyDescent="0.3">
      <c r="A1923" s="339"/>
      <c r="B1923" s="336"/>
      <c r="C1923" s="339"/>
      <c r="D1923" s="339"/>
      <c r="E1923" s="339"/>
      <c r="F1923" s="1245"/>
    </row>
    <row r="1924" spans="1:6" x14ac:dyDescent="0.3">
      <c r="A1924" s="339"/>
      <c r="B1924" s="336"/>
      <c r="C1924" s="339"/>
      <c r="D1924" s="339"/>
      <c r="E1924" s="339"/>
      <c r="F1924" s="1245"/>
    </row>
    <row r="1925" spans="1:6" x14ac:dyDescent="0.3">
      <c r="A1925" s="339"/>
      <c r="B1925" s="336"/>
      <c r="C1925" s="339"/>
      <c r="D1925" s="339"/>
      <c r="E1925" s="339"/>
      <c r="F1925" s="1245"/>
    </row>
    <row r="1926" spans="1:6" x14ac:dyDescent="0.3">
      <c r="A1926" s="339"/>
      <c r="B1926" s="336"/>
      <c r="C1926" s="339"/>
      <c r="D1926" s="339"/>
      <c r="E1926" s="339"/>
      <c r="F1926" s="1245"/>
    </row>
    <row r="1927" spans="1:6" x14ac:dyDescent="0.3">
      <c r="A1927" s="339"/>
      <c r="B1927" s="336"/>
      <c r="C1927" s="339"/>
      <c r="D1927" s="339"/>
      <c r="E1927" s="339"/>
      <c r="F1927" s="1245"/>
    </row>
    <row r="1928" spans="1:6" x14ac:dyDescent="0.3">
      <c r="A1928" s="339"/>
      <c r="B1928" s="336"/>
      <c r="C1928" s="339"/>
      <c r="D1928" s="339"/>
      <c r="E1928" s="339"/>
      <c r="F1928" s="1245"/>
    </row>
    <row r="1929" spans="1:6" x14ac:dyDescent="0.3">
      <c r="A1929" s="339"/>
      <c r="B1929" s="336"/>
      <c r="C1929" s="339"/>
      <c r="D1929" s="339"/>
      <c r="E1929" s="339"/>
      <c r="F1929" s="1245"/>
    </row>
    <row r="1930" spans="1:6" x14ac:dyDescent="0.3">
      <c r="A1930" s="339"/>
      <c r="B1930" s="336"/>
      <c r="C1930" s="339"/>
      <c r="D1930" s="339"/>
      <c r="E1930" s="339"/>
      <c r="F1930" s="1245"/>
    </row>
    <row r="1931" spans="1:6" x14ac:dyDescent="0.3">
      <c r="A1931" s="339"/>
      <c r="B1931" s="336"/>
      <c r="C1931" s="339"/>
      <c r="D1931" s="339"/>
      <c r="E1931" s="339"/>
      <c r="F1931" s="1245"/>
    </row>
    <row r="1932" spans="1:6" x14ac:dyDescent="0.3">
      <c r="A1932" s="339"/>
      <c r="B1932" s="336"/>
      <c r="C1932" s="339"/>
      <c r="D1932" s="339"/>
      <c r="E1932" s="339"/>
      <c r="F1932" s="1245"/>
    </row>
    <row r="1933" spans="1:6" x14ac:dyDescent="0.3">
      <c r="A1933" s="339"/>
      <c r="B1933" s="336"/>
      <c r="C1933" s="339"/>
      <c r="D1933" s="339"/>
      <c r="E1933" s="339"/>
      <c r="F1933" s="1245"/>
    </row>
    <row r="1934" spans="1:6" x14ac:dyDescent="0.3">
      <c r="A1934" s="339"/>
      <c r="B1934" s="336"/>
      <c r="C1934" s="339"/>
      <c r="D1934" s="339"/>
      <c r="E1934" s="339"/>
      <c r="F1934" s="1245"/>
    </row>
    <row r="1935" spans="1:6" x14ac:dyDescent="0.3">
      <c r="A1935" s="339"/>
      <c r="B1935" s="336"/>
      <c r="C1935" s="339"/>
      <c r="D1935" s="339"/>
      <c r="E1935" s="339"/>
      <c r="F1935" s="1245"/>
    </row>
    <row r="1936" spans="1:6" x14ac:dyDescent="0.3">
      <c r="A1936" s="339"/>
      <c r="B1936" s="336"/>
      <c r="C1936" s="339"/>
      <c r="D1936" s="339"/>
      <c r="E1936" s="339"/>
      <c r="F1936" s="1245"/>
    </row>
    <row r="1937" spans="1:6" x14ac:dyDescent="0.3">
      <c r="A1937" s="339"/>
      <c r="B1937" s="336"/>
      <c r="C1937" s="339"/>
      <c r="D1937" s="339"/>
      <c r="E1937" s="339"/>
      <c r="F1937" s="1245"/>
    </row>
    <row r="1938" spans="1:6" x14ac:dyDescent="0.3">
      <c r="A1938" s="339"/>
      <c r="B1938" s="336"/>
      <c r="C1938" s="339"/>
      <c r="D1938" s="339"/>
      <c r="E1938" s="339"/>
      <c r="F1938" s="1245"/>
    </row>
    <row r="1939" spans="1:6" x14ac:dyDescent="0.3">
      <c r="A1939" s="339"/>
      <c r="B1939" s="336"/>
      <c r="C1939" s="339"/>
      <c r="D1939" s="339"/>
      <c r="E1939" s="339"/>
      <c r="F1939" s="1245"/>
    </row>
    <row r="1940" spans="1:6" x14ac:dyDescent="0.3">
      <c r="A1940" s="339"/>
      <c r="B1940" s="336"/>
      <c r="C1940" s="339"/>
      <c r="D1940" s="339"/>
      <c r="E1940" s="339"/>
      <c r="F1940" s="1245"/>
    </row>
    <row r="1941" spans="1:6" x14ac:dyDescent="0.3">
      <c r="A1941" s="339"/>
      <c r="B1941" s="336"/>
      <c r="C1941" s="339"/>
      <c r="D1941" s="339"/>
      <c r="E1941" s="339"/>
      <c r="F1941" s="1245"/>
    </row>
    <row r="1942" spans="1:6" x14ac:dyDescent="0.3">
      <c r="A1942" s="339"/>
      <c r="B1942" s="336"/>
      <c r="C1942" s="339"/>
      <c r="D1942" s="339"/>
      <c r="E1942" s="339"/>
      <c r="F1942" s="1245"/>
    </row>
    <row r="1943" spans="1:6" x14ac:dyDescent="0.3">
      <c r="A1943" s="339"/>
      <c r="B1943" s="336"/>
      <c r="C1943" s="339"/>
      <c r="D1943" s="339"/>
      <c r="E1943" s="339"/>
      <c r="F1943" s="1245"/>
    </row>
    <row r="1944" spans="1:6" x14ac:dyDescent="0.3">
      <c r="A1944" s="339"/>
      <c r="B1944" s="336"/>
      <c r="C1944" s="339"/>
      <c r="D1944" s="339"/>
      <c r="E1944" s="339"/>
      <c r="F1944" s="1245"/>
    </row>
    <row r="1945" spans="1:6" x14ac:dyDescent="0.3">
      <c r="A1945" s="339"/>
      <c r="B1945" s="336"/>
      <c r="C1945" s="339"/>
      <c r="D1945" s="339"/>
      <c r="E1945" s="339"/>
      <c r="F1945" s="1245"/>
    </row>
    <row r="1946" spans="1:6" x14ac:dyDescent="0.3">
      <c r="A1946" s="339"/>
      <c r="B1946" s="336"/>
      <c r="C1946" s="339"/>
      <c r="D1946" s="339"/>
      <c r="E1946" s="339"/>
      <c r="F1946" s="1245"/>
    </row>
    <row r="1947" spans="1:6" x14ac:dyDescent="0.3">
      <c r="A1947" s="339"/>
      <c r="B1947" s="336"/>
      <c r="C1947" s="339"/>
      <c r="D1947" s="339"/>
      <c r="E1947" s="339"/>
      <c r="F1947" s="1245"/>
    </row>
    <row r="1948" spans="1:6" x14ac:dyDescent="0.3">
      <c r="A1948" s="339"/>
      <c r="B1948" s="336"/>
      <c r="C1948" s="339"/>
      <c r="D1948" s="339"/>
      <c r="E1948" s="339"/>
      <c r="F1948" s="1245"/>
    </row>
    <row r="1949" spans="1:6" x14ac:dyDescent="0.3">
      <c r="A1949" s="339"/>
      <c r="B1949" s="336"/>
      <c r="C1949" s="339"/>
      <c r="D1949" s="339"/>
      <c r="E1949" s="339"/>
      <c r="F1949" s="1245"/>
    </row>
    <row r="1950" spans="1:6" x14ac:dyDescent="0.3">
      <c r="A1950" s="339"/>
      <c r="B1950" s="336"/>
      <c r="C1950" s="339"/>
      <c r="D1950" s="339"/>
      <c r="E1950" s="339"/>
      <c r="F1950" s="1245"/>
    </row>
    <row r="1951" spans="1:6" x14ac:dyDescent="0.3">
      <c r="A1951" s="339"/>
      <c r="B1951" s="336"/>
      <c r="C1951" s="339"/>
      <c r="D1951" s="339"/>
      <c r="E1951" s="339"/>
      <c r="F1951" s="1245"/>
    </row>
    <row r="1952" spans="1:6" x14ac:dyDescent="0.3">
      <c r="A1952" s="339"/>
      <c r="B1952" s="336"/>
      <c r="C1952" s="339"/>
      <c r="D1952" s="339"/>
      <c r="E1952" s="339"/>
      <c r="F1952" s="1245"/>
    </row>
    <row r="1953" spans="1:6" x14ac:dyDescent="0.3">
      <c r="A1953" s="339"/>
      <c r="B1953" s="336"/>
      <c r="C1953" s="339"/>
      <c r="D1953" s="339"/>
      <c r="E1953" s="339"/>
      <c r="F1953" s="1245"/>
    </row>
    <row r="1954" spans="1:6" x14ac:dyDescent="0.3">
      <c r="A1954" s="339"/>
      <c r="B1954" s="336"/>
      <c r="C1954" s="339"/>
      <c r="D1954" s="339"/>
      <c r="E1954" s="339"/>
      <c r="F1954" s="1245"/>
    </row>
    <row r="1955" spans="1:6" x14ac:dyDescent="0.3">
      <c r="A1955" s="339"/>
      <c r="B1955" s="336"/>
      <c r="C1955" s="339"/>
      <c r="D1955" s="339"/>
      <c r="E1955" s="339"/>
      <c r="F1955" s="1245"/>
    </row>
    <row r="1956" spans="1:6" x14ac:dyDescent="0.3">
      <c r="A1956" s="339"/>
      <c r="B1956" s="336"/>
      <c r="C1956" s="339"/>
      <c r="D1956" s="339"/>
      <c r="E1956" s="339"/>
      <c r="F1956" s="1245"/>
    </row>
    <row r="1957" spans="1:6" x14ac:dyDescent="0.3">
      <c r="A1957" s="339"/>
      <c r="B1957" s="336"/>
      <c r="C1957" s="339"/>
      <c r="D1957" s="339"/>
      <c r="E1957" s="339"/>
      <c r="F1957" s="1245"/>
    </row>
    <row r="1958" spans="1:6" x14ac:dyDescent="0.3">
      <c r="A1958" s="339"/>
      <c r="B1958" s="336"/>
      <c r="C1958" s="339"/>
      <c r="D1958" s="339"/>
      <c r="E1958" s="339"/>
      <c r="F1958" s="1245"/>
    </row>
    <row r="1959" spans="1:6" x14ac:dyDescent="0.3">
      <c r="A1959" s="339"/>
      <c r="B1959" s="336"/>
      <c r="C1959" s="339"/>
      <c r="D1959" s="339"/>
      <c r="E1959" s="339"/>
      <c r="F1959" s="1245"/>
    </row>
    <row r="1960" spans="1:6" x14ac:dyDescent="0.3">
      <c r="A1960" s="339"/>
      <c r="B1960" s="336"/>
      <c r="C1960" s="339"/>
      <c r="D1960" s="339"/>
      <c r="E1960" s="339"/>
      <c r="F1960" s="1245"/>
    </row>
    <row r="1961" spans="1:6" x14ac:dyDescent="0.3">
      <c r="A1961" s="339"/>
      <c r="B1961" s="336"/>
      <c r="C1961" s="339"/>
      <c r="D1961" s="339"/>
      <c r="E1961" s="339"/>
      <c r="F1961" s="1245"/>
    </row>
    <row r="1962" spans="1:6" x14ac:dyDescent="0.3">
      <c r="A1962" s="339"/>
      <c r="B1962" s="336"/>
      <c r="C1962" s="339"/>
      <c r="D1962" s="339"/>
      <c r="E1962" s="339"/>
      <c r="F1962" s="1245"/>
    </row>
    <row r="1963" spans="1:6" x14ac:dyDescent="0.3">
      <c r="A1963" s="339"/>
      <c r="B1963" s="336"/>
      <c r="C1963" s="339"/>
      <c r="D1963" s="339"/>
      <c r="E1963" s="339"/>
      <c r="F1963" s="1245"/>
    </row>
    <row r="1964" spans="1:6" x14ac:dyDescent="0.3">
      <c r="A1964" s="339"/>
      <c r="B1964" s="336"/>
      <c r="C1964" s="339"/>
      <c r="D1964" s="339"/>
      <c r="E1964" s="339"/>
      <c r="F1964" s="1245"/>
    </row>
    <row r="1965" spans="1:6" x14ac:dyDescent="0.3">
      <c r="A1965" s="339"/>
      <c r="B1965" s="336"/>
      <c r="C1965" s="339"/>
      <c r="D1965" s="339"/>
      <c r="E1965" s="339"/>
      <c r="F1965" s="1245"/>
    </row>
    <row r="1966" spans="1:6" x14ac:dyDescent="0.3">
      <c r="A1966" s="339"/>
      <c r="B1966" s="336"/>
      <c r="C1966" s="339"/>
      <c r="D1966" s="339"/>
      <c r="E1966" s="339"/>
      <c r="F1966" s="1245"/>
    </row>
    <row r="1967" spans="1:6" x14ac:dyDescent="0.3">
      <c r="A1967" s="339"/>
      <c r="B1967" s="336"/>
      <c r="C1967" s="339"/>
      <c r="D1967" s="339"/>
      <c r="E1967" s="339"/>
      <c r="F1967" s="1245"/>
    </row>
    <row r="1968" spans="1:6" x14ac:dyDescent="0.3">
      <c r="A1968" s="339"/>
      <c r="B1968" s="336"/>
      <c r="C1968" s="339"/>
      <c r="D1968" s="339"/>
      <c r="E1968" s="339"/>
      <c r="F1968" s="1245"/>
    </row>
    <row r="1969" spans="1:6" x14ac:dyDescent="0.3">
      <c r="A1969" s="339"/>
      <c r="B1969" s="336"/>
      <c r="C1969" s="339"/>
      <c r="D1969" s="339"/>
      <c r="E1969" s="339"/>
      <c r="F1969" s="1245"/>
    </row>
    <row r="1970" spans="1:6" x14ac:dyDescent="0.3">
      <c r="A1970" s="339"/>
      <c r="B1970" s="336"/>
      <c r="C1970" s="339"/>
      <c r="D1970" s="339"/>
      <c r="E1970" s="339"/>
      <c r="F1970" s="1245"/>
    </row>
    <row r="1971" spans="1:6" x14ac:dyDescent="0.3">
      <c r="A1971" s="339"/>
      <c r="B1971" s="336"/>
      <c r="C1971" s="339"/>
      <c r="D1971" s="339"/>
      <c r="E1971" s="339"/>
      <c r="F1971" s="1245"/>
    </row>
    <row r="1972" spans="1:6" x14ac:dyDescent="0.3">
      <c r="A1972" s="339"/>
      <c r="B1972" s="336"/>
      <c r="C1972" s="339"/>
      <c r="D1972" s="339"/>
      <c r="E1972" s="339"/>
      <c r="F1972" s="1245"/>
    </row>
    <row r="1973" spans="1:6" x14ac:dyDescent="0.3">
      <c r="A1973" s="339"/>
      <c r="B1973" s="336"/>
      <c r="C1973" s="339"/>
      <c r="D1973" s="339"/>
      <c r="E1973" s="339"/>
      <c r="F1973" s="1245"/>
    </row>
    <row r="1974" spans="1:6" x14ac:dyDescent="0.3">
      <c r="A1974" s="339"/>
      <c r="B1974" s="336"/>
      <c r="C1974" s="339"/>
      <c r="D1974" s="339"/>
      <c r="E1974" s="339"/>
      <c r="F1974" s="1245"/>
    </row>
    <row r="1975" spans="1:6" x14ac:dyDescent="0.3">
      <c r="A1975" s="339"/>
      <c r="B1975" s="336"/>
      <c r="C1975" s="339"/>
      <c r="D1975" s="339"/>
      <c r="E1975" s="339"/>
      <c r="F1975" s="1245"/>
    </row>
    <row r="1976" spans="1:6" x14ac:dyDescent="0.3">
      <c r="A1976" s="339"/>
      <c r="B1976" s="336"/>
      <c r="C1976" s="339"/>
      <c r="D1976" s="339"/>
      <c r="E1976" s="339"/>
      <c r="F1976" s="1245"/>
    </row>
    <row r="1977" spans="1:6" x14ac:dyDescent="0.3">
      <c r="A1977" s="339"/>
      <c r="B1977" s="336"/>
      <c r="C1977" s="339"/>
      <c r="D1977" s="339"/>
      <c r="E1977" s="339"/>
      <c r="F1977" s="1245"/>
    </row>
    <row r="1978" spans="1:6" x14ac:dyDescent="0.3">
      <c r="A1978" s="339"/>
      <c r="B1978" s="336"/>
      <c r="C1978" s="339"/>
      <c r="D1978" s="339"/>
      <c r="E1978" s="339"/>
      <c r="F1978" s="1245"/>
    </row>
    <row r="1979" spans="1:6" x14ac:dyDescent="0.3">
      <c r="A1979" s="339"/>
      <c r="B1979" s="336"/>
      <c r="C1979" s="339"/>
      <c r="D1979" s="339"/>
      <c r="E1979" s="339"/>
      <c r="F1979" s="1245"/>
    </row>
    <row r="1980" spans="1:6" x14ac:dyDescent="0.3">
      <c r="A1980" s="339"/>
      <c r="B1980" s="336"/>
      <c r="C1980" s="339"/>
      <c r="D1980" s="339"/>
      <c r="E1980" s="339"/>
      <c r="F1980" s="1245"/>
    </row>
    <row r="1981" spans="1:6" x14ac:dyDescent="0.3">
      <c r="A1981" s="339"/>
      <c r="B1981" s="336"/>
      <c r="C1981" s="339"/>
      <c r="D1981" s="339"/>
      <c r="E1981" s="339"/>
      <c r="F1981" s="1245"/>
    </row>
    <row r="1982" spans="1:6" x14ac:dyDescent="0.3">
      <c r="A1982" s="339"/>
      <c r="B1982" s="336"/>
      <c r="C1982" s="339"/>
      <c r="D1982" s="339"/>
      <c r="E1982" s="339"/>
      <c r="F1982" s="1245"/>
    </row>
    <row r="1983" spans="1:6" x14ac:dyDescent="0.3">
      <c r="A1983" s="339"/>
      <c r="B1983" s="336"/>
      <c r="C1983" s="339"/>
      <c r="D1983" s="339"/>
      <c r="E1983" s="339"/>
      <c r="F1983" s="1245"/>
    </row>
    <row r="1984" spans="1:6" x14ac:dyDescent="0.3">
      <c r="A1984" s="339"/>
      <c r="B1984" s="336"/>
      <c r="C1984" s="339"/>
      <c r="D1984" s="339"/>
      <c r="E1984" s="339"/>
      <c r="F1984" s="1245"/>
    </row>
    <row r="1985" spans="1:6" x14ac:dyDescent="0.3">
      <c r="A1985" s="339"/>
      <c r="B1985" s="336"/>
      <c r="C1985" s="339"/>
      <c r="D1985" s="339"/>
      <c r="E1985" s="339"/>
      <c r="F1985" s="1245"/>
    </row>
    <row r="1986" spans="1:6" x14ac:dyDescent="0.3">
      <c r="A1986" s="339"/>
      <c r="B1986" s="336"/>
      <c r="C1986" s="339"/>
      <c r="D1986" s="339"/>
      <c r="E1986" s="339"/>
      <c r="F1986" s="1245"/>
    </row>
    <row r="1987" spans="1:6" x14ac:dyDescent="0.3">
      <c r="A1987" s="339"/>
      <c r="B1987" s="336"/>
      <c r="C1987" s="339"/>
      <c r="D1987" s="339"/>
      <c r="E1987" s="339"/>
      <c r="F1987" s="1245"/>
    </row>
    <row r="1988" spans="1:6" x14ac:dyDescent="0.3">
      <c r="A1988" s="339"/>
      <c r="B1988" s="336"/>
      <c r="C1988" s="339"/>
      <c r="D1988" s="339"/>
      <c r="E1988" s="339"/>
      <c r="F1988" s="1245"/>
    </row>
    <row r="1989" spans="1:6" x14ac:dyDescent="0.3">
      <c r="A1989" s="339"/>
      <c r="B1989" s="336"/>
      <c r="C1989" s="339"/>
      <c r="D1989" s="339"/>
      <c r="E1989" s="339"/>
      <c r="F1989" s="1245"/>
    </row>
    <row r="1990" spans="1:6" x14ac:dyDescent="0.3">
      <c r="A1990" s="339"/>
      <c r="B1990" s="336"/>
      <c r="C1990" s="339"/>
      <c r="D1990" s="339"/>
      <c r="E1990" s="339"/>
      <c r="F1990" s="1245"/>
    </row>
    <row r="1991" spans="1:6" x14ac:dyDescent="0.3">
      <c r="A1991" s="339"/>
      <c r="B1991" s="336"/>
      <c r="C1991" s="339"/>
      <c r="D1991" s="339"/>
      <c r="E1991" s="339"/>
      <c r="F1991" s="1245"/>
    </row>
    <row r="1992" spans="1:6" x14ac:dyDescent="0.3">
      <c r="A1992" s="339"/>
      <c r="B1992" s="336"/>
      <c r="C1992" s="339"/>
      <c r="D1992" s="339"/>
      <c r="E1992" s="339"/>
      <c r="F1992" s="1245"/>
    </row>
    <row r="1993" spans="1:6" x14ac:dyDescent="0.3">
      <c r="A1993" s="339"/>
      <c r="B1993" s="336"/>
      <c r="C1993" s="339"/>
      <c r="D1993" s="339"/>
      <c r="E1993" s="339"/>
      <c r="F1993" s="1245"/>
    </row>
    <row r="1994" spans="1:6" x14ac:dyDescent="0.3">
      <c r="A1994" s="339"/>
      <c r="B1994" s="336"/>
      <c r="C1994" s="339"/>
      <c r="D1994" s="339"/>
      <c r="E1994" s="339"/>
      <c r="F1994" s="1245"/>
    </row>
    <row r="1995" spans="1:6" x14ac:dyDescent="0.3">
      <c r="A1995" s="339"/>
      <c r="B1995" s="336"/>
      <c r="C1995" s="339"/>
      <c r="D1995" s="339"/>
      <c r="E1995" s="339"/>
      <c r="F1995" s="1245"/>
    </row>
    <row r="1996" spans="1:6" x14ac:dyDescent="0.3">
      <c r="A1996" s="339"/>
      <c r="B1996" s="336"/>
      <c r="C1996" s="339"/>
      <c r="D1996" s="339"/>
      <c r="E1996" s="339"/>
      <c r="F1996" s="1245"/>
    </row>
    <row r="1997" spans="1:6" x14ac:dyDescent="0.3">
      <c r="A1997" s="339"/>
      <c r="B1997" s="336"/>
      <c r="C1997" s="339"/>
      <c r="D1997" s="339"/>
      <c r="E1997" s="339"/>
      <c r="F1997" s="1245"/>
    </row>
    <row r="1998" spans="1:6" x14ac:dyDescent="0.3">
      <c r="A1998" s="339"/>
      <c r="B1998" s="336"/>
      <c r="C1998" s="339"/>
      <c r="D1998" s="339"/>
      <c r="E1998" s="339"/>
      <c r="F1998" s="1245"/>
    </row>
    <row r="1999" spans="1:6" x14ac:dyDescent="0.3">
      <c r="A1999" s="339"/>
      <c r="B1999" s="336"/>
      <c r="C1999" s="339"/>
      <c r="D1999" s="339"/>
      <c r="E1999" s="339"/>
      <c r="F1999" s="1245"/>
    </row>
    <row r="2000" spans="1:6" x14ac:dyDescent="0.3">
      <c r="A2000" s="339"/>
      <c r="B2000" s="336"/>
      <c r="C2000" s="339"/>
      <c r="D2000" s="339"/>
      <c r="E2000" s="339"/>
      <c r="F2000" s="1245"/>
    </row>
    <row r="2001" spans="1:6" x14ac:dyDescent="0.3">
      <c r="A2001" s="339"/>
      <c r="B2001" s="336"/>
      <c r="C2001" s="339"/>
      <c r="D2001" s="339"/>
      <c r="E2001" s="339"/>
      <c r="F2001" s="1245"/>
    </row>
    <row r="2002" spans="1:6" x14ac:dyDescent="0.3">
      <c r="A2002" s="339"/>
      <c r="B2002" s="336"/>
      <c r="C2002" s="339"/>
      <c r="D2002" s="339"/>
      <c r="E2002" s="339"/>
      <c r="F2002" s="1245"/>
    </row>
    <row r="2003" spans="1:6" x14ac:dyDescent="0.3">
      <c r="A2003" s="339"/>
      <c r="B2003" s="336"/>
      <c r="C2003" s="339"/>
      <c r="D2003" s="339"/>
      <c r="E2003" s="339"/>
      <c r="F2003" s="1245"/>
    </row>
    <row r="2004" spans="1:6" x14ac:dyDescent="0.3">
      <c r="A2004" s="339"/>
      <c r="B2004" s="336"/>
      <c r="C2004" s="339"/>
      <c r="D2004" s="339"/>
      <c r="E2004" s="339"/>
      <c r="F2004" s="1245"/>
    </row>
    <row r="2005" spans="1:6" x14ac:dyDescent="0.3">
      <c r="A2005" s="339"/>
      <c r="B2005" s="336"/>
      <c r="C2005" s="339"/>
      <c r="D2005" s="339"/>
      <c r="E2005" s="339"/>
      <c r="F2005" s="1245"/>
    </row>
    <row r="2006" spans="1:6" x14ac:dyDescent="0.3">
      <c r="A2006" s="339"/>
      <c r="B2006" s="336"/>
      <c r="C2006" s="339"/>
      <c r="D2006" s="339"/>
      <c r="E2006" s="339"/>
      <c r="F2006" s="1245"/>
    </row>
    <row r="2007" spans="1:6" x14ac:dyDescent="0.3">
      <c r="A2007" s="339"/>
      <c r="B2007" s="336"/>
      <c r="C2007" s="339"/>
      <c r="D2007" s="339"/>
      <c r="E2007" s="339"/>
      <c r="F2007" s="1245"/>
    </row>
    <row r="2008" spans="1:6" x14ac:dyDescent="0.3">
      <c r="A2008" s="339"/>
      <c r="B2008" s="336"/>
      <c r="C2008" s="339"/>
      <c r="D2008" s="339"/>
      <c r="E2008" s="339"/>
      <c r="F2008" s="1245"/>
    </row>
  </sheetData>
  <mergeCells count="2">
    <mergeCell ref="A2:E3"/>
    <mergeCell ref="A7:E7"/>
  </mergeCells>
  <conditionalFormatting sqref="A8:E8">
    <cfRule type="expression" dxfId="23" priority="6">
      <formula>IF(INDEX(VAD_nMeasModWaterErosionNutriTransp,COLUMN(A8),5)&gt;0,TRUE(),FALSE())</formula>
    </cfRule>
  </conditionalFormatting>
  <conditionalFormatting sqref="F8:G8">
    <cfRule type="expression" dxfId="22" priority="5">
      <formula>IF(INDEX(VAD_nMeasModYieldNutrientUptake,COLUMN(F8),5)&gt;0,TRUE(),FALSE())</formula>
    </cfRule>
  </conditionalFormatting>
  <conditionalFormatting sqref="M16:M17">
    <cfRule type="expression" dxfId="21" priority="3">
      <formula>IF(INDEX(VAD_nMeasModYieldNutrientUptake,COLUMN(M16),5)&gt;0,TRUE(),FALSE())</formula>
    </cfRule>
  </conditionalFormatting>
  <conditionalFormatting sqref="M11:M15">
    <cfRule type="expression" dxfId="20" priority="4">
      <formula>IF(INDEX(VAD_nMeasModWaterErosionNutriTransp,COLUMN(M11),5)&gt;0,TRUE(),FALSE())</formula>
    </cfRule>
  </conditionalFormatting>
  <conditionalFormatting sqref="O16:O17">
    <cfRule type="expression" dxfId="19" priority="1">
      <formula>IF(INDEX(VAD_nMeasModYieldNutrientUptake,COLUMN(O16),5)&gt;0,TRUE(),FALSE())</formula>
    </cfRule>
  </conditionalFormatting>
  <conditionalFormatting sqref="O11:O15">
    <cfRule type="expression" dxfId="18" priority="2">
      <formula>IF(INDEX(VAD_nMeasModWaterErosionNutriTransp,COLUMN(O11),5)&gt;0,TRUE(),FALSE())</formula>
    </cfRule>
  </conditionalFormatting>
  <dataValidations count="13">
    <dataValidation type="list" allowBlank="1" showInputMessage="1" showErrorMessage="1" sqref="E1 E7 E9:E2008">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M13 O13"/>
    <dataValidation allowBlank="1" showInputMessage="1" showErrorMessage="1" prompt="Enter unique experimental identifier from drop down list based on Exp_UnitID column from ExperUnits sheet._x000a_" sqref="A8 M11 O11"/>
    <dataValidation allowBlank="1" showInputMessage="1" showErrorMessage="1" prompt="Enter the date that the harvesting event occurred." sqref="B8 M12 O12"/>
    <dataValidation allowBlank="1" showInputMessage="1" showErrorMessage="1" prompt="Select growth stage from the drop down list." sqref="D8 M14 O14"/>
    <dataValidation allowBlank="1" showInputMessage="1" showErrorMessage="1" prompt="Select crop  from the drop down list, or if missing, add your crop to the list in the appropriate column located on the DropDownLists worksheet." sqref="E8 M15 O15"/>
    <dataValidation allowBlank="1" showInputMessage="1" showErrorMessage="1" prompt="If the data are simulated, enter the model. It the data are observed, leave blank." sqref="G8 M17 O17"/>
    <dataValidation allowBlank="1" showInputMessage="1" showErrorMessage="1" prompt="Enter Observed or Simulated from the drop down list." sqref="F8 M16 O16"/>
    <dataValidation type="list" allowBlank="1" showInputMessage="1" showErrorMessage="1" sqref="D9:D2008">
      <formula1>Growth_Stage</formula1>
    </dataValidation>
    <dataValidation type="list" allowBlank="1" showInputMessage="1" showErrorMessage="1" sqref="C9:C2008">
      <formula1>TreatmentID</formula1>
    </dataValidation>
    <dataValidation type="list" allowBlank="1" showInputMessage="1" showErrorMessage="1" sqref="A9:A2008">
      <formula1>Exp_UnitID</formula1>
    </dataValidation>
    <dataValidation type="list" allowBlank="1" showInputMessage="1" showErrorMessage="1" sqref="F9:F1048576">
      <formula1>Obs_Sim</formula1>
    </dataValidation>
    <dataValidation allowBlank="1" showInputMessage="1" showErrorMessage="1" prompt="Enter the Standard Deviation of this measurement if you entered a Mean on the left." sqref="AE8:AZ8 O41:O62"/>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T200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4.4" x14ac:dyDescent="0.3"/>
  <cols>
    <col min="1" max="5" width="15.77734375" style="108" customWidth="1"/>
    <col min="6" max="11" width="15.77734375" customWidth="1"/>
    <col min="12" max="46" width="12.77734375" customWidth="1"/>
  </cols>
  <sheetData>
    <row r="1" spans="1:46" ht="18" x14ac:dyDescent="0.35">
      <c r="A1" s="1291" t="s">
        <v>2509</v>
      </c>
      <c r="B1" s="1292"/>
      <c r="C1" s="1293"/>
      <c r="D1" s="1293"/>
      <c r="E1" s="1293"/>
      <c r="F1" s="1293"/>
      <c r="G1" s="1293"/>
      <c r="H1" s="1293"/>
      <c r="I1" s="1293"/>
      <c r="J1" s="1293"/>
      <c r="K1" s="1293"/>
      <c r="L1" s="1293"/>
      <c r="M1" s="1293"/>
      <c r="N1" s="1293"/>
      <c r="O1" s="1293"/>
      <c r="P1" s="1293"/>
      <c r="Q1" s="1293"/>
      <c r="R1" s="1293"/>
      <c r="S1" s="1293"/>
      <c r="T1" s="1293"/>
      <c r="U1" s="1293"/>
      <c r="V1" s="1293"/>
      <c r="W1" s="1293"/>
      <c r="X1" s="1293"/>
      <c r="Y1" s="1293"/>
      <c r="Z1" s="1293"/>
      <c r="AA1" s="1293"/>
      <c r="AB1" s="215"/>
      <c r="AC1" s="215"/>
      <c r="AD1" s="215"/>
      <c r="AE1" s="215"/>
      <c r="AF1" s="215"/>
      <c r="AG1" s="215"/>
      <c r="AH1" s="215"/>
      <c r="AI1" s="215"/>
      <c r="AJ1" s="215"/>
      <c r="AK1" s="215"/>
      <c r="AL1" s="215"/>
      <c r="AM1" s="215"/>
      <c r="AN1" s="215"/>
      <c r="AO1" s="215"/>
      <c r="AP1" s="215"/>
      <c r="AQ1" s="215"/>
      <c r="AR1" s="215"/>
      <c r="AS1" s="215"/>
      <c r="AT1" s="215"/>
    </row>
    <row r="2" spans="1:46" ht="14.4" customHeight="1" x14ac:dyDescent="0.3">
      <c r="A2" s="1520"/>
      <c r="B2" s="1520"/>
      <c r="C2" s="1520"/>
      <c r="D2" s="1520"/>
      <c r="E2" s="1520"/>
      <c r="F2" s="1313"/>
      <c r="G2" s="1388"/>
      <c r="H2" s="1389"/>
      <c r="I2" s="72"/>
      <c r="J2" s="72"/>
      <c r="K2" s="72"/>
      <c r="L2" s="72"/>
      <c r="M2" s="72"/>
      <c r="N2" s="72"/>
      <c r="O2" s="72"/>
      <c r="P2" s="72"/>
      <c r="Q2" s="72"/>
      <c r="R2" s="72"/>
      <c r="S2" s="72"/>
      <c r="T2" s="72"/>
      <c r="U2" s="72"/>
      <c r="V2" s="72"/>
      <c r="W2" s="72"/>
      <c r="X2" s="72"/>
      <c r="Y2" s="72"/>
      <c r="Z2" s="72"/>
      <c r="AA2" s="1408"/>
      <c r="AB2" s="1376" t="s">
        <v>489</v>
      </c>
      <c r="AC2" s="1376" t="s">
        <v>489</v>
      </c>
      <c r="AD2" s="1376" t="s">
        <v>489</v>
      </c>
      <c r="AE2" s="1376" t="s">
        <v>489</v>
      </c>
      <c r="AF2" s="1376" t="s">
        <v>489</v>
      </c>
      <c r="AG2" s="1376" t="s">
        <v>489</v>
      </c>
      <c r="AH2" s="1376" t="s">
        <v>489</v>
      </c>
      <c r="AI2" s="1376" t="s">
        <v>489</v>
      </c>
      <c r="AJ2" s="1376" t="s">
        <v>489</v>
      </c>
      <c r="AK2" s="1376" t="s">
        <v>489</v>
      </c>
      <c r="AL2" s="1376" t="s">
        <v>489</v>
      </c>
      <c r="AM2" s="1376" t="s">
        <v>489</v>
      </c>
      <c r="AN2" s="1376" t="s">
        <v>489</v>
      </c>
      <c r="AO2" s="1376" t="s">
        <v>489</v>
      </c>
      <c r="AP2" s="1376" t="s">
        <v>489</v>
      </c>
      <c r="AQ2" s="1376" t="s">
        <v>489</v>
      </c>
      <c r="AR2" s="1376" t="s">
        <v>489</v>
      </c>
      <c r="AS2" s="1376" t="s">
        <v>489</v>
      </c>
      <c r="AT2" s="1403" t="s">
        <v>489</v>
      </c>
    </row>
    <row r="3" spans="1:46" ht="14.4" customHeight="1" x14ac:dyDescent="0.3">
      <c r="A3" s="1520"/>
      <c r="B3" s="1520"/>
      <c r="C3" s="1520"/>
      <c r="D3" s="1520"/>
      <c r="E3" s="1520"/>
      <c r="F3" s="1390"/>
      <c r="G3" s="1391"/>
      <c r="H3" s="1391"/>
      <c r="I3" s="1296"/>
      <c r="J3" s="1296"/>
      <c r="K3" s="1296"/>
      <c r="L3" s="1296"/>
      <c r="M3" s="1296"/>
      <c r="N3" s="1296"/>
      <c r="O3" s="1296"/>
      <c r="P3" s="1296"/>
      <c r="Q3" s="1296"/>
      <c r="R3" s="1296"/>
      <c r="S3" s="1296"/>
      <c r="T3" s="1296"/>
      <c r="U3" s="1296"/>
      <c r="V3" s="1296"/>
      <c r="W3" s="1296"/>
      <c r="X3" s="1296"/>
      <c r="Y3" s="1296"/>
      <c r="Z3" s="1296"/>
      <c r="AA3" s="1409"/>
      <c r="AB3" s="1377"/>
      <c r="AC3" s="1377"/>
      <c r="AD3" s="1377"/>
      <c r="AE3" s="1377"/>
      <c r="AF3" s="1377"/>
      <c r="AG3" s="1377"/>
      <c r="AH3" s="1377"/>
      <c r="AI3" s="1377"/>
      <c r="AJ3" s="1377"/>
      <c r="AK3" s="1377"/>
      <c r="AL3" s="1377"/>
      <c r="AM3" s="1377"/>
      <c r="AN3" s="1377"/>
      <c r="AO3" s="1377"/>
      <c r="AP3" s="1377"/>
      <c r="AQ3" s="1377"/>
      <c r="AR3" s="1377"/>
      <c r="AS3" s="1377"/>
      <c r="AT3" s="1404"/>
    </row>
    <row r="4" spans="1:46" x14ac:dyDescent="0.3">
      <c r="A4" s="1144"/>
      <c r="B4" s="1145"/>
      <c r="C4" s="1146"/>
      <c r="D4" s="1147"/>
      <c r="E4" s="1147"/>
      <c r="F4" s="1392"/>
      <c r="G4" s="1393"/>
      <c r="H4" s="1394"/>
      <c r="I4" s="72"/>
      <c r="J4" s="72"/>
      <c r="K4" s="72"/>
      <c r="L4" s="72"/>
      <c r="M4" s="72"/>
      <c r="N4" s="72"/>
      <c r="O4" s="72"/>
      <c r="P4" s="72"/>
      <c r="Q4" s="72"/>
      <c r="R4" s="72"/>
      <c r="S4" s="72"/>
      <c r="T4" s="72"/>
      <c r="U4" s="72"/>
      <c r="V4" s="72"/>
      <c r="W4" s="72"/>
      <c r="X4" s="72"/>
      <c r="Y4" s="72"/>
      <c r="Z4" s="72"/>
      <c r="AA4" s="1294"/>
      <c r="AB4" s="1377"/>
      <c r="AC4" s="1377"/>
      <c r="AD4" s="1377"/>
      <c r="AE4" s="1377"/>
      <c r="AF4" s="1377"/>
      <c r="AG4" s="1377"/>
      <c r="AH4" s="1377"/>
      <c r="AI4" s="1377"/>
      <c r="AJ4" s="1377"/>
      <c r="AK4" s="1377"/>
      <c r="AL4" s="1377"/>
      <c r="AM4" s="1377"/>
      <c r="AN4" s="1377"/>
      <c r="AO4" s="1377"/>
      <c r="AP4" s="1377"/>
      <c r="AQ4" s="1377"/>
      <c r="AR4" s="1377"/>
      <c r="AS4" s="1377"/>
      <c r="AT4" s="1404"/>
    </row>
    <row r="5" spans="1:46" ht="15.6" x14ac:dyDescent="0.3">
      <c r="A5" s="1336" t="s">
        <v>299</v>
      </c>
      <c r="B5" s="1337"/>
      <c r="C5" s="1338"/>
      <c r="D5" s="1339" t="s">
        <v>352</v>
      </c>
      <c r="E5" s="1340"/>
      <c r="F5" s="1392"/>
      <c r="G5" s="1393"/>
      <c r="H5" s="1394"/>
      <c r="I5" s="671"/>
      <c r="J5" s="671"/>
      <c r="K5" s="671"/>
      <c r="L5" s="671"/>
      <c r="M5" s="671"/>
      <c r="N5" s="671"/>
      <c r="O5" s="671"/>
      <c r="P5" s="671"/>
      <c r="Q5" s="671"/>
      <c r="R5" s="671"/>
      <c r="S5" s="671"/>
      <c r="T5" s="671"/>
      <c r="U5" s="671"/>
      <c r="V5" s="671"/>
      <c r="W5" s="671"/>
      <c r="X5" s="671"/>
      <c r="Y5" s="671"/>
      <c r="Z5" s="671"/>
      <c r="AA5" s="1385"/>
      <c r="AB5" s="1378"/>
      <c r="AC5" s="1378"/>
      <c r="AD5" s="1378"/>
      <c r="AE5" s="1378"/>
      <c r="AF5" s="1378"/>
      <c r="AG5" s="1378"/>
      <c r="AH5" s="1378"/>
      <c r="AI5" s="1378"/>
      <c r="AJ5" s="1378"/>
      <c r="AK5" s="1378"/>
      <c r="AL5" s="1378"/>
      <c r="AM5" s="1378"/>
      <c r="AN5" s="1378"/>
      <c r="AO5" s="1378"/>
      <c r="AP5" s="1378"/>
      <c r="AQ5" s="1378"/>
      <c r="AR5" s="1378"/>
      <c r="AS5" s="1378"/>
      <c r="AT5" s="1405"/>
    </row>
    <row r="6" spans="1:46" ht="16.2" x14ac:dyDescent="0.35">
      <c r="A6" s="1341"/>
      <c r="B6" s="1342" t="s">
        <v>93</v>
      </c>
      <c r="C6" s="694"/>
      <c r="D6" s="1343" t="str">
        <f>HYPERLINK("#DropDownLists!O6","Add to this list")</f>
        <v>Add to this list</v>
      </c>
      <c r="E6" s="1343" t="str">
        <f>HYPERLINK("#DropDownLists!K6","Add to this list")</f>
        <v>Add to this list</v>
      </c>
      <c r="F6" s="1395"/>
      <c r="G6" s="1396"/>
      <c r="H6" s="1397"/>
      <c r="I6" s="1368" t="s">
        <v>252</v>
      </c>
      <c r="J6" s="1368" t="s">
        <v>252</v>
      </c>
      <c r="K6" s="1368" t="s">
        <v>96</v>
      </c>
      <c r="L6" s="1368" t="s">
        <v>68</v>
      </c>
      <c r="M6" s="1368" t="s">
        <v>2480</v>
      </c>
      <c r="N6" s="1368" t="s">
        <v>2481</v>
      </c>
      <c r="O6" s="1368" t="s">
        <v>68</v>
      </c>
      <c r="P6" s="1368" t="s">
        <v>162</v>
      </c>
      <c r="Q6" s="1368" t="s">
        <v>2482</v>
      </c>
      <c r="R6" s="1368" t="s">
        <v>163</v>
      </c>
      <c r="S6" s="1368" t="s">
        <v>2253</v>
      </c>
      <c r="T6" s="1368" t="s">
        <v>2254</v>
      </c>
      <c r="U6" s="1368" t="s">
        <v>2255</v>
      </c>
      <c r="V6" s="1368" t="s">
        <v>2256</v>
      </c>
      <c r="W6" s="1368" t="s">
        <v>2257</v>
      </c>
      <c r="X6" s="1368" t="s">
        <v>2258</v>
      </c>
      <c r="Y6" s="1368" t="s">
        <v>2259</v>
      </c>
      <c r="Z6" s="1368" t="s">
        <v>2260</v>
      </c>
      <c r="AA6" s="1369" t="s">
        <v>2261</v>
      </c>
      <c r="AB6" s="1406" t="s">
        <v>252</v>
      </c>
      <c r="AC6" s="1368" t="s">
        <v>252</v>
      </c>
      <c r="AD6" s="1368" t="s">
        <v>96</v>
      </c>
      <c r="AE6" s="1368" t="s">
        <v>68</v>
      </c>
      <c r="AF6" s="1368" t="s">
        <v>2480</v>
      </c>
      <c r="AG6" s="1368" t="s">
        <v>2481</v>
      </c>
      <c r="AH6" s="1368" t="s">
        <v>68</v>
      </c>
      <c r="AI6" s="1368" t="s">
        <v>162</v>
      </c>
      <c r="AJ6" s="1368" t="s">
        <v>2482</v>
      </c>
      <c r="AK6" s="1368" t="s">
        <v>163</v>
      </c>
      <c r="AL6" s="1368" t="s">
        <v>2253</v>
      </c>
      <c r="AM6" s="1368" t="s">
        <v>2254</v>
      </c>
      <c r="AN6" s="1368" t="s">
        <v>2255</v>
      </c>
      <c r="AO6" s="1368" t="s">
        <v>2256</v>
      </c>
      <c r="AP6" s="1368" t="s">
        <v>2257</v>
      </c>
      <c r="AQ6" s="1368" t="s">
        <v>2258</v>
      </c>
      <c r="AR6" s="1368" t="s">
        <v>2259</v>
      </c>
      <c r="AS6" s="1368" t="s">
        <v>2260</v>
      </c>
      <c r="AT6" s="1369" t="s">
        <v>2261</v>
      </c>
    </row>
    <row r="7" spans="1:46" ht="18" thickBot="1" x14ac:dyDescent="0.35">
      <c r="A7" s="1453" t="s">
        <v>345</v>
      </c>
      <c r="B7" s="1453"/>
      <c r="C7" s="1453"/>
      <c r="D7" s="1453"/>
      <c r="E7" s="1453"/>
      <c r="F7" s="1398"/>
      <c r="G7" s="1399"/>
      <c r="H7" s="1400"/>
      <c r="I7" s="1401"/>
      <c r="J7" s="1401"/>
      <c r="K7" s="1401"/>
      <c r="L7" s="1401"/>
      <c r="M7" s="1401"/>
      <c r="N7" s="1401"/>
      <c r="O7" s="1401"/>
      <c r="P7" s="1401"/>
      <c r="Q7" s="1401"/>
      <c r="R7" s="1401"/>
      <c r="S7" s="1401"/>
      <c r="T7" s="1401"/>
      <c r="U7" s="1401"/>
      <c r="V7" s="1401"/>
      <c r="W7" s="1401"/>
      <c r="X7" s="1401"/>
      <c r="Y7" s="1401"/>
      <c r="Z7" s="1401"/>
      <c r="AA7" s="1402"/>
      <c r="AB7" s="1407"/>
      <c r="AC7" s="1401"/>
      <c r="AD7" s="1401"/>
      <c r="AE7" s="1401"/>
      <c r="AF7" s="1401"/>
      <c r="AG7" s="1401"/>
      <c r="AH7" s="1401"/>
      <c r="AI7" s="1401"/>
      <c r="AJ7" s="1401"/>
      <c r="AK7" s="1401"/>
      <c r="AL7" s="1401"/>
      <c r="AM7" s="1401"/>
      <c r="AN7" s="1401"/>
      <c r="AO7" s="1401"/>
      <c r="AP7" s="1401"/>
      <c r="AQ7" s="1401"/>
      <c r="AR7" s="1401"/>
      <c r="AS7" s="1401"/>
      <c r="AT7" s="1402"/>
    </row>
    <row r="8" spans="1:46" s="1304" customFormat="1" ht="54" thickBot="1" x14ac:dyDescent="0.35">
      <c r="A8" s="1154" t="s">
        <v>2236</v>
      </c>
      <c r="B8" s="1155" t="s">
        <v>12</v>
      </c>
      <c r="C8" s="680" t="s">
        <v>129</v>
      </c>
      <c r="D8" s="680" t="s">
        <v>1412</v>
      </c>
      <c r="E8" s="611" t="s">
        <v>54</v>
      </c>
      <c r="F8" s="1386" t="s">
        <v>2487</v>
      </c>
      <c r="G8" s="1387" t="s">
        <v>2488</v>
      </c>
      <c r="H8" s="1381" t="s">
        <v>2504</v>
      </c>
      <c r="I8" s="1358" t="s">
        <v>2505</v>
      </c>
      <c r="J8" s="1358" t="s">
        <v>2506</v>
      </c>
      <c r="K8" s="1358" t="s">
        <v>2507</v>
      </c>
      <c r="L8" s="1358" t="s">
        <v>2489</v>
      </c>
      <c r="M8" s="1358" t="s">
        <v>2490</v>
      </c>
      <c r="N8" s="1358" t="s">
        <v>2491</v>
      </c>
      <c r="O8" s="1358" t="s">
        <v>2492</v>
      </c>
      <c r="P8" s="1358" t="s">
        <v>2493</v>
      </c>
      <c r="Q8" s="1358" t="s">
        <v>2494</v>
      </c>
      <c r="R8" s="1358" t="s">
        <v>2508</v>
      </c>
      <c r="S8" s="1358" t="s">
        <v>2495</v>
      </c>
      <c r="T8" s="1358" t="s">
        <v>2496</v>
      </c>
      <c r="U8" s="1358" t="s">
        <v>2497</v>
      </c>
      <c r="V8" s="1358" t="s">
        <v>2498</v>
      </c>
      <c r="W8" s="1358" t="s">
        <v>2499</v>
      </c>
      <c r="X8" s="1358" t="s">
        <v>2500</v>
      </c>
      <c r="Y8" s="1358" t="s">
        <v>2501</v>
      </c>
      <c r="Z8" s="1358" t="s">
        <v>2502</v>
      </c>
      <c r="AA8" s="1359" t="s">
        <v>2503</v>
      </c>
      <c r="AB8" s="1381" t="s">
        <v>2555</v>
      </c>
      <c r="AC8" s="1358" t="s">
        <v>2556</v>
      </c>
      <c r="AD8" s="1358" t="s">
        <v>2557</v>
      </c>
      <c r="AE8" s="1358" t="s">
        <v>2558</v>
      </c>
      <c r="AF8" s="1358" t="s">
        <v>2559</v>
      </c>
      <c r="AG8" s="1358" t="s">
        <v>2560</v>
      </c>
      <c r="AH8" s="1358" t="s">
        <v>2561</v>
      </c>
      <c r="AI8" s="1358" t="s">
        <v>2562</v>
      </c>
      <c r="AJ8" s="1358" t="s">
        <v>2563</v>
      </c>
      <c r="AK8" s="1358" t="s">
        <v>2564</v>
      </c>
      <c r="AL8" s="1358" t="s">
        <v>2565</v>
      </c>
      <c r="AM8" s="1358" t="s">
        <v>2566</v>
      </c>
      <c r="AN8" s="1358" t="s">
        <v>2567</v>
      </c>
      <c r="AO8" s="1358" t="s">
        <v>2568</v>
      </c>
      <c r="AP8" s="1358" t="s">
        <v>2569</v>
      </c>
      <c r="AQ8" s="1358" t="s">
        <v>2570</v>
      </c>
      <c r="AR8" s="1358" t="s">
        <v>2571</v>
      </c>
      <c r="AS8" s="1358" t="s">
        <v>2572</v>
      </c>
      <c r="AT8" s="1359" t="s">
        <v>2573</v>
      </c>
    </row>
    <row r="9" spans="1:46" x14ac:dyDescent="0.3">
      <c r="A9" s="339"/>
      <c r="B9" s="336"/>
      <c r="C9" s="339"/>
      <c r="D9" s="339"/>
      <c r="E9" s="339"/>
      <c r="F9" s="1245"/>
    </row>
    <row r="10" spans="1:46" x14ac:dyDescent="0.3">
      <c r="A10" s="339"/>
      <c r="B10" s="336"/>
      <c r="C10" s="339"/>
      <c r="D10" s="339"/>
      <c r="E10" s="339"/>
      <c r="F10" s="1245"/>
    </row>
    <row r="11" spans="1:46" x14ac:dyDescent="0.3">
      <c r="A11" s="339"/>
      <c r="B11" s="336"/>
      <c r="C11" s="339"/>
      <c r="D11" s="339"/>
      <c r="E11" s="339"/>
      <c r="F11" s="1245"/>
    </row>
    <row r="12" spans="1:46" x14ac:dyDescent="0.3">
      <c r="A12" s="339"/>
      <c r="B12" s="336"/>
      <c r="C12" s="339"/>
      <c r="D12" s="339"/>
      <c r="E12" s="339"/>
      <c r="F12" s="1245"/>
    </row>
    <row r="13" spans="1:46" x14ac:dyDescent="0.3">
      <c r="A13" s="339"/>
      <c r="B13" s="336"/>
      <c r="C13" s="339"/>
      <c r="D13" s="339"/>
      <c r="E13" s="339"/>
      <c r="F13" s="1245"/>
    </row>
    <row r="14" spans="1:46" x14ac:dyDescent="0.3">
      <c r="A14" s="339"/>
      <c r="B14" s="336"/>
      <c r="C14" s="339"/>
      <c r="D14" s="339"/>
      <c r="E14" s="339"/>
      <c r="F14" s="1245"/>
      <c r="X14">
        <v>1</v>
      </c>
      <c r="Y14" s="1331" t="s">
        <v>2236</v>
      </c>
    </row>
    <row r="15" spans="1:46" x14ac:dyDescent="0.3">
      <c r="A15" s="339"/>
      <c r="B15" s="336"/>
      <c r="C15" s="339"/>
      <c r="D15" s="339"/>
      <c r="E15" s="339"/>
      <c r="F15" s="1245"/>
      <c r="X15">
        <v>2</v>
      </c>
      <c r="Y15" s="1332" t="s">
        <v>12</v>
      </c>
    </row>
    <row r="16" spans="1:46" x14ac:dyDescent="0.3">
      <c r="A16" s="339"/>
      <c r="B16" s="336"/>
      <c r="C16" s="339"/>
      <c r="D16" s="339"/>
      <c r="E16" s="339"/>
      <c r="F16" s="1245"/>
      <c r="X16">
        <v>3</v>
      </c>
      <c r="Y16" s="29" t="s">
        <v>129</v>
      </c>
    </row>
    <row r="17" spans="1:25" x14ac:dyDescent="0.3">
      <c r="A17" s="339"/>
      <c r="B17" s="336"/>
      <c r="C17" s="339"/>
      <c r="D17" s="339"/>
      <c r="E17" s="339"/>
      <c r="F17" s="1245"/>
      <c r="X17" s="108">
        <v>4</v>
      </c>
      <c r="Y17" s="29" t="s">
        <v>1412</v>
      </c>
    </row>
    <row r="18" spans="1:25" x14ac:dyDescent="0.3">
      <c r="A18" s="339"/>
      <c r="B18" s="336"/>
      <c r="C18" s="339"/>
      <c r="D18" s="339"/>
      <c r="E18" s="339"/>
      <c r="F18" s="1245"/>
      <c r="X18" s="108">
        <v>5</v>
      </c>
      <c r="Y18" s="29" t="s">
        <v>54</v>
      </c>
    </row>
    <row r="19" spans="1:25" x14ac:dyDescent="0.3">
      <c r="A19" s="339"/>
      <c r="B19" s="336"/>
      <c r="C19" s="339"/>
      <c r="D19" s="339"/>
      <c r="E19" s="339"/>
      <c r="F19" s="1245"/>
      <c r="X19" s="108">
        <v>6</v>
      </c>
      <c r="Y19" s="1333" t="s">
        <v>2487</v>
      </c>
    </row>
    <row r="20" spans="1:25" x14ac:dyDescent="0.3">
      <c r="A20" s="339"/>
      <c r="B20" s="336"/>
      <c r="C20" s="339"/>
      <c r="D20" s="339"/>
      <c r="E20" s="339"/>
      <c r="F20" s="1245"/>
      <c r="X20" s="108">
        <v>7</v>
      </c>
      <c r="Y20" s="1333" t="s">
        <v>2488</v>
      </c>
    </row>
    <row r="21" spans="1:25" x14ac:dyDescent="0.3">
      <c r="A21" s="339"/>
      <c r="B21" s="336"/>
      <c r="C21" s="339"/>
      <c r="D21" s="339"/>
      <c r="E21" s="339"/>
      <c r="F21" s="1245"/>
      <c r="X21" s="108">
        <v>8</v>
      </c>
      <c r="Y21" s="1383" t="s">
        <v>2504</v>
      </c>
    </row>
    <row r="22" spans="1:25" x14ac:dyDescent="0.3">
      <c r="A22" s="339"/>
      <c r="B22" s="336"/>
      <c r="C22" s="339"/>
      <c r="D22" s="339"/>
      <c r="E22" s="339"/>
      <c r="F22" s="1245"/>
      <c r="X22" s="108">
        <v>9</v>
      </c>
      <c r="Y22" s="1383" t="s">
        <v>2505</v>
      </c>
    </row>
    <row r="23" spans="1:25" x14ac:dyDescent="0.3">
      <c r="A23" s="339"/>
      <c r="B23" s="336"/>
      <c r="C23" s="339"/>
      <c r="D23" s="339"/>
      <c r="E23" s="339"/>
      <c r="F23" s="1245"/>
      <c r="X23" s="108">
        <v>10</v>
      </c>
      <c r="Y23" s="1383" t="s">
        <v>2506</v>
      </c>
    </row>
    <row r="24" spans="1:25" x14ac:dyDescent="0.3">
      <c r="A24" s="339"/>
      <c r="B24" s="336"/>
      <c r="C24" s="339"/>
      <c r="D24" s="339"/>
      <c r="E24" s="339"/>
      <c r="F24" s="1245"/>
      <c r="X24" s="108">
        <v>11</v>
      </c>
      <c r="Y24" s="1383" t="s">
        <v>2507</v>
      </c>
    </row>
    <row r="25" spans="1:25" x14ac:dyDescent="0.3">
      <c r="A25" s="339"/>
      <c r="B25" s="336"/>
      <c r="C25" s="339"/>
      <c r="D25" s="339"/>
      <c r="E25" s="339"/>
      <c r="F25" s="1245"/>
      <c r="X25" s="108">
        <v>12</v>
      </c>
      <c r="Y25" s="1383" t="s">
        <v>2489</v>
      </c>
    </row>
    <row r="26" spans="1:25" x14ac:dyDescent="0.3">
      <c r="A26" s="339"/>
      <c r="B26" s="336"/>
      <c r="C26" s="339"/>
      <c r="D26" s="339"/>
      <c r="E26" s="339"/>
      <c r="F26" s="1245"/>
      <c r="X26" s="108">
        <v>13</v>
      </c>
      <c r="Y26" s="1383" t="s">
        <v>2490</v>
      </c>
    </row>
    <row r="27" spans="1:25" x14ac:dyDescent="0.3">
      <c r="A27" s="339"/>
      <c r="B27" s="336"/>
      <c r="C27" s="339"/>
      <c r="D27" s="339"/>
      <c r="E27" s="339"/>
      <c r="F27" s="1245"/>
      <c r="X27" s="108">
        <v>14</v>
      </c>
      <c r="Y27" s="1383" t="s">
        <v>2491</v>
      </c>
    </row>
    <row r="28" spans="1:25" x14ac:dyDescent="0.3">
      <c r="A28" s="339"/>
      <c r="B28" s="336"/>
      <c r="C28" s="339"/>
      <c r="D28" s="339"/>
      <c r="E28" s="339"/>
      <c r="F28" s="1245"/>
      <c r="X28" s="108">
        <v>15</v>
      </c>
      <c r="Y28" s="1383" t="s">
        <v>2492</v>
      </c>
    </row>
    <row r="29" spans="1:25" x14ac:dyDescent="0.3">
      <c r="A29" s="339"/>
      <c r="B29" s="336"/>
      <c r="C29" s="339"/>
      <c r="D29" s="339"/>
      <c r="E29" s="339"/>
      <c r="F29" s="1245"/>
      <c r="X29" s="108">
        <v>16</v>
      </c>
      <c r="Y29" s="1383" t="s">
        <v>2493</v>
      </c>
    </row>
    <row r="30" spans="1:25" x14ac:dyDescent="0.3">
      <c r="A30" s="339"/>
      <c r="B30" s="336"/>
      <c r="C30" s="339"/>
      <c r="D30" s="339"/>
      <c r="E30" s="339"/>
      <c r="F30" s="1245"/>
      <c r="X30" s="108">
        <v>17</v>
      </c>
      <c r="Y30" s="1383" t="s">
        <v>2494</v>
      </c>
    </row>
    <row r="31" spans="1:25" x14ac:dyDescent="0.3">
      <c r="A31" s="339"/>
      <c r="B31" s="336"/>
      <c r="C31" s="339"/>
      <c r="D31" s="339"/>
      <c r="E31" s="339"/>
      <c r="F31" s="1245"/>
      <c r="X31" s="108">
        <v>18</v>
      </c>
      <c r="Y31" s="1383" t="s">
        <v>2508</v>
      </c>
    </row>
    <row r="32" spans="1:25" x14ac:dyDescent="0.3">
      <c r="A32" s="339"/>
      <c r="B32" s="336"/>
      <c r="C32" s="339"/>
      <c r="D32" s="339"/>
      <c r="E32" s="339"/>
      <c r="F32" s="1245"/>
      <c r="X32" s="108">
        <v>19</v>
      </c>
      <c r="Y32" s="1383" t="s">
        <v>2495</v>
      </c>
    </row>
    <row r="33" spans="1:25" x14ac:dyDescent="0.3">
      <c r="A33" s="339"/>
      <c r="B33" s="336"/>
      <c r="C33" s="339"/>
      <c r="D33" s="339"/>
      <c r="E33" s="339"/>
      <c r="F33" s="1245"/>
      <c r="X33" s="108">
        <v>20</v>
      </c>
      <c r="Y33" s="1383" t="s">
        <v>2496</v>
      </c>
    </row>
    <row r="34" spans="1:25" x14ac:dyDescent="0.3">
      <c r="A34" s="339"/>
      <c r="B34" s="336"/>
      <c r="C34" s="339"/>
      <c r="D34" s="339"/>
      <c r="E34" s="339"/>
      <c r="F34" s="1245"/>
      <c r="X34" s="108">
        <v>21</v>
      </c>
      <c r="Y34" s="1383" t="s">
        <v>2497</v>
      </c>
    </row>
    <row r="35" spans="1:25" x14ac:dyDescent="0.3">
      <c r="A35" s="339"/>
      <c r="B35" s="336"/>
      <c r="C35" s="339"/>
      <c r="D35" s="339"/>
      <c r="E35" s="339"/>
      <c r="F35" s="1245"/>
      <c r="X35" s="108">
        <v>22</v>
      </c>
      <c r="Y35" s="1383" t="s">
        <v>2498</v>
      </c>
    </row>
    <row r="36" spans="1:25" x14ac:dyDescent="0.3">
      <c r="A36" s="339"/>
      <c r="B36" s="336"/>
      <c r="C36" s="339"/>
      <c r="D36" s="339"/>
      <c r="E36" s="339"/>
      <c r="F36" s="1245"/>
      <c r="X36" s="108">
        <v>23</v>
      </c>
      <c r="Y36" s="1383" t="s">
        <v>2499</v>
      </c>
    </row>
    <row r="37" spans="1:25" x14ac:dyDescent="0.3">
      <c r="A37" s="339"/>
      <c r="B37" s="336"/>
      <c r="C37" s="339"/>
      <c r="D37" s="339"/>
      <c r="E37" s="339"/>
      <c r="F37" s="1245"/>
      <c r="X37" s="108">
        <v>24</v>
      </c>
      <c r="Y37" s="1383" t="s">
        <v>2500</v>
      </c>
    </row>
    <row r="38" spans="1:25" x14ac:dyDescent="0.3">
      <c r="A38" s="339"/>
      <c r="B38" s="336"/>
      <c r="C38" s="339"/>
      <c r="D38" s="339"/>
      <c r="E38" s="339"/>
      <c r="F38" s="1245"/>
      <c r="X38" s="108">
        <v>25</v>
      </c>
      <c r="Y38" s="1383" t="s">
        <v>2501</v>
      </c>
    </row>
    <row r="39" spans="1:25" x14ac:dyDescent="0.3">
      <c r="A39" s="339"/>
      <c r="B39" s="336"/>
      <c r="C39" s="339"/>
      <c r="D39" s="339"/>
      <c r="E39" s="339"/>
      <c r="F39" s="1245"/>
      <c r="X39" s="108">
        <v>26</v>
      </c>
      <c r="Y39" s="1383" t="s">
        <v>2502</v>
      </c>
    </row>
    <row r="40" spans="1:25" x14ac:dyDescent="0.3">
      <c r="A40" s="339"/>
      <c r="B40" s="336"/>
      <c r="C40" s="339"/>
      <c r="D40" s="339"/>
      <c r="E40" s="339"/>
      <c r="F40" s="1245"/>
      <c r="X40" s="108">
        <v>27</v>
      </c>
      <c r="Y40" s="1383" t="s">
        <v>2503</v>
      </c>
    </row>
    <row r="41" spans="1:25" x14ac:dyDescent="0.3">
      <c r="A41" s="339"/>
      <c r="B41" s="336"/>
      <c r="C41" s="339"/>
      <c r="D41" s="339"/>
      <c r="E41" s="339"/>
      <c r="F41" s="1245"/>
      <c r="X41" s="108">
        <v>28</v>
      </c>
      <c r="Y41" s="1383" t="s">
        <v>2555</v>
      </c>
    </row>
    <row r="42" spans="1:25" x14ac:dyDescent="0.3">
      <c r="A42" s="339"/>
      <c r="B42" s="336"/>
      <c r="C42" s="339"/>
      <c r="D42" s="339"/>
      <c r="E42" s="339"/>
      <c r="F42" s="1245"/>
      <c r="X42" s="108">
        <v>29</v>
      </c>
      <c r="Y42" s="1383" t="s">
        <v>2556</v>
      </c>
    </row>
    <row r="43" spans="1:25" x14ac:dyDescent="0.3">
      <c r="A43" s="339"/>
      <c r="B43" s="336"/>
      <c r="C43" s="339"/>
      <c r="D43" s="339"/>
      <c r="E43" s="339"/>
      <c r="F43" s="1245"/>
      <c r="X43" s="108">
        <v>30</v>
      </c>
      <c r="Y43" s="1383" t="s">
        <v>2557</v>
      </c>
    </row>
    <row r="44" spans="1:25" x14ac:dyDescent="0.3">
      <c r="A44" s="339"/>
      <c r="B44" s="336"/>
      <c r="C44" s="339"/>
      <c r="D44" s="339"/>
      <c r="E44" s="339"/>
      <c r="F44" s="1245"/>
      <c r="X44" s="108">
        <v>31</v>
      </c>
      <c r="Y44" s="1383" t="s">
        <v>2558</v>
      </c>
    </row>
    <row r="45" spans="1:25" x14ac:dyDescent="0.3">
      <c r="A45" s="339"/>
      <c r="B45" s="336"/>
      <c r="C45" s="339"/>
      <c r="D45" s="339"/>
      <c r="E45" s="339"/>
      <c r="F45" s="1245"/>
      <c r="X45" s="108">
        <v>32</v>
      </c>
      <c r="Y45" s="1383" t="s">
        <v>2559</v>
      </c>
    </row>
    <row r="46" spans="1:25" x14ac:dyDescent="0.3">
      <c r="A46" s="339"/>
      <c r="B46" s="336"/>
      <c r="C46" s="339"/>
      <c r="D46" s="339"/>
      <c r="E46" s="339"/>
      <c r="F46" s="1245"/>
      <c r="X46" s="108">
        <v>33</v>
      </c>
      <c r="Y46" s="1383" t="s">
        <v>2560</v>
      </c>
    </row>
    <row r="47" spans="1:25" x14ac:dyDescent="0.3">
      <c r="A47" s="339"/>
      <c r="B47" s="336"/>
      <c r="C47" s="339"/>
      <c r="D47" s="339"/>
      <c r="E47" s="339"/>
      <c r="F47" s="1245"/>
      <c r="X47" s="108">
        <v>34</v>
      </c>
      <c r="Y47" s="1383" t="s">
        <v>2561</v>
      </c>
    </row>
    <row r="48" spans="1:25" x14ac:dyDescent="0.3">
      <c r="A48" s="339"/>
      <c r="B48" s="336"/>
      <c r="C48" s="339"/>
      <c r="D48" s="339"/>
      <c r="E48" s="339"/>
      <c r="F48" s="1245"/>
      <c r="X48" s="108">
        <v>35</v>
      </c>
      <c r="Y48" s="1383" t="s">
        <v>2562</v>
      </c>
    </row>
    <row r="49" spans="1:25" x14ac:dyDescent="0.3">
      <c r="A49" s="339"/>
      <c r="B49" s="336"/>
      <c r="C49" s="339"/>
      <c r="D49" s="339"/>
      <c r="E49" s="339"/>
      <c r="F49" s="1245"/>
      <c r="X49" s="108">
        <v>36</v>
      </c>
      <c r="Y49" s="1383" t="s">
        <v>2563</v>
      </c>
    </row>
    <row r="50" spans="1:25" x14ac:dyDescent="0.3">
      <c r="A50" s="339"/>
      <c r="B50" s="336"/>
      <c r="C50" s="339"/>
      <c r="D50" s="339"/>
      <c r="E50" s="339"/>
      <c r="F50" s="1245"/>
      <c r="X50" s="108">
        <v>37</v>
      </c>
      <c r="Y50" s="1383" t="s">
        <v>2564</v>
      </c>
    </row>
    <row r="51" spans="1:25" x14ac:dyDescent="0.3">
      <c r="A51" s="339"/>
      <c r="B51" s="336"/>
      <c r="C51" s="339"/>
      <c r="D51" s="339"/>
      <c r="E51" s="339"/>
      <c r="F51" s="1245"/>
      <c r="X51" s="108">
        <v>38</v>
      </c>
      <c r="Y51" s="1383" t="s">
        <v>2565</v>
      </c>
    </row>
    <row r="52" spans="1:25" x14ac:dyDescent="0.3">
      <c r="A52" s="339"/>
      <c r="B52" s="336"/>
      <c r="C52" s="339"/>
      <c r="D52" s="339"/>
      <c r="E52" s="339"/>
      <c r="F52" s="1245"/>
      <c r="X52" s="108">
        <v>39</v>
      </c>
      <c r="Y52" s="1383" t="s">
        <v>2566</v>
      </c>
    </row>
    <row r="53" spans="1:25" x14ac:dyDescent="0.3">
      <c r="A53" s="339"/>
      <c r="B53" s="336"/>
      <c r="C53" s="339"/>
      <c r="D53" s="339"/>
      <c r="E53" s="339"/>
      <c r="F53" s="1245"/>
      <c r="X53" s="108">
        <v>40</v>
      </c>
      <c r="Y53" s="1383" t="s">
        <v>2567</v>
      </c>
    </row>
    <row r="54" spans="1:25" x14ac:dyDescent="0.3">
      <c r="A54" s="339"/>
      <c r="B54" s="336"/>
      <c r="C54" s="339"/>
      <c r="D54" s="339"/>
      <c r="E54" s="339"/>
      <c r="F54" s="1245"/>
      <c r="X54" s="108">
        <v>41</v>
      </c>
      <c r="Y54" s="1383" t="s">
        <v>2568</v>
      </c>
    </row>
    <row r="55" spans="1:25" x14ac:dyDescent="0.3">
      <c r="A55" s="339"/>
      <c r="B55" s="336"/>
      <c r="C55" s="339"/>
      <c r="D55" s="339"/>
      <c r="E55" s="339"/>
      <c r="F55" s="1245"/>
      <c r="X55" s="108">
        <v>42</v>
      </c>
      <c r="Y55" s="1383" t="s">
        <v>2569</v>
      </c>
    </row>
    <row r="56" spans="1:25" x14ac:dyDescent="0.3">
      <c r="A56" s="339"/>
      <c r="B56" s="336"/>
      <c r="C56" s="339"/>
      <c r="D56" s="339"/>
      <c r="E56" s="339"/>
      <c r="F56" s="1245"/>
      <c r="X56" s="108">
        <v>43</v>
      </c>
      <c r="Y56" s="1383" t="s">
        <v>2570</v>
      </c>
    </row>
    <row r="57" spans="1:25" x14ac:dyDescent="0.3">
      <c r="A57" s="339"/>
      <c r="B57" s="336"/>
      <c r="C57" s="339"/>
      <c r="D57" s="339"/>
      <c r="E57" s="339"/>
      <c r="F57" s="1245"/>
      <c r="X57" s="108">
        <v>44</v>
      </c>
      <c r="Y57" s="1383" t="s">
        <v>2571</v>
      </c>
    </row>
    <row r="58" spans="1:25" x14ac:dyDescent="0.3">
      <c r="A58" s="339"/>
      <c r="B58" s="336"/>
      <c r="C58" s="339"/>
      <c r="D58" s="339"/>
      <c r="E58" s="339"/>
      <c r="F58" s="1245"/>
      <c r="X58" s="108">
        <v>45</v>
      </c>
      <c r="Y58" s="1383" t="s">
        <v>2572</v>
      </c>
    </row>
    <row r="59" spans="1:25" x14ac:dyDescent="0.3">
      <c r="A59" s="339"/>
      <c r="B59" s="336"/>
      <c r="C59" s="339"/>
      <c r="D59" s="339"/>
      <c r="E59" s="339"/>
      <c r="F59" s="1245"/>
      <c r="X59" s="108">
        <v>46</v>
      </c>
      <c r="Y59" s="1383" t="s">
        <v>2573</v>
      </c>
    </row>
    <row r="60" spans="1:25" x14ac:dyDescent="0.3">
      <c r="A60" s="339"/>
      <c r="B60" s="336"/>
      <c r="C60" s="339"/>
      <c r="D60" s="339"/>
      <c r="E60" s="339"/>
      <c r="F60" s="1245"/>
    </row>
    <row r="61" spans="1:25" x14ac:dyDescent="0.3">
      <c r="A61" s="339"/>
      <c r="B61" s="336"/>
      <c r="C61" s="339"/>
      <c r="D61" s="339"/>
      <c r="E61" s="339"/>
      <c r="F61" s="1245"/>
    </row>
    <row r="62" spans="1:25" x14ac:dyDescent="0.3">
      <c r="A62" s="339"/>
      <c r="B62" s="336"/>
      <c r="C62" s="339"/>
      <c r="D62" s="339"/>
      <c r="E62" s="339"/>
      <c r="F62" s="1245"/>
    </row>
    <row r="63" spans="1:25" x14ac:dyDescent="0.3">
      <c r="A63" s="339"/>
      <c r="B63" s="336"/>
      <c r="C63" s="339"/>
      <c r="D63" s="339"/>
      <c r="E63" s="339"/>
      <c r="F63" s="1245"/>
    </row>
    <row r="64" spans="1:25" x14ac:dyDescent="0.3">
      <c r="A64" s="339"/>
      <c r="B64" s="336"/>
      <c r="C64" s="339"/>
      <c r="D64" s="339"/>
      <c r="E64" s="339"/>
      <c r="F64" s="1245"/>
    </row>
    <row r="65" spans="1:6" x14ac:dyDescent="0.3">
      <c r="A65" s="339"/>
      <c r="B65" s="336"/>
      <c r="C65" s="339"/>
      <c r="D65" s="339"/>
      <c r="E65" s="339"/>
      <c r="F65" s="1245"/>
    </row>
    <row r="66" spans="1:6" x14ac:dyDescent="0.3">
      <c r="A66" s="339"/>
      <c r="B66" s="336"/>
      <c r="C66" s="339"/>
      <c r="D66" s="339"/>
      <c r="E66" s="339"/>
      <c r="F66" s="1245"/>
    </row>
    <row r="67" spans="1:6" x14ac:dyDescent="0.3">
      <c r="A67" s="339"/>
      <c r="B67" s="336"/>
      <c r="C67" s="339"/>
      <c r="D67" s="339"/>
      <c r="E67" s="339"/>
      <c r="F67" s="1245"/>
    </row>
    <row r="68" spans="1:6" x14ac:dyDescent="0.3">
      <c r="A68" s="339"/>
      <c r="B68" s="336"/>
      <c r="C68" s="339"/>
      <c r="D68" s="339"/>
      <c r="E68" s="339"/>
      <c r="F68" s="1245"/>
    </row>
    <row r="69" spans="1:6" x14ac:dyDescent="0.3">
      <c r="A69" s="339"/>
      <c r="B69" s="336"/>
      <c r="C69" s="339"/>
      <c r="D69" s="339"/>
      <c r="E69" s="339"/>
      <c r="F69" s="1245"/>
    </row>
    <row r="70" spans="1:6" x14ac:dyDescent="0.3">
      <c r="A70" s="339"/>
      <c r="B70" s="336"/>
      <c r="C70" s="339"/>
      <c r="D70" s="339"/>
      <c r="E70" s="339"/>
      <c r="F70" s="1245"/>
    </row>
    <row r="71" spans="1:6" x14ac:dyDescent="0.3">
      <c r="A71" s="339"/>
      <c r="B71" s="336"/>
      <c r="C71" s="339"/>
      <c r="D71" s="339"/>
      <c r="E71" s="339"/>
      <c r="F71" s="1245"/>
    </row>
    <row r="72" spans="1:6" x14ac:dyDescent="0.3">
      <c r="A72" s="339"/>
      <c r="B72" s="336"/>
      <c r="C72" s="339"/>
      <c r="D72" s="339"/>
      <c r="E72" s="339"/>
      <c r="F72" s="1245"/>
    </row>
    <row r="73" spans="1:6" x14ac:dyDescent="0.3">
      <c r="A73" s="339"/>
      <c r="B73" s="336"/>
      <c r="C73" s="339"/>
      <c r="D73" s="339"/>
      <c r="E73" s="339"/>
      <c r="F73" s="1245"/>
    </row>
    <row r="74" spans="1:6" x14ac:dyDescent="0.3">
      <c r="A74" s="339"/>
      <c r="B74" s="336"/>
      <c r="C74" s="339"/>
      <c r="D74" s="339"/>
      <c r="E74" s="339"/>
      <c r="F74" s="1245"/>
    </row>
    <row r="75" spans="1:6" x14ac:dyDescent="0.3">
      <c r="A75" s="339"/>
      <c r="B75" s="336"/>
      <c r="C75" s="339"/>
      <c r="D75" s="339"/>
      <c r="E75" s="339"/>
      <c r="F75" s="1245"/>
    </row>
    <row r="76" spans="1:6" x14ac:dyDescent="0.3">
      <c r="A76" s="339"/>
      <c r="B76" s="336"/>
      <c r="C76" s="339"/>
      <c r="D76" s="339"/>
      <c r="E76" s="339"/>
      <c r="F76" s="1245"/>
    </row>
    <row r="77" spans="1:6" x14ac:dyDescent="0.3">
      <c r="A77" s="339"/>
      <c r="B77" s="336"/>
      <c r="C77" s="339"/>
      <c r="D77" s="339"/>
      <c r="E77" s="339"/>
      <c r="F77" s="1245"/>
    </row>
    <row r="78" spans="1:6" x14ac:dyDescent="0.3">
      <c r="A78" s="339"/>
      <c r="B78" s="336"/>
      <c r="C78" s="339"/>
      <c r="D78" s="339"/>
      <c r="E78" s="339"/>
      <c r="F78" s="1245"/>
    </row>
    <row r="79" spans="1:6" x14ac:dyDescent="0.3">
      <c r="A79" s="339"/>
      <c r="B79" s="336"/>
      <c r="C79" s="339"/>
      <c r="D79" s="339"/>
      <c r="E79" s="339"/>
      <c r="F79" s="1245"/>
    </row>
    <row r="80" spans="1:6" x14ac:dyDescent="0.3">
      <c r="A80" s="339"/>
      <c r="B80" s="336"/>
      <c r="C80" s="339"/>
      <c r="D80" s="339"/>
      <c r="E80" s="339"/>
      <c r="F80" s="1245"/>
    </row>
    <row r="81" spans="1:6" x14ac:dyDescent="0.3">
      <c r="A81" s="339"/>
      <c r="B81" s="336"/>
      <c r="C81" s="339"/>
      <c r="D81" s="339"/>
      <c r="E81" s="339"/>
      <c r="F81" s="1245"/>
    </row>
    <row r="82" spans="1:6" x14ac:dyDescent="0.3">
      <c r="A82" s="339"/>
      <c r="B82" s="336"/>
      <c r="C82" s="339"/>
      <c r="D82" s="339"/>
      <c r="E82" s="339"/>
      <c r="F82" s="1245"/>
    </row>
    <row r="83" spans="1:6" x14ac:dyDescent="0.3">
      <c r="A83" s="339"/>
      <c r="B83" s="336"/>
      <c r="C83" s="339"/>
      <c r="D83" s="339"/>
      <c r="E83" s="339"/>
      <c r="F83" s="1245"/>
    </row>
    <row r="84" spans="1:6" x14ac:dyDescent="0.3">
      <c r="A84" s="339"/>
      <c r="B84" s="336"/>
      <c r="C84" s="339"/>
      <c r="D84" s="339"/>
      <c r="E84" s="339"/>
      <c r="F84" s="1245"/>
    </row>
    <row r="85" spans="1:6" x14ac:dyDescent="0.3">
      <c r="A85" s="339"/>
      <c r="B85" s="336"/>
      <c r="C85" s="339"/>
      <c r="D85" s="339"/>
      <c r="E85" s="339"/>
      <c r="F85" s="1245"/>
    </row>
    <row r="86" spans="1:6" x14ac:dyDescent="0.3">
      <c r="A86" s="339"/>
      <c r="B86" s="336"/>
      <c r="C86" s="339"/>
      <c r="D86" s="339"/>
      <c r="E86" s="339"/>
      <c r="F86" s="1245"/>
    </row>
    <row r="87" spans="1:6" x14ac:dyDescent="0.3">
      <c r="A87" s="339"/>
      <c r="B87" s="336"/>
      <c r="C87" s="339"/>
      <c r="D87" s="339"/>
      <c r="E87" s="339"/>
      <c r="F87" s="1245"/>
    </row>
    <row r="88" spans="1:6" x14ac:dyDescent="0.3">
      <c r="A88" s="339"/>
      <c r="B88" s="336"/>
      <c r="C88" s="339"/>
      <c r="D88" s="339"/>
      <c r="E88" s="339"/>
      <c r="F88" s="1245"/>
    </row>
    <row r="89" spans="1:6" x14ac:dyDescent="0.3">
      <c r="A89" s="339"/>
      <c r="B89" s="336"/>
      <c r="C89" s="339"/>
      <c r="D89" s="339"/>
      <c r="E89" s="339"/>
      <c r="F89" s="1245"/>
    </row>
    <row r="90" spans="1:6" x14ac:dyDescent="0.3">
      <c r="A90" s="339"/>
      <c r="B90" s="336"/>
      <c r="C90" s="339"/>
      <c r="D90" s="339"/>
      <c r="E90" s="339"/>
      <c r="F90" s="1245"/>
    </row>
    <row r="91" spans="1:6" x14ac:dyDescent="0.3">
      <c r="A91" s="339"/>
      <c r="B91" s="336"/>
      <c r="C91" s="339"/>
      <c r="D91" s="339"/>
      <c r="E91" s="339"/>
      <c r="F91" s="1245"/>
    </row>
    <row r="92" spans="1:6" x14ac:dyDescent="0.3">
      <c r="A92" s="339"/>
      <c r="B92" s="336"/>
      <c r="C92" s="339"/>
      <c r="D92" s="339"/>
      <c r="E92" s="339"/>
      <c r="F92" s="1245"/>
    </row>
    <row r="93" spans="1:6" x14ac:dyDescent="0.3">
      <c r="A93" s="339"/>
      <c r="B93" s="336"/>
      <c r="C93" s="339"/>
      <c r="D93" s="339"/>
      <c r="E93" s="339"/>
      <c r="F93" s="1245"/>
    </row>
    <row r="94" spans="1:6" x14ac:dyDescent="0.3">
      <c r="A94" s="339"/>
      <c r="B94" s="336"/>
      <c r="C94" s="339"/>
      <c r="D94" s="339"/>
      <c r="E94" s="339"/>
      <c r="F94" s="1245"/>
    </row>
    <row r="95" spans="1:6" x14ac:dyDescent="0.3">
      <c r="A95" s="339"/>
      <c r="B95" s="336"/>
      <c r="C95" s="339"/>
      <c r="D95" s="339"/>
      <c r="E95" s="339"/>
      <c r="F95" s="1245"/>
    </row>
    <row r="96" spans="1:6" x14ac:dyDescent="0.3">
      <c r="A96" s="339"/>
      <c r="B96" s="336"/>
      <c r="C96" s="339"/>
      <c r="D96" s="339"/>
      <c r="E96" s="339"/>
      <c r="F96" s="1245"/>
    </row>
    <row r="97" spans="1:6" x14ac:dyDescent="0.3">
      <c r="A97" s="339"/>
      <c r="B97" s="336"/>
      <c r="C97" s="339"/>
      <c r="D97" s="339"/>
      <c r="E97" s="339"/>
      <c r="F97" s="1245"/>
    </row>
    <row r="98" spans="1:6" x14ac:dyDescent="0.3">
      <c r="A98" s="339"/>
      <c r="B98" s="336"/>
      <c r="C98" s="339"/>
      <c r="D98" s="339"/>
      <c r="E98" s="339"/>
      <c r="F98" s="1245"/>
    </row>
    <row r="99" spans="1:6" x14ac:dyDescent="0.3">
      <c r="A99" s="339"/>
      <c r="B99" s="336"/>
      <c r="C99" s="339"/>
      <c r="D99" s="339"/>
      <c r="E99" s="339"/>
      <c r="F99" s="1245"/>
    </row>
    <row r="100" spans="1:6" x14ac:dyDescent="0.3">
      <c r="A100" s="339"/>
      <c r="B100" s="336"/>
      <c r="C100" s="339"/>
      <c r="D100" s="339"/>
      <c r="E100" s="339"/>
      <c r="F100" s="1245"/>
    </row>
    <row r="101" spans="1:6" x14ac:dyDescent="0.3">
      <c r="A101" s="339"/>
      <c r="B101" s="336"/>
      <c r="C101" s="339"/>
      <c r="D101" s="339"/>
      <c r="E101" s="339"/>
      <c r="F101" s="1245"/>
    </row>
    <row r="102" spans="1:6" x14ac:dyDescent="0.3">
      <c r="A102" s="339"/>
      <c r="B102" s="336"/>
      <c r="C102" s="339"/>
      <c r="D102" s="339"/>
      <c r="E102" s="339"/>
      <c r="F102" s="1245"/>
    </row>
    <row r="103" spans="1:6" x14ac:dyDescent="0.3">
      <c r="A103" s="339"/>
      <c r="B103" s="336"/>
      <c r="C103" s="339"/>
      <c r="D103" s="339"/>
      <c r="E103" s="339"/>
      <c r="F103" s="1245"/>
    </row>
    <row r="104" spans="1:6" x14ac:dyDescent="0.3">
      <c r="A104" s="339"/>
      <c r="B104" s="336"/>
      <c r="C104" s="339"/>
      <c r="D104" s="339"/>
      <c r="E104" s="339"/>
      <c r="F104" s="1245"/>
    </row>
    <row r="105" spans="1:6" x14ac:dyDescent="0.3">
      <c r="A105" s="339"/>
      <c r="B105" s="336"/>
      <c r="C105" s="339"/>
      <c r="D105" s="339"/>
      <c r="E105" s="339"/>
      <c r="F105" s="1245"/>
    </row>
    <row r="106" spans="1:6" x14ac:dyDescent="0.3">
      <c r="A106" s="339"/>
      <c r="B106" s="336"/>
      <c r="C106" s="339"/>
      <c r="D106" s="339"/>
      <c r="E106" s="339"/>
      <c r="F106" s="1245"/>
    </row>
    <row r="107" spans="1:6" x14ac:dyDescent="0.3">
      <c r="A107" s="339"/>
      <c r="B107" s="336"/>
      <c r="C107" s="339"/>
      <c r="D107" s="339"/>
      <c r="E107" s="339"/>
      <c r="F107" s="1245"/>
    </row>
    <row r="108" spans="1:6" x14ac:dyDescent="0.3">
      <c r="A108" s="339"/>
      <c r="B108" s="336"/>
      <c r="C108" s="339"/>
      <c r="D108" s="339"/>
      <c r="E108" s="339"/>
      <c r="F108" s="1245"/>
    </row>
    <row r="109" spans="1:6" x14ac:dyDescent="0.3">
      <c r="A109" s="339"/>
      <c r="B109" s="336"/>
      <c r="C109" s="339"/>
      <c r="D109" s="339"/>
      <c r="E109" s="339"/>
      <c r="F109" s="1245"/>
    </row>
    <row r="110" spans="1:6" x14ac:dyDescent="0.3">
      <c r="A110" s="339"/>
      <c r="B110" s="336"/>
      <c r="C110" s="339"/>
      <c r="D110" s="339"/>
      <c r="E110" s="339"/>
      <c r="F110" s="1245"/>
    </row>
    <row r="111" spans="1:6" x14ac:dyDescent="0.3">
      <c r="A111" s="339"/>
      <c r="B111" s="336"/>
      <c r="C111" s="339"/>
      <c r="D111" s="339"/>
      <c r="E111" s="339"/>
      <c r="F111" s="1245"/>
    </row>
    <row r="112" spans="1:6" x14ac:dyDescent="0.3">
      <c r="A112" s="339"/>
      <c r="B112" s="336"/>
      <c r="C112" s="339"/>
      <c r="D112" s="339"/>
      <c r="E112" s="339"/>
      <c r="F112" s="1245"/>
    </row>
    <row r="113" spans="1:6" x14ac:dyDescent="0.3">
      <c r="A113" s="339"/>
      <c r="B113" s="336"/>
      <c r="C113" s="339"/>
      <c r="D113" s="339"/>
      <c r="E113" s="339"/>
      <c r="F113" s="1245"/>
    </row>
    <row r="114" spans="1:6" x14ac:dyDescent="0.3">
      <c r="A114" s="339"/>
      <c r="B114" s="336"/>
      <c r="C114" s="339"/>
      <c r="D114" s="339"/>
      <c r="E114" s="339"/>
      <c r="F114" s="1245"/>
    </row>
    <row r="115" spans="1:6" x14ac:dyDescent="0.3">
      <c r="A115" s="339"/>
      <c r="B115" s="336"/>
      <c r="C115" s="339"/>
      <c r="D115" s="339"/>
      <c r="E115" s="339"/>
      <c r="F115" s="1245"/>
    </row>
    <row r="116" spans="1:6" x14ac:dyDescent="0.3">
      <c r="A116" s="339"/>
      <c r="B116" s="336"/>
      <c r="C116" s="339"/>
      <c r="D116" s="339"/>
      <c r="E116" s="339"/>
      <c r="F116" s="1245"/>
    </row>
    <row r="117" spans="1:6" x14ac:dyDescent="0.3">
      <c r="A117" s="339"/>
      <c r="B117" s="336"/>
      <c r="C117" s="339"/>
      <c r="D117" s="339"/>
      <c r="E117" s="339"/>
      <c r="F117" s="1245"/>
    </row>
    <row r="118" spans="1:6" x14ac:dyDescent="0.3">
      <c r="A118" s="339"/>
      <c r="B118" s="336"/>
      <c r="C118" s="339"/>
      <c r="D118" s="339"/>
      <c r="E118" s="339"/>
      <c r="F118" s="1245"/>
    </row>
    <row r="119" spans="1:6" x14ac:dyDescent="0.3">
      <c r="A119" s="339"/>
      <c r="B119" s="336"/>
      <c r="C119" s="339"/>
      <c r="D119" s="339"/>
      <c r="E119" s="339"/>
      <c r="F119" s="1245"/>
    </row>
    <row r="120" spans="1:6" x14ac:dyDescent="0.3">
      <c r="A120" s="339"/>
      <c r="B120" s="336"/>
      <c r="C120" s="339"/>
      <c r="D120" s="339"/>
      <c r="E120" s="339"/>
      <c r="F120" s="1245"/>
    </row>
    <row r="121" spans="1:6" x14ac:dyDescent="0.3">
      <c r="A121" s="339"/>
      <c r="B121" s="336"/>
      <c r="C121" s="339"/>
      <c r="D121" s="339"/>
      <c r="E121" s="339"/>
      <c r="F121" s="1245"/>
    </row>
    <row r="122" spans="1:6" x14ac:dyDescent="0.3">
      <c r="A122" s="339"/>
      <c r="B122" s="336"/>
      <c r="C122" s="339"/>
      <c r="D122" s="339"/>
      <c r="E122" s="339"/>
      <c r="F122" s="1245"/>
    </row>
    <row r="123" spans="1:6" x14ac:dyDescent="0.3">
      <c r="A123" s="339"/>
      <c r="B123" s="336"/>
      <c r="C123" s="339"/>
      <c r="D123" s="339"/>
      <c r="E123" s="339"/>
      <c r="F123" s="1245"/>
    </row>
    <row r="124" spans="1:6" x14ac:dyDescent="0.3">
      <c r="A124" s="339"/>
      <c r="B124" s="336"/>
      <c r="C124" s="339"/>
      <c r="D124" s="339"/>
      <c r="E124" s="339"/>
      <c r="F124" s="1245"/>
    </row>
    <row r="125" spans="1:6" x14ac:dyDescent="0.3">
      <c r="A125" s="339"/>
      <c r="B125" s="336"/>
      <c r="C125" s="339"/>
      <c r="D125" s="339"/>
      <c r="E125" s="339"/>
      <c r="F125" s="1245"/>
    </row>
    <row r="126" spans="1:6" x14ac:dyDescent="0.3">
      <c r="A126" s="339"/>
      <c r="B126" s="336"/>
      <c r="C126" s="339"/>
      <c r="D126" s="339"/>
      <c r="E126" s="339"/>
      <c r="F126" s="1245"/>
    </row>
    <row r="127" spans="1:6" x14ac:dyDescent="0.3">
      <c r="A127" s="339"/>
      <c r="B127" s="336"/>
      <c r="C127" s="339"/>
      <c r="D127" s="339"/>
      <c r="E127" s="339"/>
      <c r="F127" s="1245"/>
    </row>
    <row r="128" spans="1:6" x14ac:dyDescent="0.3">
      <c r="A128" s="339"/>
      <c r="B128" s="336"/>
      <c r="C128" s="339"/>
      <c r="D128" s="339"/>
      <c r="E128" s="339"/>
      <c r="F128" s="1245"/>
    </row>
    <row r="129" spans="1:6" x14ac:dyDescent="0.3">
      <c r="A129" s="339"/>
      <c r="B129" s="336"/>
      <c r="C129" s="339"/>
      <c r="D129" s="339"/>
      <c r="E129" s="339"/>
      <c r="F129" s="1245"/>
    </row>
    <row r="130" spans="1:6" x14ac:dyDescent="0.3">
      <c r="A130" s="339"/>
      <c r="B130" s="336"/>
      <c r="C130" s="339"/>
      <c r="D130" s="339"/>
      <c r="E130" s="339"/>
      <c r="F130" s="1245"/>
    </row>
    <row r="131" spans="1:6" x14ac:dyDescent="0.3">
      <c r="A131" s="339"/>
      <c r="B131" s="336"/>
      <c r="C131" s="339"/>
      <c r="D131" s="339"/>
      <c r="E131" s="339"/>
      <c r="F131" s="1245"/>
    </row>
    <row r="132" spans="1:6" x14ac:dyDescent="0.3">
      <c r="A132" s="339"/>
      <c r="B132" s="336"/>
      <c r="C132" s="339"/>
      <c r="D132" s="339"/>
      <c r="E132" s="339"/>
      <c r="F132" s="1245"/>
    </row>
    <row r="133" spans="1:6" x14ac:dyDescent="0.3">
      <c r="A133" s="339"/>
      <c r="B133" s="336"/>
      <c r="C133" s="339"/>
      <c r="D133" s="339"/>
      <c r="E133" s="339"/>
      <c r="F133" s="1245"/>
    </row>
    <row r="134" spans="1:6" x14ac:dyDescent="0.3">
      <c r="A134" s="339"/>
      <c r="B134" s="336"/>
      <c r="C134" s="339"/>
      <c r="D134" s="339"/>
      <c r="E134" s="339"/>
      <c r="F134" s="1245"/>
    </row>
    <row r="135" spans="1:6" x14ac:dyDescent="0.3">
      <c r="A135" s="339"/>
      <c r="B135" s="336"/>
      <c r="C135" s="339"/>
      <c r="D135" s="339"/>
      <c r="E135" s="339"/>
      <c r="F135" s="1245"/>
    </row>
    <row r="136" spans="1:6" x14ac:dyDescent="0.3">
      <c r="A136" s="339"/>
      <c r="B136" s="336"/>
      <c r="C136" s="339"/>
      <c r="D136" s="339"/>
      <c r="E136" s="339"/>
      <c r="F136" s="1245"/>
    </row>
    <row r="137" spans="1:6" x14ac:dyDescent="0.3">
      <c r="A137" s="339"/>
      <c r="B137" s="336"/>
      <c r="C137" s="339"/>
      <c r="D137" s="339"/>
      <c r="E137" s="339"/>
      <c r="F137" s="1245"/>
    </row>
    <row r="138" spans="1:6" x14ac:dyDescent="0.3">
      <c r="A138" s="339"/>
      <c r="B138" s="336"/>
      <c r="C138" s="339"/>
      <c r="D138" s="339"/>
      <c r="E138" s="339"/>
      <c r="F138" s="1245"/>
    </row>
    <row r="139" spans="1:6" x14ac:dyDescent="0.3">
      <c r="A139" s="339"/>
      <c r="B139" s="336"/>
      <c r="C139" s="339"/>
      <c r="D139" s="339"/>
      <c r="E139" s="339"/>
      <c r="F139" s="1245"/>
    </row>
    <row r="140" spans="1:6" x14ac:dyDescent="0.3">
      <c r="A140" s="339"/>
      <c r="B140" s="336"/>
      <c r="C140" s="339"/>
      <c r="D140" s="339"/>
      <c r="E140" s="339"/>
      <c r="F140" s="1245"/>
    </row>
    <row r="141" spans="1:6" x14ac:dyDescent="0.3">
      <c r="A141" s="339"/>
      <c r="B141" s="336"/>
      <c r="C141" s="339"/>
      <c r="D141" s="339"/>
      <c r="E141" s="339"/>
      <c r="F141" s="1245"/>
    </row>
    <row r="142" spans="1:6" x14ac:dyDescent="0.3">
      <c r="A142" s="339"/>
      <c r="B142" s="336"/>
      <c r="C142" s="339"/>
      <c r="D142" s="339"/>
      <c r="E142" s="339"/>
      <c r="F142" s="1245"/>
    </row>
    <row r="143" spans="1:6" x14ac:dyDescent="0.3">
      <c r="A143" s="339"/>
      <c r="B143" s="336"/>
      <c r="C143" s="339"/>
      <c r="D143" s="339"/>
      <c r="E143" s="339"/>
      <c r="F143" s="1245"/>
    </row>
    <row r="144" spans="1:6" x14ac:dyDescent="0.3">
      <c r="A144" s="339"/>
      <c r="B144" s="336"/>
      <c r="C144" s="339"/>
      <c r="D144" s="339"/>
      <c r="E144" s="339"/>
      <c r="F144" s="1245"/>
    </row>
    <row r="145" spans="1:6" x14ac:dyDescent="0.3">
      <c r="A145" s="339"/>
      <c r="B145" s="336"/>
      <c r="C145" s="339"/>
      <c r="D145" s="339"/>
      <c r="E145" s="339"/>
      <c r="F145" s="1245"/>
    </row>
    <row r="146" spans="1:6" x14ac:dyDescent="0.3">
      <c r="A146" s="339"/>
      <c r="B146" s="336"/>
      <c r="C146" s="339"/>
      <c r="D146" s="339"/>
      <c r="E146" s="339"/>
      <c r="F146" s="1245"/>
    </row>
    <row r="147" spans="1:6" x14ac:dyDescent="0.3">
      <c r="A147" s="339"/>
      <c r="B147" s="336"/>
      <c r="C147" s="339"/>
      <c r="D147" s="339"/>
      <c r="E147" s="339"/>
      <c r="F147" s="1245"/>
    </row>
    <row r="148" spans="1:6" x14ac:dyDescent="0.3">
      <c r="A148" s="339"/>
      <c r="B148" s="336"/>
      <c r="C148" s="339"/>
      <c r="D148" s="339"/>
      <c r="E148" s="339"/>
      <c r="F148" s="1245"/>
    </row>
    <row r="149" spans="1:6" x14ac:dyDescent="0.3">
      <c r="A149" s="339"/>
      <c r="B149" s="336"/>
      <c r="C149" s="339"/>
      <c r="D149" s="339"/>
      <c r="E149" s="339"/>
      <c r="F149" s="1245"/>
    </row>
    <row r="150" spans="1:6" x14ac:dyDescent="0.3">
      <c r="A150" s="339"/>
      <c r="B150" s="336"/>
      <c r="C150" s="339"/>
      <c r="D150" s="339"/>
      <c r="E150" s="339"/>
      <c r="F150" s="1245"/>
    </row>
    <row r="151" spans="1:6" x14ac:dyDescent="0.3">
      <c r="A151" s="339"/>
      <c r="B151" s="336"/>
      <c r="C151" s="339"/>
      <c r="D151" s="339"/>
      <c r="E151" s="339"/>
      <c r="F151" s="1245"/>
    </row>
    <row r="152" spans="1:6" x14ac:dyDescent="0.3">
      <c r="A152" s="339"/>
      <c r="B152" s="336"/>
      <c r="C152" s="339"/>
      <c r="D152" s="339"/>
      <c r="E152" s="339"/>
      <c r="F152" s="1245"/>
    </row>
    <row r="153" spans="1:6" x14ac:dyDescent="0.3">
      <c r="A153" s="339"/>
      <c r="B153" s="336"/>
      <c r="C153" s="339"/>
      <c r="D153" s="339"/>
      <c r="E153" s="339"/>
      <c r="F153" s="1245"/>
    </row>
    <row r="154" spans="1:6" x14ac:dyDescent="0.3">
      <c r="A154" s="339"/>
      <c r="B154" s="336"/>
      <c r="C154" s="339"/>
      <c r="D154" s="339"/>
      <c r="E154" s="339"/>
      <c r="F154" s="1245"/>
    </row>
    <row r="155" spans="1:6" x14ac:dyDescent="0.3">
      <c r="A155" s="339"/>
      <c r="B155" s="336"/>
      <c r="C155" s="339"/>
      <c r="D155" s="339"/>
      <c r="E155" s="339"/>
      <c r="F155" s="1245"/>
    </row>
    <row r="156" spans="1:6" x14ac:dyDescent="0.3">
      <c r="A156" s="339"/>
      <c r="B156" s="336"/>
      <c r="C156" s="339"/>
      <c r="D156" s="339"/>
      <c r="E156" s="339"/>
      <c r="F156" s="1245"/>
    </row>
    <row r="157" spans="1:6" x14ac:dyDescent="0.3">
      <c r="A157" s="339"/>
      <c r="B157" s="336"/>
      <c r="C157" s="339"/>
      <c r="D157" s="339"/>
      <c r="E157" s="339"/>
      <c r="F157" s="1245"/>
    </row>
    <row r="158" spans="1:6" x14ac:dyDescent="0.3">
      <c r="A158" s="339"/>
      <c r="B158" s="336"/>
      <c r="C158" s="339"/>
      <c r="D158" s="339"/>
      <c r="E158" s="339"/>
      <c r="F158" s="1245"/>
    </row>
    <row r="159" spans="1:6" x14ac:dyDescent="0.3">
      <c r="A159" s="339"/>
      <c r="B159" s="336"/>
      <c r="C159" s="339"/>
      <c r="D159" s="339"/>
      <c r="E159" s="339"/>
      <c r="F159" s="1245"/>
    </row>
    <row r="160" spans="1:6" x14ac:dyDescent="0.3">
      <c r="A160" s="339"/>
      <c r="B160" s="336"/>
      <c r="C160" s="339"/>
      <c r="D160" s="339"/>
      <c r="E160" s="339"/>
      <c r="F160" s="1245"/>
    </row>
    <row r="161" spans="1:6" x14ac:dyDescent="0.3">
      <c r="A161" s="339"/>
      <c r="B161" s="336"/>
      <c r="C161" s="339"/>
      <c r="D161" s="339"/>
      <c r="E161" s="339"/>
      <c r="F161" s="1245"/>
    </row>
    <row r="162" spans="1:6" x14ac:dyDescent="0.3">
      <c r="A162" s="339"/>
      <c r="B162" s="336"/>
      <c r="C162" s="339"/>
      <c r="D162" s="339"/>
      <c r="E162" s="339"/>
      <c r="F162" s="1245"/>
    </row>
    <row r="163" spans="1:6" x14ac:dyDescent="0.3">
      <c r="A163" s="339"/>
      <c r="B163" s="336"/>
      <c r="C163" s="339"/>
      <c r="D163" s="339"/>
      <c r="E163" s="339"/>
      <c r="F163" s="1245"/>
    </row>
    <row r="164" spans="1:6" x14ac:dyDescent="0.3">
      <c r="A164" s="339"/>
      <c r="B164" s="336"/>
      <c r="C164" s="339"/>
      <c r="D164" s="339"/>
      <c r="E164" s="339"/>
      <c r="F164" s="1245"/>
    </row>
    <row r="165" spans="1:6" x14ac:dyDescent="0.3">
      <c r="A165" s="339"/>
      <c r="B165" s="336"/>
      <c r="C165" s="339"/>
      <c r="D165" s="339"/>
      <c r="E165" s="339"/>
      <c r="F165" s="1245"/>
    </row>
    <row r="166" spans="1:6" x14ac:dyDescent="0.3">
      <c r="A166" s="339"/>
      <c r="B166" s="336"/>
      <c r="C166" s="339"/>
      <c r="D166" s="339"/>
      <c r="E166" s="339"/>
      <c r="F166" s="1245"/>
    </row>
    <row r="167" spans="1:6" x14ac:dyDescent="0.3">
      <c r="A167" s="339"/>
      <c r="B167" s="336"/>
      <c r="C167" s="339"/>
      <c r="D167" s="339"/>
      <c r="E167" s="339"/>
      <c r="F167" s="1245"/>
    </row>
    <row r="168" spans="1:6" x14ac:dyDescent="0.3">
      <c r="A168" s="339"/>
      <c r="B168" s="336"/>
      <c r="C168" s="339"/>
      <c r="D168" s="339"/>
      <c r="E168" s="339"/>
      <c r="F168" s="1245"/>
    </row>
    <row r="169" spans="1:6" x14ac:dyDescent="0.3">
      <c r="A169" s="339"/>
      <c r="B169" s="336"/>
      <c r="C169" s="339"/>
      <c r="D169" s="339"/>
      <c r="E169" s="339"/>
      <c r="F169" s="1245"/>
    </row>
    <row r="170" spans="1:6" x14ac:dyDescent="0.3">
      <c r="A170" s="339"/>
      <c r="B170" s="336"/>
      <c r="C170" s="339"/>
      <c r="D170" s="339"/>
      <c r="E170" s="339"/>
      <c r="F170" s="1245"/>
    </row>
    <row r="171" spans="1:6" x14ac:dyDescent="0.3">
      <c r="A171" s="339"/>
      <c r="B171" s="336"/>
      <c r="C171" s="339"/>
      <c r="D171" s="339"/>
      <c r="E171" s="339"/>
      <c r="F171" s="1245"/>
    </row>
    <row r="172" spans="1:6" x14ac:dyDescent="0.3">
      <c r="A172" s="339"/>
      <c r="B172" s="336"/>
      <c r="C172" s="339"/>
      <c r="D172" s="339"/>
      <c r="E172" s="339"/>
      <c r="F172" s="1245"/>
    </row>
    <row r="173" spans="1:6" x14ac:dyDescent="0.3">
      <c r="A173" s="339"/>
      <c r="B173" s="336"/>
      <c r="C173" s="339"/>
      <c r="D173" s="339"/>
      <c r="E173" s="339"/>
      <c r="F173" s="1245"/>
    </row>
    <row r="174" spans="1:6" x14ac:dyDescent="0.3">
      <c r="A174" s="339"/>
      <c r="B174" s="336"/>
      <c r="C174" s="339"/>
      <c r="D174" s="339"/>
      <c r="E174" s="339"/>
      <c r="F174" s="1245"/>
    </row>
    <row r="175" spans="1:6" x14ac:dyDescent="0.3">
      <c r="A175" s="339"/>
      <c r="B175" s="336"/>
      <c r="C175" s="339"/>
      <c r="D175" s="339"/>
      <c r="E175" s="339"/>
      <c r="F175" s="1245"/>
    </row>
    <row r="176" spans="1:6" x14ac:dyDescent="0.3">
      <c r="A176" s="339"/>
      <c r="B176" s="336"/>
      <c r="C176" s="339"/>
      <c r="D176" s="339"/>
      <c r="E176" s="339"/>
      <c r="F176" s="1245"/>
    </row>
    <row r="177" spans="1:6" x14ac:dyDescent="0.3">
      <c r="A177" s="339"/>
      <c r="B177" s="336"/>
      <c r="C177" s="339"/>
      <c r="D177" s="339"/>
      <c r="E177" s="339"/>
      <c r="F177" s="1245"/>
    </row>
    <row r="178" spans="1:6" x14ac:dyDescent="0.3">
      <c r="A178" s="339"/>
      <c r="B178" s="336"/>
      <c r="C178" s="339"/>
      <c r="D178" s="339"/>
      <c r="E178" s="339"/>
      <c r="F178" s="1245"/>
    </row>
    <row r="179" spans="1:6" x14ac:dyDescent="0.3">
      <c r="A179" s="339"/>
      <c r="B179" s="336"/>
      <c r="C179" s="339"/>
      <c r="D179" s="339"/>
      <c r="E179" s="339"/>
      <c r="F179" s="1245"/>
    </row>
    <row r="180" spans="1:6" x14ac:dyDescent="0.3">
      <c r="A180" s="339"/>
      <c r="B180" s="336"/>
      <c r="C180" s="339"/>
      <c r="D180" s="339"/>
      <c r="E180" s="339"/>
      <c r="F180" s="1245"/>
    </row>
    <row r="181" spans="1:6" x14ac:dyDescent="0.3">
      <c r="A181" s="339"/>
      <c r="B181" s="336"/>
      <c r="C181" s="339"/>
      <c r="D181" s="339"/>
      <c r="E181" s="339"/>
      <c r="F181" s="1245"/>
    </row>
    <row r="182" spans="1:6" x14ac:dyDescent="0.3">
      <c r="A182" s="339"/>
      <c r="B182" s="336"/>
      <c r="C182" s="339"/>
      <c r="D182" s="339"/>
      <c r="E182" s="339"/>
      <c r="F182" s="1245"/>
    </row>
    <row r="183" spans="1:6" x14ac:dyDescent="0.3">
      <c r="A183" s="339"/>
      <c r="B183" s="336"/>
      <c r="C183" s="339"/>
      <c r="D183" s="339"/>
      <c r="E183" s="339"/>
      <c r="F183" s="1245"/>
    </row>
    <row r="184" spans="1:6" x14ac:dyDescent="0.3">
      <c r="A184" s="339"/>
      <c r="B184" s="336"/>
      <c r="C184" s="339"/>
      <c r="D184" s="339"/>
      <c r="E184" s="339"/>
      <c r="F184" s="1245"/>
    </row>
    <row r="185" spans="1:6" x14ac:dyDescent="0.3">
      <c r="A185" s="339"/>
      <c r="B185" s="336"/>
      <c r="C185" s="339"/>
      <c r="D185" s="339"/>
      <c r="E185" s="339"/>
      <c r="F185" s="1245"/>
    </row>
    <row r="186" spans="1:6" x14ac:dyDescent="0.3">
      <c r="A186" s="339"/>
      <c r="B186" s="336"/>
      <c r="C186" s="339"/>
      <c r="D186" s="339"/>
      <c r="E186" s="339"/>
      <c r="F186" s="1245"/>
    </row>
    <row r="187" spans="1:6" x14ac:dyDescent="0.3">
      <c r="A187" s="339"/>
      <c r="B187" s="336"/>
      <c r="C187" s="339"/>
      <c r="D187" s="339"/>
      <c r="E187" s="339"/>
      <c r="F187" s="1245"/>
    </row>
    <row r="188" spans="1:6" x14ac:dyDescent="0.3">
      <c r="A188" s="339"/>
      <c r="B188" s="336"/>
      <c r="C188" s="339"/>
      <c r="D188" s="339"/>
      <c r="E188" s="339"/>
      <c r="F188" s="1245"/>
    </row>
    <row r="189" spans="1:6" x14ac:dyDescent="0.3">
      <c r="A189" s="339"/>
      <c r="B189" s="336"/>
      <c r="C189" s="339"/>
      <c r="D189" s="339"/>
      <c r="E189" s="339"/>
      <c r="F189" s="1245"/>
    </row>
    <row r="190" spans="1:6" x14ac:dyDescent="0.3">
      <c r="A190" s="339"/>
      <c r="B190" s="336"/>
      <c r="C190" s="339"/>
      <c r="D190" s="339"/>
      <c r="E190" s="339"/>
      <c r="F190" s="1245"/>
    </row>
    <row r="191" spans="1:6" x14ac:dyDescent="0.3">
      <c r="A191" s="339"/>
      <c r="B191" s="336"/>
      <c r="C191" s="339"/>
      <c r="D191" s="339"/>
      <c r="E191" s="339"/>
      <c r="F191" s="1245"/>
    </row>
    <row r="192" spans="1:6" x14ac:dyDescent="0.3">
      <c r="A192" s="339"/>
      <c r="B192" s="336"/>
      <c r="C192" s="339"/>
      <c r="D192" s="339"/>
      <c r="E192" s="339"/>
      <c r="F192" s="1245"/>
    </row>
    <row r="193" spans="1:6" x14ac:dyDescent="0.3">
      <c r="A193" s="339"/>
      <c r="B193" s="336"/>
      <c r="C193" s="339"/>
      <c r="D193" s="339"/>
      <c r="E193" s="339"/>
      <c r="F193" s="1245"/>
    </row>
    <row r="194" spans="1:6" x14ac:dyDescent="0.3">
      <c r="A194" s="339"/>
      <c r="B194" s="336"/>
      <c r="C194" s="339"/>
      <c r="D194" s="339"/>
      <c r="E194" s="339"/>
      <c r="F194" s="1245"/>
    </row>
    <row r="195" spans="1:6" x14ac:dyDescent="0.3">
      <c r="A195" s="339"/>
      <c r="B195" s="336"/>
      <c r="C195" s="339"/>
      <c r="D195" s="339"/>
      <c r="E195" s="339"/>
      <c r="F195" s="1245"/>
    </row>
    <row r="196" spans="1:6" x14ac:dyDescent="0.3">
      <c r="A196" s="339"/>
      <c r="B196" s="336"/>
      <c r="C196" s="339"/>
      <c r="D196" s="339"/>
      <c r="E196" s="339"/>
      <c r="F196" s="1245"/>
    </row>
    <row r="197" spans="1:6" x14ac:dyDescent="0.3">
      <c r="A197" s="339"/>
      <c r="B197" s="336"/>
      <c r="C197" s="339"/>
      <c r="D197" s="339"/>
      <c r="E197" s="339"/>
      <c r="F197" s="1245"/>
    </row>
    <row r="198" spans="1:6" x14ac:dyDescent="0.3">
      <c r="A198" s="339"/>
      <c r="B198" s="336"/>
      <c r="C198" s="339"/>
      <c r="D198" s="339"/>
      <c r="E198" s="339"/>
      <c r="F198" s="1245"/>
    </row>
    <row r="199" spans="1:6" x14ac:dyDescent="0.3">
      <c r="A199" s="339"/>
      <c r="B199" s="336"/>
      <c r="C199" s="339"/>
      <c r="D199" s="339"/>
      <c r="E199" s="339"/>
      <c r="F199" s="1245"/>
    </row>
    <row r="200" spans="1:6" x14ac:dyDescent="0.3">
      <c r="A200" s="339"/>
      <c r="B200" s="336"/>
      <c r="C200" s="339"/>
      <c r="D200" s="339"/>
      <c r="E200" s="339"/>
      <c r="F200" s="1245"/>
    </row>
    <row r="201" spans="1:6" x14ac:dyDescent="0.3">
      <c r="A201" s="339"/>
      <c r="B201" s="336"/>
      <c r="C201" s="339"/>
      <c r="D201" s="339"/>
      <c r="E201" s="339"/>
      <c r="F201" s="1245"/>
    </row>
    <row r="202" spans="1:6" x14ac:dyDescent="0.3">
      <c r="A202" s="339"/>
      <c r="B202" s="336"/>
      <c r="C202" s="339"/>
      <c r="D202" s="339"/>
      <c r="E202" s="339"/>
      <c r="F202" s="1245"/>
    </row>
    <row r="203" spans="1:6" x14ac:dyDescent="0.3">
      <c r="A203" s="339"/>
      <c r="B203" s="336"/>
      <c r="C203" s="339"/>
      <c r="D203" s="339"/>
      <c r="E203" s="339"/>
      <c r="F203" s="1245"/>
    </row>
    <row r="204" spans="1:6" x14ac:dyDescent="0.3">
      <c r="A204" s="339"/>
      <c r="B204" s="336"/>
      <c r="C204" s="339"/>
      <c r="D204" s="339"/>
      <c r="E204" s="339"/>
      <c r="F204" s="1245"/>
    </row>
    <row r="205" spans="1:6" x14ac:dyDescent="0.3">
      <c r="A205" s="339"/>
      <c r="B205" s="336"/>
      <c r="C205" s="339"/>
      <c r="D205" s="339"/>
      <c r="E205" s="339"/>
      <c r="F205" s="1245"/>
    </row>
    <row r="206" spans="1:6" x14ac:dyDescent="0.3">
      <c r="A206" s="339"/>
      <c r="B206" s="336"/>
      <c r="C206" s="339"/>
      <c r="D206" s="339"/>
      <c r="E206" s="339"/>
      <c r="F206" s="1245"/>
    </row>
    <row r="207" spans="1:6" x14ac:dyDescent="0.3">
      <c r="A207" s="339"/>
      <c r="B207" s="336"/>
      <c r="C207" s="339"/>
      <c r="D207" s="339"/>
      <c r="E207" s="339"/>
      <c r="F207" s="1245"/>
    </row>
    <row r="208" spans="1:6" x14ac:dyDescent="0.3">
      <c r="A208" s="339"/>
      <c r="B208" s="336"/>
      <c r="C208" s="339"/>
      <c r="D208" s="339"/>
      <c r="E208" s="339"/>
      <c r="F208" s="1245"/>
    </row>
    <row r="209" spans="1:6" x14ac:dyDescent="0.3">
      <c r="A209" s="339"/>
      <c r="B209" s="336"/>
      <c r="C209" s="339"/>
      <c r="D209" s="339"/>
      <c r="E209" s="339"/>
      <c r="F209" s="1245"/>
    </row>
    <row r="210" spans="1:6" x14ac:dyDescent="0.3">
      <c r="A210" s="339"/>
      <c r="B210" s="336"/>
      <c r="C210" s="339"/>
      <c r="D210" s="339"/>
      <c r="E210" s="339"/>
      <c r="F210" s="1245"/>
    </row>
    <row r="211" spans="1:6" x14ac:dyDescent="0.3">
      <c r="A211" s="339"/>
      <c r="B211" s="336"/>
      <c r="C211" s="339"/>
      <c r="D211" s="339"/>
      <c r="E211" s="339"/>
      <c r="F211" s="1245"/>
    </row>
    <row r="212" spans="1:6" x14ac:dyDescent="0.3">
      <c r="A212" s="339"/>
      <c r="B212" s="336"/>
      <c r="C212" s="339"/>
      <c r="D212" s="339"/>
      <c r="E212" s="339"/>
      <c r="F212" s="1245"/>
    </row>
    <row r="213" spans="1:6" x14ac:dyDescent="0.3">
      <c r="A213" s="339"/>
      <c r="B213" s="336"/>
      <c r="C213" s="339"/>
      <c r="D213" s="339"/>
      <c r="E213" s="339"/>
      <c r="F213" s="1245"/>
    </row>
    <row r="214" spans="1:6" x14ac:dyDescent="0.3">
      <c r="A214" s="339"/>
      <c r="B214" s="336"/>
      <c r="C214" s="339"/>
      <c r="D214" s="339"/>
      <c r="E214" s="339"/>
      <c r="F214" s="1245"/>
    </row>
    <row r="215" spans="1:6" x14ac:dyDescent="0.3">
      <c r="A215" s="339"/>
      <c r="B215" s="336"/>
      <c r="C215" s="339"/>
      <c r="D215" s="339"/>
      <c r="E215" s="339"/>
      <c r="F215" s="1245"/>
    </row>
    <row r="216" spans="1:6" x14ac:dyDescent="0.3">
      <c r="A216" s="339"/>
      <c r="B216" s="336"/>
      <c r="C216" s="339"/>
      <c r="D216" s="339"/>
      <c r="E216" s="339"/>
      <c r="F216" s="1245"/>
    </row>
    <row r="217" spans="1:6" x14ac:dyDescent="0.3">
      <c r="A217" s="339"/>
      <c r="B217" s="336"/>
      <c r="C217" s="339"/>
      <c r="D217" s="339"/>
      <c r="E217" s="339"/>
      <c r="F217" s="1245"/>
    </row>
    <row r="218" spans="1:6" x14ac:dyDescent="0.3">
      <c r="A218" s="339"/>
      <c r="B218" s="336"/>
      <c r="C218" s="339"/>
      <c r="D218" s="339"/>
      <c r="E218" s="339"/>
      <c r="F218" s="1245"/>
    </row>
    <row r="219" spans="1:6" x14ac:dyDescent="0.3">
      <c r="A219" s="339"/>
      <c r="B219" s="336"/>
      <c r="C219" s="339"/>
      <c r="D219" s="339"/>
      <c r="E219" s="339"/>
      <c r="F219" s="1245"/>
    </row>
    <row r="220" spans="1:6" x14ac:dyDescent="0.3">
      <c r="A220" s="339"/>
      <c r="B220" s="336"/>
      <c r="C220" s="339"/>
      <c r="D220" s="339"/>
      <c r="E220" s="339"/>
      <c r="F220" s="1245"/>
    </row>
    <row r="221" spans="1:6" x14ac:dyDescent="0.3">
      <c r="A221" s="339"/>
      <c r="B221" s="336"/>
      <c r="C221" s="339"/>
      <c r="D221" s="339"/>
      <c r="E221" s="339"/>
      <c r="F221" s="1245"/>
    </row>
    <row r="222" spans="1:6" x14ac:dyDescent="0.3">
      <c r="A222" s="339"/>
      <c r="B222" s="336"/>
      <c r="C222" s="339"/>
      <c r="D222" s="339"/>
      <c r="E222" s="339"/>
      <c r="F222" s="1245"/>
    </row>
    <row r="223" spans="1:6" x14ac:dyDescent="0.3">
      <c r="A223" s="339"/>
      <c r="B223" s="336"/>
      <c r="C223" s="339"/>
      <c r="D223" s="339"/>
      <c r="E223" s="339"/>
      <c r="F223" s="1245"/>
    </row>
    <row r="224" spans="1:6" x14ac:dyDescent="0.3">
      <c r="A224" s="339"/>
      <c r="B224" s="336"/>
      <c r="C224" s="339"/>
      <c r="D224" s="339"/>
      <c r="E224" s="339"/>
      <c r="F224" s="1245"/>
    </row>
    <row r="225" spans="1:6" x14ac:dyDescent="0.3">
      <c r="A225" s="339"/>
      <c r="B225" s="336"/>
      <c r="C225" s="339"/>
      <c r="D225" s="339"/>
      <c r="E225" s="339"/>
      <c r="F225" s="1245"/>
    </row>
    <row r="226" spans="1:6" x14ac:dyDescent="0.3">
      <c r="A226" s="339"/>
      <c r="B226" s="336"/>
      <c r="C226" s="339"/>
      <c r="D226" s="339"/>
      <c r="E226" s="339"/>
      <c r="F226" s="1245"/>
    </row>
    <row r="227" spans="1:6" x14ac:dyDescent="0.3">
      <c r="A227" s="339"/>
      <c r="B227" s="336"/>
      <c r="C227" s="339"/>
      <c r="D227" s="339"/>
      <c r="E227" s="339"/>
      <c r="F227" s="1245"/>
    </row>
    <row r="228" spans="1:6" x14ac:dyDescent="0.3">
      <c r="A228" s="339"/>
      <c r="B228" s="336"/>
      <c r="C228" s="339"/>
      <c r="D228" s="339"/>
      <c r="E228" s="339"/>
      <c r="F228" s="1245"/>
    </row>
    <row r="229" spans="1:6" x14ac:dyDescent="0.3">
      <c r="A229" s="339"/>
      <c r="B229" s="336"/>
      <c r="C229" s="339"/>
      <c r="D229" s="339"/>
      <c r="E229" s="339"/>
      <c r="F229" s="1245"/>
    </row>
    <row r="230" spans="1:6" x14ac:dyDescent="0.3">
      <c r="A230" s="339"/>
      <c r="B230" s="336"/>
      <c r="C230" s="339"/>
      <c r="D230" s="339"/>
      <c r="E230" s="339"/>
      <c r="F230" s="1245"/>
    </row>
    <row r="231" spans="1:6" x14ac:dyDescent="0.3">
      <c r="A231" s="339"/>
      <c r="B231" s="336"/>
      <c r="C231" s="339"/>
      <c r="D231" s="339"/>
      <c r="E231" s="339"/>
      <c r="F231" s="1245"/>
    </row>
    <row r="232" spans="1:6" x14ac:dyDescent="0.3">
      <c r="A232" s="339"/>
      <c r="B232" s="336"/>
      <c r="C232" s="339"/>
      <c r="D232" s="339"/>
      <c r="E232" s="339"/>
      <c r="F232" s="1245"/>
    </row>
    <row r="233" spans="1:6" x14ac:dyDescent="0.3">
      <c r="A233" s="339"/>
      <c r="B233" s="336"/>
      <c r="C233" s="339"/>
      <c r="D233" s="339"/>
      <c r="E233" s="339"/>
      <c r="F233" s="1245"/>
    </row>
    <row r="234" spans="1:6" x14ac:dyDescent="0.3">
      <c r="A234" s="339"/>
      <c r="B234" s="336"/>
      <c r="C234" s="339"/>
      <c r="D234" s="339"/>
      <c r="E234" s="339"/>
      <c r="F234" s="1245"/>
    </row>
    <row r="235" spans="1:6" x14ac:dyDescent="0.3">
      <c r="A235" s="339"/>
      <c r="B235" s="336"/>
      <c r="C235" s="339"/>
      <c r="D235" s="339"/>
      <c r="E235" s="339"/>
      <c r="F235" s="1245"/>
    </row>
    <row r="236" spans="1:6" x14ac:dyDescent="0.3">
      <c r="A236" s="339"/>
      <c r="B236" s="336"/>
      <c r="C236" s="339"/>
      <c r="D236" s="339"/>
      <c r="E236" s="339"/>
      <c r="F236" s="1245"/>
    </row>
    <row r="237" spans="1:6" x14ac:dyDescent="0.3">
      <c r="A237" s="339"/>
      <c r="B237" s="336"/>
      <c r="C237" s="339"/>
      <c r="D237" s="339"/>
      <c r="E237" s="339"/>
      <c r="F237" s="1245"/>
    </row>
    <row r="238" spans="1:6" x14ac:dyDescent="0.3">
      <c r="A238" s="339"/>
      <c r="B238" s="336"/>
      <c r="C238" s="339"/>
      <c r="D238" s="339"/>
      <c r="E238" s="339"/>
      <c r="F238" s="1245"/>
    </row>
    <row r="239" spans="1:6" x14ac:dyDescent="0.3">
      <c r="A239" s="339"/>
      <c r="B239" s="336"/>
      <c r="C239" s="339"/>
      <c r="D239" s="339"/>
      <c r="E239" s="339"/>
      <c r="F239" s="1245"/>
    </row>
    <row r="240" spans="1:6" x14ac:dyDescent="0.3">
      <c r="A240" s="339"/>
      <c r="B240" s="336"/>
      <c r="C240" s="339"/>
      <c r="D240" s="339"/>
      <c r="E240" s="339"/>
      <c r="F240" s="1245"/>
    </row>
    <row r="241" spans="1:6" x14ac:dyDescent="0.3">
      <c r="A241" s="339"/>
      <c r="B241" s="336"/>
      <c r="C241" s="339"/>
      <c r="D241" s="339"/>
      <c r="E241" s="339"/>
      <c r="F241" s="1245"/>
    </row>
    <row r="242" spans="1:6" x14ac:dyDescent="0.3">
      <c r="A242" s="339"/>
      <c r="B242" s="336"/>
      <c r="C242" s="339"/>
      <c r="D242" s="339"/>
      <c r="E242" s="339"/>
      <c r="F242" s="1245"/>
    </row>
    <row r="243" spans="1:6" x14ac:dyDescent="0.3">
      <c r="A243" s="339"/>
      <c r="B243" s="336"/>
      <c r="C243" s="339"/>
      <c r="D243" s="339"/>
      <c r="E243" s="339"/>
      <c r="F243" s="1245"/>
    </row>
    <row r="244" spans="1:6" x14ac:dyDescent="0.3">
      <c r="A244" s="339"/>
      <c r="B244" s="336"/>
      <c r="C244" s="339"/>
      <c r="D244" s="339"/>
      <c r="E244" s="339"/>
      <c r="F244" s="1245"/>
    </row>
    <row r="245" spans="1:6" x14ac:dyDescent="0.3">
      <c r="A245" s="339"/>
      <c r="B245" s="336"/>
      <c r="C245" s="339"/>
      <c r="D245" s="339"/>
      <c r="E245" s="339"/>
      <c r="F245" s="1245"/>
    </row>
    <row r="246" spans="1:6" x14ac:dyDescent="0.3">
      <c r="A246" s="339"/>
      <c r="B246" s="336"/>
      <c r="C246" s="339"/>
      <c r="D246" s="339"/>
      <c r="E246" s="339"/>
      <c r="F246" s="1245"/>
    </row>
    <row r="247" spans="1:6" x14ac:dyDescent="0.3">
      <c r="A247" s="339"/>
      <c r="B247" s="336"/>
      <c r="C247" s="339"/>
      <c r="D247" s="339"/>
      <c r="E247" s="339"/>
      <c r="F247" s="1245"/>
    </row>
    <row r="248" spans="1:6" x14ac:dyDescent="0.3">
      <c r="A248" s="339"/>
      <c r="B248" s="336"/>
      <c r="C248" s="339"/>
      <c r="D248" s="339"/>
      <c r="E248" s="339"/>
      <c r="F248" s="1245"/>
    </row>
    <row r="249" spans="1:6" x14ac:dyDescent="0.3">
      <c r="A249" s="339"/>
      <c r="B249" s="336"/>
      <c r="C249" s="339"/>
      <c r="D249" s="339"/>
      <c r="E249" s="339"/>
      <c r="F249" s="1245"/>
    </row>
    <row r="250" spans="1:6" x14ac:dyDescent="0.3">
      <c r="A250" s="339"/>
      <c r="B250" s="336"/>
      <c r="C250" s="339"/>
      <c r="D250" s="339"/>
      <c r="E250" s="339"/>
      <c r="F250" s="1245"/>
    </row>
    <row r="251" spans="1:6" x14ac:dyDescent="0.3">
      <c r="A251" s="339"/>
      <c r="B251" s="336"/>
      <c r="C251" s="339"/>
      <c r="D251" s="339"/>
      <c r="E251" s="339"/>
      <c r="F251" s="1245"/>
    </row>
    <row r="252" spans="1:6" x14ac:dyDescent="0.3">
      <c r="A252" s="339"/>
      <c r="B252" s="336"/>
      <c r="C252" s="339"/>
      <c r="D252" s="339"/>
      <c r="E252" s="339"/>
      <c r="F252" s="1245"/>
    </row>
    <row r="253" spans="1:6" x14ac:dyDescent="0.3">
      <c r="A253" s="339"/>
      <c r="B253" s="336"/>
      <c r="C253" s="339"/>
      <c r="D253" s="339"/>
      <c r="E253" s="339"/>
      <c r="F253" s="1245"/>
    </row>
    <row r="254" spans="1:6" x14ac:dyDescent="0.3">
      <c r="A254" s="339"/>
      <c r="B254" s="336"/>
      <c r="C254" s="339"/>
      <c r="D254" s="339"/>
      <c r="E254" s="339"/>
      <c r="F254" s="1245"/>
    </row>
    <row r="255" spans="1:6" x14ac:dyDescent="0.3">
      <c r="A255" s="339"/>
      <c r="B255" s="336"/>
      <c r="C255" s="339"/>
      <c r="D255" s="339"/>
      <c r="E255" s="339"/>
      <c r="F255" s="1245"/>
    </row>
    <row r="256" spans="1:6" x14ac:dyDescent="0.3">
      <c r="A256" s="339"/>
      <c r="B256" s="336"/>
      <c r="C256" s="339"/>
      <c r="D256" s="339"/>
      <c r="E256" s="339"/>
      <c r="F256" s="1245"/>
    </row>
    <row r="257" spans="1:6" x14ac:dyDescent="0.3">
      <c r="A257" s="339"/>
      <c r="B257" s="336"/>
      <c r="C257" s="339"/>
      <c r="D257" s="339"/>
      <c r="E257" s="339"/>
      <c r="F257" s="1245"/>
    </row>
    <row r="258" spans="1:6" x14ac:dyDescent="0.3">
      <c r="A258" s="339"/>
      <c r="B258" s="336"/>
      <c r="C258" s="339"/>
      <c r="D258" s="339"/>
      <c r="E258" s="339"/>
      <c r="F258" s="1245"/>
    </row>
    <row r="259" spans="1:6" x14ac:dyDescent="0.3">
      <c r="A259" s="339"/>
      <c r="B259" s="336"/>
      <c r="C259" s="339"/>
      <c r="D259" s="339"/>
      <c r="E259" s="339"/>
      <c r="F259" s="1245"/>
    </row>
    <row r="260" spans="1:6" x14ac:dyDescent="0.3">
      <c r="A260" s="339"/>
      <c r="B260" s="336"/>
      <c r="C260" s="339"/>
      <c r="D260" s="339"/>
      <c r="E260" s="339"/>
      <c r="F260" s="1245"/>
    </row>
    <row r="261" spans="1:6" x14ac:dyDescent="0.3">
      <c r="A261" s="339"/>
      <c r="B261" s="336"/>
      <c r="C261" s="339"/>
      <c r="D261" s="339"/>
      <c r="E261" s="339"/>
      <c r="F261" s="1245"/>
    </row>
    <row r="262" spans="1:6" x14ac:dyDescent="0.3">
      <c r="A262" s="339"/>
      <c r="B262" s="336"/>
      <c r="C262" s="339"/>
      <c r="D262" s="339"/>
      <c r="E262" s="339"/>
      <c r="F262" s="1245"/>
    </row>
    <row r="263" spans="1:6" x14ac:dyDescent="0.3">
      <c r="A263" s="339"/>
      <c r="B263" s="336"/>
      <c r="C263" s="339"/>
      <c r="D263" s="339"/>
      <c r="E263" s="339"/>
      <c r="F263" s="1245"/>
    </row>
    <row r="264" spans="1:6" x14ac:dyDescent="0.3">
      <c r="A264" s="339"/>
      <c r="B264" s="336"/>
      <c r="C264" s="339"/>
      <c r="D264" s="339"/>
      <c r="E264" s="339"/>
      <c r="F264" s="1245"/>
    </row>
    <row r="265" spans="1:6" x14ac:dyDescent="0.3">
      <c r="A265" s="339"/>
      <c r="B265" s="336"/>
      <c r="C265" s="339"/>
      <c r="D265" s="339"/>
      <c r="E265" s="339"/>
      <c r="F265" s="1245"/>
    </row>
    <row r="266" spans="1:6" x14ac:dyDescent="0.3">
      <c r="A266" s="339"/>
      <c r="B266" s="336"/>
      <c r="C266" s="339"/>
      <c r="D266" s="339"/>
      <c r="E266" s="339"/>
      <c r="F266" s="1245"/>
    </row>
    <row r="267" spans="1:6" x14ac:dyDescent="0.3">
      <c r="A267" s="339"/>
      <c r="B267" s="336"/>
      <c r="C267" s="339"/>
      <c r="D267" s="339"/>
      <c r="E267" s="339"/>
      <c r="F267" s="1245"/>
    </row>
    <row r="268" spans="1:6" x14ac:dyDescent="0.3">
      <c r="A268" s="339"/>
      <c r="B268" s="336"/>
      <c r="C268" s="339"/>
      <c r="D268" s="339"/>
      <c r="E268" s="339"/>
      <c r="F268" s="1245"/>
    </row>
    <row r="269" spans="1:6" x14ac:dyDescent="0.3">
      <c r="A269" s="339"/>
      <c r="B269" s="336"/>
      <c r="C269" s="339"/>
      <c r="D269" s="339"/>
      <c r="E269" s="339"/>
      <c r="F269" s="1245"/>
    </row>
    <row r="270" spans="1:6" x14ac:dyDescent="0.3">
      <c r="A270" s="339"/>
      <c r="B270" s="336"/>
      <c r="C270" s="339"/>
      <c r="D270" s="339"/>
      <c r="E270" s="339"/>
      <c r="F270" s="1245"/>
    </row>
    <row r="271" spans="1:6" x14ac:dyDescent="0.3">
      <c r="A271" s="339"/>
      <c r="B271" s="336"/>
      <c r="C271" s="339"/>
      <c r="D271" s="339"/>
      <c r="E271" s="339"/>
      <c r="F271" s="1245"/>
    </row>
    <row r="272" spans="1:6" x14ac:dyDescent="0.3">
      <c r="A272" s="339"/>
      <c r="B272" s="336"/>
      <c r="C272" s="339"/>
      <c r="D272" s="339"/>
      <c r="E272" s="339"/>
      <c r="F272" s="1245"/>
    </row>
    <row r="273" spans="1:6" x14ac:dyDescent="0.3">
      <c r="A273" s="339"/>
      <c r="B273" s="336"/>
      <c r="C273" s="339"/>
      <c r="D273" s="339"/>
      <c r="E273" s="339"/>
      <c r="F273" s="1245"/>
    </row>
    <row r="274" spans="1:6" x14ac:dyDescent="0.3">
      <c r="A274" s="339"/>
      <c r="B274" s="336"/>
      <c r="C274" s="339"/>
      <c r="D274" s="339"/>
      <c r="E274" s="339"/>
      <c r="F274" s="1245"/>
    </row>
    <row r="275" spans="1:6" x14ac:dyDescent="0.3">
      <c r="A275" s="339"/>
      <c r="B275" s="336"/>
      <c r="C275" s="339"/>
      <c r="D275" s="339"/>
      <c r="E275" s="339"/>
      <c r="F275" s="1245"/>
    </row>
    <row r="276" spans="1:6" x14ac:dyDescent="0.3">
      <c r="A276" s="339"/>
      <c r="B276" s="336"/>
      <c r="C276" s="339"/>
      <c r="D276" s="339"/>
      <c r="E276" s="339"/>
      <c r="F276" s="1245"/>
    </row>
    <row r="277" spans="1:6" x14ac:dyDescent="0.3">
      <c r="A277" s="339"/>
      <c r="B277" s="336"/>
      <c r="C277" s="339"/>
      <c r="D277" s="339"/>
      <c r="E277" s="339"/>
      <c r="F277" s="1245"/>
    </row>
    <row r="278" spans="1:6" x14ac:dyDescent="0.3">
      <c r="A278" s="339"/>
      <c r="B278" s="336"/>
      <c r="C278" s="339"/>
      <c r="D278" s="339"/>
      <c r="E278" s="339"/>
      <c r="F278" s="1245"/>
    </row>
    <row r="279" spans="1:6" x14ac:dyDescent="0.3">
      <c r="A279" s="339"/>
      <c r="B279" s="336"/>
      <c r="C279" s="339"/>
      <c r="D279" s="339"/>
      <c r="E279" s="339"/>
      <c r="F279" s="1245"/>
    </row>
    <row r="280" spans="1:6" x14ac:dyDescent="0.3">
      <c r="A280" s="339"/>
      <c r="B280" s="336"/>
      <c r="C280" s="339"/>
      <c r="D280" s="339"/>
      <c r="E280" s="339"/>
      <c r="F280" s="1245"/>
    </row>
    <row r="281" spans="1:6" x14ac:dyDescent="0.3">
      <c r="A281" s="339"/>
      <c r="B281" s="336"/>
      <c r="C281" s="339"/>
      <c r="D281" s="339"/>
      <c r="E281" s="339"/>
      <c r="F281" s="1245"/>
    </row>
    <row r="282" spans="1:6" x14ac:dyDescent="0.3">
      <c r="A282" s="339"/>
      <c r="B282" s="336"/>
      <c r="C282" s="339"/>
      <c r="D282" s="339"/>
      <c r="E282" s="339"/>
      <c r="F282" s="1245"/>
    </row>
    <row r="283" spans="1:6" x14ac:dyDescent="0.3">
      <c r="A283" s="339"/>
      <c r="B283" s="336"/>
      <c r="C283" s="339"/>
      <c r="D283" s="339"/>
      <c r="E283" s="339"/>
      <c r="F283" s="1245"/>
    </row>
    <row r="284" spans="1:6" x14ac:dyDescent="0.3">
      <c r="A284" s="339"/>
      <c r="B284" s="336"/>
      <c r="C284" s="339"/>
      <c r="D284" s="339"/>
      <c r="E284" s="339"/>
      <c r="F284" s="1245"/>
    </row>
    <row r="285" spans="1:6" x14ac:dyDescent="0.3">
      <c r="A285" s="339"/>
      <c r="B285" s="336"/>
      <c r="C285" s="339"/>
      <c r="D285" s="339"/>
      <c r="E285" s="339"/>
      <c r="F285" s="1245"/>
    </row>
    <row r="286" spans="1:6" x14ac:dyDescent="0.3">
      <c r="A286" s="339"/>
      <c r="B286" s="336"/>
      <c r="C286" s="339"/>
      <c r="D286" s="339"/>
      <c r="E286" s="339"/>
      <c r="F286" s="1245"/>
    </row>
    <row r="287" spans="1:6" x14ac:dyDescent="0.3">
      <c r="A287" s="339"/>
      <c r="B287" s="336"/>
      <c r="C287" s="339"/>
      <c r="D287" s="339"/>
      <c r="E287" s="339"/>
      <c r="F287" s="1245"/>
    </row>
    <row r="288" spans="1:6" x14ac:dyDescent="0.3">
      <c r="A288" s="339"/>
      <c r="B288" s="336"/>
      <c r="C288" s="339"/>
      <c r="D288" s="339"/>
      <c r="E288" s="339"/>
      <c r="F288" s="1245"/>
    </row>
    <row r="289" spans="1:6" x14ac:dyDescent="0.3">
      <c r="A289" s="339"/>
      <c r="B289" s="336"/>
      <c r="C289" s="339"/>
      <c r="D289" s="339"/>
      <c r="E289" s="339"/>
      <c r="F289" s="1245"/>
    </row>
    <row r="290" spans="1:6" x14ac:dyDescent="0.3">
      <c r="A290" s="339"/>
      <c r="B290" s="336"/>
      <c r="C290" s="339"/>
      <c r="D290" s="339"/>
      <c r="E290" s="339"/>
      <c r="F290" s="1245"/>
    </row>
    <row r="291" spans="1:6" x14ac:dyDescent="0.3">
      <c r="A291" s="339"/>
      <c r="B291" s="336"/>
      <c r="C291" s="339"/>
      <c r="D291" s="339"/>
      <c r="E291" s="339"/>
      <c r="F291" s="1245"/>
    </row>
    <row r="292" spans="1:6" x14ac:dyDescent="0.3">
      <c r="A292" s="339"/>
      <c r="B292" s="336"/>
      <c r="C292" s="339"/>
      <c r="D292" s="339"/>
      <c r="E292" s="339"/>
      <c r="F292" s="1245"/>
    </row>
    <row r="293" spans="1:6" x14ac:dyDescent="0.3">
      <c r="A293" s="339"/>
      <c r="B293" s="336"/>
      <c r="C293" s="339"/>
      <c r="D293" s="339"/>
      <c r="E293" s="339"/>
      <c r="F293" s="1245"/>
    </row>
    <row r="294" spans="1:6" x14ac:dyDescent="0.3">
      <c r="A294" s="339"/>
      <c r="B294" s="336"/>
      <c r="C294" s="339"/>
      <c r="D294" s="339"/>
      <c r="E294" s="339"/>
      <c r="F294" s="1245"/>
    </row>
    <row r="295" spans="1:6" x14ac:dyDescent="0.3">
      <c r="A295" s="339"/>
      <c r="B295" s="336"/>
      <c r="C295" s="339"/>
      <c r="D295" s="339"/>
      <c r="E295" s="339"/>
      <c r="F295" s="1245"/>
    </row>
    <row r="296" spans="1:6" x14ac:dyDescent="0.3">
      <c r="A296" s="339"/>
      <c r="B296" s="336"/>
      <c r="C296" s="339"/>
      <c r="D296" s="339"/>
      <c r="E296" s="339"/>
      <c r="F296" s="1245"/>
    </row>
    <row r="297" spans="1:6" x14ac:dyDescent="0.3">
      <c r="A297" s="339"/>
      <c r="B297" s="336"/>
      <c r="C297" s="339"/>
      <c r="D297" s="339"/>
      <c r="E297" s="339"/>
      <c r="F297" s="1245"/>
    </row>
    <row r="298" spans="1:6" x14ac:dyDescent="0.3">
      <c r="A298" s="339"/>
      <c r="B298" s="336"/>
      <c r="C298" s="339"/>
      <c r="D298" s="339"/>
      <c r="E298" s="339"/>
      <c r="F298" s="1245"/>
    </row>
    <row r="299" spans="1:6" x14ac:dyDescent="0.3">
      <c r="A299" s="339"/>
      <c r="B299" s="336"/>
      <c r="C299" s="339"/>
      <c r="D299" s="339"/>
      <c r="E299" s="339"/>
      <c r="F299" s="1245"/>
    </row>
    <row r="300" spans="1:6" x14ac:dyDescent="0.3">
      <c r="A300" s="339"/>
      <c r="B300" s="336"/>
      <c r="C300" s="339"/>
      <c r="D300" s="339"/>
      <c r="E300" s="339"/>
      <c r="F300" s="1245"/>
    </row>
    <row r="301" spans="1:6" x14ac:dyDescent="0.3">
      <c r="A301" s="339"/>
      <c r="B301" s="336"/>
      <c r="C301" s="339"/>
      <c r="D301" s="339"/>
      <c r="E301" s="339"/>
      <c r="F301" s="1245"/>
    </row>
    <row r="302" spans="1:6" x14ac:dyDescent="0.3">
      <c r="A302" s="339"/>
      <c r="B302" s="336"/>
      <c r="C302" s="339"/>
      <c r="D302" s="339"/>
      <c r="E302" s="339"/>
      <c r="F302" s="1245"/>
    </row>
    <row r="303" spans="1:6" x14ac:dyDescent="0.3">
      <c r="A303" s="339"/>
      <c r="B303" s="336"/>
      <c r="C303" s="339"/>
      <c r="D303" s="339"/>
      <c r="E303" s="339"/>
      <c r="F303" s="1245"/>
    </row>
    <row r="304" spans="1:6" x14ac:dyDescent="0.3">
      <c r="A304" s="339"/>
      <c r="B304" s="336"/>
      <c r="C304" s="339"/>
      <c r="D304" s="339"/>
      <c r="E304" s="339"/>
      <c r="F304" s="1245"/>
    </row>
    <row r="305" spans="1:6" x14ac:dyDescent="0.3">
      <c r="A305" s="339"/>
      <c r="B305" s="336"/>
      <c r="C305" s="339"/>
      <c r="D305" s="339"/>
      <c r="E305" s="339"/>
      <c r="F305" s="1245"/>
    </row>
    <row r="306" spans="1:6" x14ac:dyDescent="0.3">
      <c r="A306" s="339"/>
      <c r="B306" s="336"/>
      <c r="C306" s="339"/>
      <c r="D306" s="339"/>
      <c r="E306" s="339"/>
      <c r="F306" s="1245"/>
    </row>
    <row r="307" spans="1:6" x14ac:dyDescent="0.3">
      <c r="A307" s="339"/>
      <c r="B307" s="336"/>
      <c r="C307" s="339"/>
      <c r="D307" s="339"/>
      <c r="E307" s="339"/>
      <c r="F307" s="1245"/>
    </row>
    <row r="308" spans="1:6" x14ac:dyDescent="0.3">
      <c r="A308" s="339"/>
      <c r="B308" s="336"/>
      <c r="C308" s="339"/>
      <c r="D308" s="339"/>
      <c r="E308" s="339"/>
      <c r="F308" s="1245"/>
    </row>
    <row r="309" spans="1:6" x14ac:dyDescent="0.3">
      <c r="A309" s="339"/>
      <c r="B309" s="336"/>
      <c r="C309" s="339"/>
      <c r="D309" s="339"/>
      <c r="E309" s="339"/>
      <c r="F309" s="1245"/>
    </row>
    <row r="310" spans="1:6" x14ac:dyDescent="0.3">
      <c r="A310" s="339"/>
      <c r="B310" s="336"/>
      <c r="C310" s="339"/>
      <c r="D310" s="339"/>
      <c r="E310" s="339"/>
      <c r="F310" s="1245"/>
    </row>
    <row r="311" spans="1:6" x14ac:dyDescent="0.3">
      <c r="A311" s="339"/>
      <c r="B311" s="336"/>
      <c r="C311" s="339"/>
      <c r="D311" s="339"/>
      <c r="E311" s="339"/>
      <c r="F311" s="1245"/>
    </row>
    <row r="312" spans="1:6" x14ac:dyDescent="0.3">
      <c r="A312" s="339"/>
      <c r="B312" s="336"/>
      <c r="C312" s="339"/>
      <c r="D312" s="339"/>
      <c r="E312" s="339"/>
      <c r="F312" s="1245"/>
    </row>
    <row r="313" spans="1:6" x14ac:dyDescent="0.3">
      <c r="A313" s="339"/>
      <c r="B313" s="336"/>
      <c r="C313" s="339"/>
      <c r="D313" s="339"/>
      <c r="E313" s="339"/>
      <c r="F313" s="1245"/>
    </row>
    <row r="314" spans="1:6" x14ac:dyDescent="0.3">
      <c r="A314" s="339"/>
      <c r="B314" s="336"/>
      <c r="C314" s="339"/>
      <c r="D314" s="339"/>
      <c r="E314" s="339"/>
      <c r="F314" s="1245"/>
    </row>
    <row r="315" spans="1:6" x14ac:dyDescent="0.3">
      <c r="A315" s="339"/>
      <c r="B315" s="336"/>
      <c r="C315" s="339"/>
      <c r="D315" s="339"/>
      <c r="E315" s="339"/>
      <c r="F315" s="1245"/>
    </row>
    <row r="316" spans="1:6" x14ac:dyDescent="0.3">
      <c r="A316" s="339"/>
      <c r="B316" s="336"/>
      <c r="C316" s="339"/>
      <c r="D316" s="339"/>
      <c r="E316" s="339"/>
      <c r="F316" s="1245"/>
    </row>
    <row r="317" spans="1:6" x14ac:dyDescent="0.3">
      <c r="A317" s="339"/>
      <c r="B317" s="336"/>
      <c r="C317" s="339"/>
      <c r="D317" s="339"/>
      <c r="E317" s="339"/>
      <c r="F317" s="1245"/>
    </row>
    <row r="318" spans="1:6" x14ac:dyDescent="0.3">
      <c r="A318" s="339"/>
      <c r="B318" s="336"/>
      <c r="C318" s="339"/>
      <c r="D318" s="339"/>
      <c r="E318" s="339"/>
      <c r="F318" s="1245"/>
    </row>
    <row r="319" spans="1:6" x14ac:dyDescent="0.3">
      <c r="A319" s="339"/>
      <c r="B319" s="336"/>
      <c r="C319" s="339"/>
      <c r="D319" s="339"/>
      <c r="E319" s="339"/>
      <c r="F319" s="1245"/>
    </row>
    <row r="320" spans="1:6" x14ac:dyDescent="0.3">
      <c r="A320" s="339"/>
      <c r="B320" s="336"/>
      <c r="C320" s="339"/>
      <c r="D320" s="339"/>
      <c r="E320" s="339"/>
      <c r="F320" s="1245"/>
    </row>
    <row r="321" spans="1:6" x14ac:dyDescent="0.3">
      <c r="A321" s="339"/>
      <c r="B321" s="336"/>
      <c r="C321" s="339"/>
      <c r="D321" s="339"/>
      <c r="E321" s="339"/>
      <c r="F321" s="1245"/>
    </row>
    <row r="322" spans="1:6" x14ac:dyDescent="0.3">
      <c r="A322" s="339"/>
      <c r="B322" s="336"/>
      <c r="C322" s="339"/>
      <c r="D322" s="339"/>
      <c r="E322" s="339"/>
      <c r="F322" s="1245"/>
    </row>
    <row r="323" spans="1:6" x14ac:dyDescent="0.3">
      <c r="A323" s="339"/>
      <c r="B323" s="336"/>
      <c r="C323" s="339"/>
      <c r="D323" s="339"/>
      <c r="E323" s="339"/>
      <c r="F323" s="1245"/>
    </row>
    <row r="324" spans="1:6" x14ac:dyDescent="0.3">
      <c r="A324" s="339"/>
      <c r="B324" s="336"/>
      <c r="C324" s="339"/>
      <c r="D324" s="339"/>
      <c r="E324" s="339"/>
      <c r="F324" s="1245"/>
    </row>
    <row r="325" spans="1:6" x14ac:dyDescent="0.3">
      <c r="A325" s="339"/>
      <c r="B325" s="336"/>
      <c r="C325" s="339"/>
      <c r="D325" s="339"/>
      <c r="E325" s="339"/>
      <c r="F325" s="1245"/>
    </row>
    <row r="326" spans="1:6" x14ac:dyDescent="0.3">
      <c r="A326" s="339"/>
      <c r="B326" s="336"/>
      <c r="C326" s="339"/>
      <c r="D326" s="339"/>
      <c r="E326" s="339"/>
      <c r="F326" s="1245"/>
    </row>
    <row r="327" spans="1:6" x14ac:dyDescent="0.3">
      <c r="A327" s="339"/>
      <c r="B327" s="336"/>
      <c r="C327" s="339"/>
      <c r="D327" s="339"/>
      <c r="E327" s="339"/>
      <c r="F327" s="1245"/>
    </row>
    <row r="328" spans="1:6" x14ac:dyDescent="0.3">
      <c r="A328" s="339"/>
      <c r="B328" s="336"/>
      <c r="C328" s="339"/>
      <c r="D328" s="339"/>
      <c r="E328" s="339"/>
      <c r="F328" s="1245"/>
    </row>
    <row r="329" spans="1:6" x14ac:dyDescent="0.3">
      <c r="A329" s="339"/>
      <c r="B329" s="336"/>
      <c r="C329" s="339"/>
      <c r="D329" s="339"/>
      <c r="E329" s="339"/>
      <c r="F329" s="1245"/>
    </row>
    <row r="330" spans="1:6" x14ac:dyDescent="0.3">
      <c r="A330" s="339"/>
      <c r="B330" s="336"/>
      <c r="C330" s="339"/>
      <c r="D330" s="339"/>
      <c r="E330" s="339"/>
      <c r="F330" s="1245"/>
    </row>
    <row r="331" spans="1:6" x14ac:dyDescent="0.3">
      <c r="A331" s="339"/>
      <c r="B331" s="336"/>
      <c r="C331" s="339"/>
      <c r="D331" s="339"/>
      <c r="E331" s="339"/>
      <c r="F331" s="1245"/>
    </row>
    <row r="332" spans="1:6" x14ac:dyDescent="0.3">
      <c r="A332" s="339"/>
      <c r="B332" s="336"/>
      <c r="C332" s="339"/>
      <c r="D332" s="339"/>
      <c r="E332" s="339"/>
      <c r="F332" s="1245"/>
    </row>
    <row r="333" spans="1:6" x14ac:dyDescent="0.3">
      <c r="A333" s="339"/>
      <c r="B333" s="336"/>
      <c r="C333" s="339"/>
      <c r="D333" s="339"/>
      <c r="E333" s="339"/>
      <c r="F333" s="1245"/>
    </row>
    <row r="334" spans="1:6" x14ac:dyDescent="0.3">
      <c r="A334" s="339"/>
      <c r="B334" s="336"/>
      <c r="C334" s="339"/>
      <c r="D334" s="339"/>
      <c r="E334" s="339"/>
      <c r="F334" s="1245"/>
    </row>
    <row r="335" spans="1:6" x14ac:dyDescent="0.3">
      <c r="A335" s="339"/>
      <c r="B335" s="336"/>
      <c r="C335" s="339"/>
      <c r="D335" s="339"/>
      <c r="E335" s="339"/>
      <c r="F335" s="1245"/>
    </row>
    <row r="336" spans="1:6" x14ac:dyDescent="0.3">
      <c r="A336" s="339"/>
      <c r="B336" s="336"/>
      <c r="C336" s="339"/>
      <c r="D336" s="339"/>
      <c r="E336" s="339"/>
      <c r="F336" s="1245"/>
    </row>
    <row r="337" spans="1:6" x14ac:dyDescent="0.3">
      <c r="A337" s="339"/>
      <c r="B337" s="336"/>
      <c r="C337" s="339"/>
      <c r="D337" s="339"/>
      <c r="E337" s="339"/>
      <c r="F337" s="1245"/>
    </row>
    <row r="338" spans="1:6" x14ac:dyDescent="0.3">
      <c r="A338" s="339"/>
      <c r="B338" s="336"/>
      <c r="C338" s="339"/>
      <c r="D338" s="339"/>
      <c r="E338" s="339"/>
      <c r="F338" s="1245"/>
    </row>
    <row r="339" spans="1:6" x14ac:dyDescent="0.3">
      <c r="A339" s="339"/>
      <c r="B339" s="336"/>
      <c r="C339" s="339"/>
      <c r="D339" s="339"/>
      <c r="E339" s="339"/>
      <c r="F339" s="1245"/>
    </row>
    <row r="340" spans="1:6" x14ac:dyDescent="0.3">
      <c r="A340" s="339"/>
      <c r="B340" s="336"/>
      <c r="C340" s="339"/>
      <c r="D340" s="339"/>
      <c r="E340" s="339"/>
      <c r="F340" s="1245"/>
    </row>
    <row r="341" spans="1:6" x14ac:dyDescent="0.3">
      <c r="A341" s="339"/>
      <c r="B341" s="336"/>
      <c r="C341" s="339"/>
      <c r="D341" s="339"/>
      <c r="E341" s="339"/>
      <c r="F341" s="1245"/>
    </row>
    <row r="342" spans="1:6" x14ac:dyDescent="0.3">
      <c r="A342" s="339"/>
      <c r="B342" s="336"/>
      <c r="C342" s="339"/>
      <c r="D342" s="339"/>
      <c r="E342" s="339"/>
      <c r="F342" s="1245"/>
    </row>
    <row r="343" spans="1:6" x14ac:dyDescent="0.3">
      <c r="A343" s="339"/>
      <c r="B343" s="336"/>
      <c r="C343" s="339"/>
      <c r="D343" s="339"/>
      <c r="E343" s="339"/>
      <c r="F343" s="1245"/>
    </row>
    <row r="344" spans="1:6" x14ac:dyDescent="0.3">
      <c r="A344" s="339"/>
      <c r="B344" s="336"/>
      <c r="C344" s="339"/>
      <c r="D344" s="339"/>
      <c r="E344" s="339"/>
      <c r="F344" s="1245"/>
    </row>
    <row r="345" spans="1:6" x14ac:dyDescent="0.3">
      <c r="A345" s="339"/>
      <c r="B345" s="336"/>
      <c r="C345" s="339"/>
      <c r="D345" s="339"/>
      <c r="E345" s="339"/>
      <c r="F345" s="1245"/>
    </row>
    <row r="346" spans="1:6" x14ac:dyDescent="0.3">
      <c r="A346" s="339"/>
      <c r="B346" s="336"/>
      <c r="C346" s="339"/>
      <c r="D346" s="339"/>
      <c r="E346" s="339"/>
      <c r="F346" s="1245"/>
    </row>
    <row r="347" spans="1:6" x14ac:dyDescent="0.3">
      <c r="A347" s="339"/>
      <c r="B347" s="336"/>
      <c r="C347" s="339"/>
      <c r="D347" s="339"/>
      <c r="E347" s="339"/>
      <c r="F347" s="1245"/>
    </row>
    <row r="348" spans="1:6" x14ac:dyDescent="0.3">
      <c r="A348" s="339"/>
      <c r="B348" s="336"/>
      <c r="C348" s="339"/>
      <c r="D348" s="339"/>
      <c r="E348" s="339"/>
      <c r="F348" s="1245"/>
    </row>
    <row r="349" spans="1:6" x14ac:dyDescent="0.3">
      <c r="A349" s="339"/>
      <c r="B349" s="336"/>
      <c r="C349" s="339"/>
      <c r="D349" s="339"/>
      <c r="E349" s="339"/>
      <c r="F349" s="1245"/>
    </row>
    <row r="350" spans="1:6" x14ac:dyDescent="0.3">
      <c r="A350" s="339"/>
      <c r="B350" s="336"/>
      <c r="C350" s="339"/>
      <c r="D350" s="339"/>
      <c r="E350" s="339"/>
      <c r="F350" s="1245"/>
    </row>
    <row r="351" spans="1:6" x14ac:dyDescent="0.3">
      <c r="A351" s="339"/>
      <c r="B351" s="336"/>
      <c r="C351" s="339"/>
      <c r="D351" s="339"/>
      <c r="E351" s="339"/>
      <c r="F351" s="1245"/>
    </row>
    <row r="352" spans="1:6" x14ac:dyDescent="0.3">
      <c r="A352" s="339"/>
      <c r="B352" s="336"/>
      <c r="C352" s="339"/>
      <c r="D352" s="339"/>
      <c r="E352" s="339"/>
      <c r="F352" s="1245"/>
    </row>
    <row r="353" spans="1:6" x14ac:dyDescent="0.3">
      <c r="A353" s="339"/>
      <c r="B353" s="336"/>
      <c r="C353" s="339"/>
      <c r="D353" s="339"/>
      <c r="E353" s="339"/>
      <c r="F353" s="1245"/>
    </row>
    <row r="354" spans="1:6" x14ac:dyDescent="0.3">
      <c r="A354" s="339"/>
      <c r="B354" s="336"/>
      <c r="C354" s="339"/>
      <c r="D354" s="339"/>
      <c r="E354" s="339"/>
      <c r="F354" s="1245"/>
    </row>
    <row r="355" spans="1:6" x14ac:dyDescent="0.3">
      <c r="A355" s="339"/>
      <c r="B355" s="336"/>
      <c r="C355" s="339"/>
      <c r="D355" s="339"/>
      <c r="E355" s="339"/>
      <c r="F355" s="1245"/>
    </row>
    <row r="356" spans="1:6" x14ac:dyDescent="0.3">
      <c r="A356" s="339"/>
      <c r="B356" s="336"/>
      <c r="C356" s="339"/>
      <c r="D356" s="339"/>
      <c r="E356" s="339"/>
      <c r="F356" s="1245"/>
    </row>
    <row r="357" spans="1:6" x14ac:dyDescent="0.3">
      <c r="A357" s="339"/>
      <c r="B357" s="336"/>
      <c r="C357" s="339"/>
      <c r="D357" s="339"/>
      <c r="E357" s="339"/>
      <c r="F357" s="1245"/>
    </row>
    <row r="358" spans="1:6" x14ac:dyDescent="0.3">
      <c r="A358" s="339"/>
      <c r="B358" s="336"/>
      <c r="C358" s="339"/>
      <c r="D358" s="339"/>
      <c r="E358" s="339"/>
      <c r="F358" s="1245"/>
    </row>
    <row r="359" spans="1:6" x14ac:dyDescent="0.3">
      <c r="A359" s="339"/>
      <c r="B359" s="336"/>
      <c r="C359" s="339"/>
      <c r="D359" s="339"/>
      <c r="E359" s="339"/>
      <c r="F359" s="1245"/>
    </row>
    <row r="360" spans="1:6" x14ac:dyDescent="0.3">
      <c r="A360" s="339"/>
      <c r="B360" s="336"/>
      <c r="C360" s="339"/>
      <c r="D360" s="339"/>
      <c r="E360" s="339"/>
      <c r="F360" s="1245"/>
    </row>
    <row r="361" spans="1:6" x14ac:dyDescent="0.3">
      <c r="A361" s="339"/>
      <c r="B361" s="336"/>
      <c r="C361" s="339"/>
      <c r="D361" s="339"/>
      <c r="E361" s="339"/>
      <c r="F361" s="1245"/>
    </row>
    <row r="362" spans="1:6" x14ac:dyDescent="0.3">
      <c r="A362" s="339"/>
      <c r="B362" s="336"/>
      <c r="C362" s="339"/>
      <c r="D362" s="339"/>
      <c r="E362" s="339"/>
      <c r="F362" s="1245"/>
    </row>
    <row r="363" spans="1:6" x14ac:dyDescent="0.3">
      <c r="A363" s="339"/>
      <c r="B363" s="336"/>
      <c r="C363" s="339"/>
      <c r="D363" s="339"/>
      <c r="E363" s="339"/>
      <c r="F363" s="1245"/>
    </row>
    <row r="364" spans="1:6" x14ac:dyDescent="0.3">
      <c r="A364" s="339"/>
      <c r="B364" s="336"/>
      <c r="C364" s="339"/>
      <c r="D364" s="339"/>
      <c r="E364" s="339"/>
      <c r="F364" s="1245"/>
    </row>
    <row r="365" spans="1:6" x14ac:dyDescent="0.3">
      <c r="A365" s="339"/>
      <c r="B365" s="336"/>
      <c r="C365" s="339"/>
      <c r="D365" s="339"/>
      <c r="E365" s="339"/>
      <c r="F365" s="1245"/>
    </row>
    <row r="366" spans="1:6" x14ac:dyDescent="0.3">
      <c r="A366" s="339"/>
      <c r="B366" s="336"/>
      <c r="C366" s="339"/>
      <c r="D366" s="339"/>
      <c r="E366" s="339"/>
      <c r="F366" s="1245"/>
    </row>
    <row r="367" spans="1:6" x14ac:dyDescent="0.3">
      <c r="A367" s="339"/>
      <c r="B367" s="336"/>
      <c r="C367" s="339"/>
      <c r="D367" s="339"/>
      <c r="E367" s="339"/>
      <c r="F367" s="1245"/>
    </row>
    <row r="368" spans="1:6" x14ac:dyDescent="0.3">
      <c r="A368" s="339"/>
      <c r="B368" s="336"/>
      <c r="C368" s="339"/>
      <c r="D368" s="339"/>
      <c r="E368" s="339"/>
      <c r="F368" s="1245"/>
    </row>
    <row r="369" spans="1:6" x14ac:dyDescent="0.3">
      <c r="A369" s="339"/>
      <c r="B369" s="336"/>
      <c r="C369" s="339"/>
      <c r="D369" s="339"/>
      <c r="E369" s="339"/>
      <c r="F369" s="1245"/>
    </row>
    <row r="370" spans="1:6" x14ac:dyDescent="0.3">
      <c r="A370" s="339"/>
      <c r="B370" s="336"/>
      <c r="C370" s="339"/>
      <c r="D370" s="339"/>
      <c r="E370" s="339"/>
      <c r="F370" s="1245"/>
    </row>
    <row r="371" spans="1:6" x14ac:dyDescent="0.3">
      <c r="A371" s="339"/>
      <c r="B371" s="336"/>
      <c r="C371" s="339"/>
      <c r="D371" s="339"/>
      <c r="E371" s="339"/>
      <c r="F371" s="1245"/>
    </row>
    <row r="372" spans="1:6" x14ac:dyDescent="0.3">
      <c r="A372" s="339"/>
      <c r="B372" s="336"/>
      <c r="C372" s="339"/>
      <c r="D372" s="339"/>
      <c r="E372" s="339"/>
      <c r="F372" s="1245"/>
    </row>
    <row r="373" spans="1:6" x14ac:dyDescent="0.3">
      <c r="A373" s="339"/>
      <c r="B373" s="336"/>
      <c r="C373" s="339"/>
      <c r="D373" s="339"/>
      <c r="E373" s="339"/>
      <c r="F373" s="1245"/>
    </row>
    <row r="374" spans="1:6" x14ac:dyDescent="0.3">
      <c r="A374" s="339"/>
      <c r="B374" s="336"/>
      <c r="C374" s="339"/>
      <c r="D374" s="339"/>
      <c r="E374" s="339"/>
      <c r="F374" s="1245"/>
    </row>
    <row r="375" spans="1:6" x14ac:dyDescent="0.3">
      <c r="A375" s="339"/>
      <c r="B375" s="336"/>
      <c r="C375" s="339"/>
      <c r="D375" s="339"/>
      <c r="E375" s="339"/>
      <c r="F375" s="1245"/>
    </row>
    <row r="376" spans="1:6" x14ac:dyDescent="0.3">
      <c r="A376" s="339"/>
      <c r="B376" s="336"/>
      <c r="C376" s="339"/>
      <c r="D376" s="339"/>
      <c r="E376" s="339"/>
      <c r="F376" s="1245"/>
    </row>
    <row r="377" spans="1:6" x14ac:dyDescent="0.3">
      <c r="A377" s="339"/>
      <c r="B377" s="336"/>
      <c r="C377" s="339"/>
      <c r="D377" s="339"/>
      <c r="E377" s="339"/>
      <c r="F377" s="1245"/>
    </row>
    <row r="378" spans="1:6" x14ac:dyDescent="0.3">
      <c r="A378" s="339"/>
      <c r="B378" s="336"/>
      <c r="C378" s="339"/>
      <c r="D378" s="339"/>
      <c r="E378" s="339"/>
      <c r="F378" s="1245"/>
    </row>
    <row r="379" spans="1:6" x14ac:dyDescent="0.3">
      <c r="A379" s="339"/>
      <c r="B379" s="336"/>
      <c r="C379" s="339"/>
      <c r="D379" s="339"/>
      <c r="E379" s="339"/>
      <c r="F379" s="1245"/>
    </row>
    <row r="380" spans="1:6" x14ac:dyDescent="0.3">
      <c r="A380" s="339"/>
      <c r="B380" s="336"/>
      <c r="C380" s="339"/>
      <c r="D380" s="339"/>
      <c r="E380" s="339"/>
      <c r="F380" s="1245"/>
    </row>
    <row r="381" spans="1:6" x14ac:dyDescent="0.3">
      <c r="A381" s="339"/>
      <c r="B381" s="336"/>
      <c r="C381" s="339"/>
      <c r="D381" s="339"/>
      <c r="E381" s="339"/>
      <c r="F381" s="1245"/>
    </row>
    <row r="382" spans="1:6" x14ac:dyDescent="0.3">
      <c r="A382" s="339"/>
      <c r="B382" s="336"/>
      <c r="C382" s="339"/>
      <c r="D382" s="339"/>
      <c r="E382" s="339"/>
      <c r="F382" s="1245"/>
    </row>
    <row r="383" spans="1:6" x14ac:dyDescent="0.3">
      <c r="A383" s="339"/>
      <c r="B383" s="336"/>
      <c r="C383" s="339"/>
      <c r="D383" s="339"/>
      <c r="E383" s="339"/>
      <c r="F383" s="1245"/>
    </row>
    <row r="384" spans="1:6" x14ac:dyDescent="0.3">
      <c r="A384" s="339"/>
      <c r="B384" s="336"/>
      <c r="C384" s="339"/>
      <c r="D384" s="339"/>
      <c r="E384" s="339"/>
      <c r="F384" s="1245"/>
    </row>
    <row r="385" spans="1:6" x14ac:dyDescent="0.3">
      <c r="A385" s="339"/>
      <c r="B385" s="336"/>
      <c r="C385" s="339"/>
      <c r="D385" s="339"/>
      <c r="E385" s="339"/>
      <c r="F385" s="1245"/>
    </row>
    <row r="386" spans="1:6" x14ac:dyDescent="0.3">
      <c r="A386" s="339"/>
      <c r="B386" s="336"/>
      <c r="C386" s="339"/>
      <c r="D386" s="339"/>
      <c r="E386" s="339"/>
      <c r="F386" s="1245"/>
    </row>
    <row r="387" spans="1:6" x14ac:dyDescent="0.3">
      <c r="A387" s="339"/>
      <c r="B387" s="336"/>
      <c r="C387" s="339"/>
      <c r="D387" s="339"/>
      <c r="E387" s="339"/>
      <c r="F387" s="1245"/>
    </row>
    <row r="388" spans="1:6" x14ac:dyDescent="0.3">
      <c r="A388" s="339"/>
      <c r="B388" s="336"/>
      <c r="C388" s="339"/>
      <c r="D388" s="339"/>
      <c r="E388" s="339"/>
      <c r="F388" s="1245"/>
    </row>
    <row r="389" spans="1:6" x14ac:dyDescent="0.3">
      <c r="A389" s="339"/>
      <c r="B389" s="336"/>
      <c r="C389" s="339"/>
      <c r="D389" s="339"/>
      <c r="E389" s="339"/>
      <c r="F389" s="1245"/>
    </row>
    <row r="390" spans="1:6" x14ac:dyDescent="0.3">
      <c r="A390" s="339"/>
      <c r="B390" s="336"/>
      <c r="C390" s="339"/>
      <c r="D390" s="339"/>
      <c r="E390" s="339"/>
      <c r="F390" s="1245"/>
    </row>
    <row r="391" spans="1:6" x14ac:dyDescent="0.3">
      <c r="A391" s="339"/>
      <c r="B391" s="336"/>
      <c r="C391" s="339"/>
      <c r="D391" s="339"/>
      <c r="E391" s="339"/>
      <c r="F391" s="1245"/>
    </row>
    <row r="392" spans="1:6" x14ac:dyDescent="0.3">
      <c r="A392" s="339"/>
      <c r="B392" s="336"/>
      <c r="C392" s="339"/>
      <c r="D392" s="339"/>
      <c r="E392" s="339"/>
      <c r="F392" s="1245"/>
    </row>
    <row r="393" spans="1:6" x14ac:dyDescent="0.3">
      <c r="A393" s="339"/>
      <c r="B393" s="336"/>
      <c r="C393" s="339"/>
      <c r="D393" s="339"/>
      <c r="E393" s="339"/>
      <c r="F393" s="1245"/>
    </row>
    <row r="394" spans="1:6" x14ac:dyDescent="0.3">
      <c r="A394" s="339"/>
      <c r="B394" s="336"/>
      <c r="C394" s="339"/>
      <c r="D394" s="339"/>
      <c r="E394" s="339"/>
      <c r="F394" s="1245"/>
    </row>
    <row r="395" spans="1:6" x14ac:dyDescent="0.3">
      <c r="A395" s="339"/>
      <c r="B395" s="336"/>
      <c r="C395" s="339"/>
      <c r="D395" s="339"/>
      <c r="E395" s="339"/>
      <c r="F395" s="1245"/>
    </row>
    <row r="396" spans="1:6" x14ac:dyDescent="0.3">
      <c r="A396" s="339"/>
      <c r="B396" s="336"/>
      <c r="C396" s="339"/>
      <c r="D396" s="339"/>
      <c r="E396" s="339"/>
      <c r="F396" s="1245"/>
    </row>
    <row r="397" spans="1:6" x14ac:dyDescent="0.3">
      <c r="A397" s="339"/>
      <c r="B397" s="336"/>
      <c r="C397" s="339"/>
      <c r="D397" s="339"/>
      <c r="E397" s="339"/>
      <c r="F397" s="1245"/>
    </row>
    <row r="398" spans="1:6" x14ac:dyDescent="0.3">
      <c r="A398" s="339"/>
      <c r="B398" s="336"/>
      <c r="C398" s="339"/>
      <c r="D398" s="339"/>
      <c r="E398" s="339"/>
      <c r="F398" s="1245"/>
    </row>
    <row r="399" spans="1:6" x14ac:dyDescent="0.3">
      <c r="A399" s="339"/>
      <c r="B399" s="336"/>
      <c r="C399" s="339"/>
      <c r="D399" s="339"/>
      <c r="E399" s="339"/>
      <c r="F399" s="1245"/>
    </row>
    <row r="400" spans="1:6" x14ac:dyDescent="0.3">
      <c r="A400" s="339"/>
      <c r="B400" s="336"/>
      <c r="C400" s="339"/>
      <c r="D400" s="339"/>
      <c r="E400" s="339"/>
      <c r="F400" s="1245"/>
    </row>
    <row r="401" spans="1:6" x14ac:dyDescent="0.3">
      <c r="A401" s="339"/>
      <c r="B401" s="336"/>
      <c r="C401" s="339"/>
      <c r="D401" s="339"/>
      <c r="E401" s="339"/>
      <c r="F401" s="1245"/>
    </row>
    <row r="402" spans="1:6" x14ac:dyDescent="0.3">
      <c r="A402" s="339"/>
      <c r="B402" s="336"/>
      <c r="C402" s="339"/>
      <c r="D402" s="339"/>
      <c r="E402" s="339"/>
      <c r="F402" s="1245"/>
    </row>
    <row r="403" spans="1:6" x14ac:dyDescent="0.3">
      <c r="A403" s="339"/>
      <c r="B403" s="336"/>
      <c r="C403" s="339"/>
      <c r="D403" s="339"/>
      <c r="E403" s="339"/>
      <c r="F403" s="1245"/>
    </row>
    <row r="404" spans="1:6" x14ac:dyDescent="0.3">
      <c r="A404" s="339"/>
      <c r="B404" s="336"/>
      <c r="C404" s="339"/>
      <c r="D404" s="339"/>
      <c r="E404" s="339"/>
      <c r="F404" s="1245"/>
    </row>
    <row r="405" spans="1:6" x14ac:dyDescent="0.3">
      <c r="A405" s="339"/>
      <c r="B405" s="336"/>
      <c r="C405" s="339"/>
      <c r="D405" s="339"/>
      <c r="E405" s="339"/>
      <c r="F405" s="1245"/>
    </row>
    <row r="406" spans="1:6" x14ac:dyDescent="0.3">
      <c r="A406" s="339"/>
      <c r="B406" s="336"/>
      <c r="C406" s="339"/>
      <c r="D406" s="339"/>
      <c r="E406" s="339"/>
      <c r="F406" s="1245"/>
    </row>
    <row r="407" spans="1:6" x14ac:dyDescent="0.3">
      <c r="A407" s="339"/>
      <c r="B407" s="336"/>
      <c r="C407" s="339"/>
      <c r="D407" s="339"/>
      <c r="E407" s="339"/>
      <c r="F407" s="1245"/>
    </row>
    <row r="408" spans="1:6" x14ac:dyDescent="0.3">
      <c r="A408" s="339"/>
      <c r="B408" s="336"/>
      <c r="C408" s="339"/>
      <c r="D408" s="339"/>
      <c r="E408" s="339"/>
      <c r="F408" s="1245"/>
    </row>
    <row r="409" spans="1:6" x14ac:dyDescent="0.3">
      <c r="A409" s="339"/>
      <c r="B409" s="336"/>
      <c r="C409" s="339"/>
      <c r="D409" s="339"/>
      <c r="E409" s="339"/>
      <c r="F409" s="1245"/>
    </row>
    <row r="410" spans="1:6" x14ac:dyDescent="0.3">
      <c r="A410" s="339"/>
      <c r="B410" s="336"/>
      <c r="C410" s="339"/>
      <c r="D410" s="339"/>
      <c r="E410" s="339"/>
      <c r="F410" s="1245"/>
    </row>
    <row r="411" spans="1:6" x14ac:dyDescent="0.3">
      <c r="A411" s="339"/>
      <c r="B411" s="336"/>
      <c r="C411" s="339"/>
      <c r="D411" s="339"/>
      <c r="E411" s="339"/>
      <c r="F411" s="1245"/>
    </row>
    <row r="412" spans="1:6" x14ac:dyDescent="0.3">
      <c r="A412" s="339"/>
      <c r="B412" s="336"/>
      <c r="C412" s="339"/>
      <c r="D412" s="339"/>
      <c r="E412" s="339"/>
      <c r="F412" s="1245"/>
    </row>
    <row r="413" spans="1:6" x14ac:dyDescent="0.3">
      <c r="A413" s="339"/>
      <c r="B413" s="336"/>
      <c r="C413" s="339"/>
      <c r="D413" s="339"/>
      <c r="E413" s="339"/>
      <c r="F413" s="1245"/>
    </row>
    <row r="414" spans="1:6" x14ac:dyDescent="0.3">
      <c r="A414" s="339"/>
      <c r="B414" s="336"/>
      <c r="C414" s="339"/>
      <c r="D414" s="339"/>
      <c r="E414" s="339"/>
      <c r="F414" s="1245"/>
    </row>
    <row r="415" spans="1:6" x14ac:dyDescent="0.3">
      <c r="A415" s="339"/>
      <c r="B415" s="336"/>
      <c r="C415" s="339"/>
      <c r="D415" s="339"/>
      <c r="E415" s="339"/>
      <c r="F415" s="1245"/>
    </row>
    <row r="416" spans="1:6" x14ac:dyDescent="0.3">
      <c r="A416" s="339"/>
      <c r="B416" s="336"/>
      <c r="C416" s="339"/>
      <c r="D416" s="339"/>
      <c r="E416" s="339"/>
      <c r="F416" s="1245"/>
    </row>
    <row r="417" spans="1:6" x14ac:dyDescent="0.3">
      <c r="A417" s="339"/>
      <c r="B417" s="336"/>
      <c r="C417" s="339"/>
      <c r="D417" s="339"/>
      <c r="E417" s="339"/>
      <c r="F417" s="1245"/>
    </row>
    <row r="418" spans="1:6" x14ac:dyDescent="0.3">
      <c r="A418" s="339"/>
      <c r="B418" s="336"/>
      <c r="C418" s="339"/>
      <c r="D418" s="339"/>
      <c r="E418" s="339"/>
      <c r="F418" s="1245"/>
    </row>
    <row r="419" spans="1:6" x14ac:dyDescent="0.3">
      <c r="A419" s="339"/>
      <c r="B419" s="336"/>
      <c r="C419" s="339"/>
      <c r="D419" s="339"/>
      <c r="E419" s="339"/>
      <c r="F419" s="1245"/>
    </row>
    <row r="420" spans="1:6" x14ac:dyDescent="0.3">
      <c r="A420" s="339"/>
      <c r="B420" s="336"/>
      <c r="C420" s="339"/>
      <c r="D420" s="339"/>
      <c r="E420" s="339"/>
      <c r="F420" s="1245"/>
    </row>
    <row r="421" spans="1:6" x14ac:dyDescent="0.3">
      <c r="A421" s="339"/>
      <c r="B421" s="336"/>
      <c r="C421" s="339"/>
      <c r="D421" s="339"/>
      <c r="E421" s="339"/>
      <c r="F421" s="1245"/>
    </row>
    <row r="422" spans="1:6" x14ac:dyDescent="0.3">
      <c r="A422" s="339"/>
      <c r="B422" s="336"/>
      <c r="C422" s="339"/>
      <c r="D422" s="339"/>
      <c r="E422" s="339"/>
      <c r="F422" s="1245"/>
    </row>
    <row r="423" spans="1:6" x14ac:dyDescent="0.3">
      <c r="A423" s="339"/>
      <c r="B423" s="336"/>
      <c r="C423" s="339"/>
      <c r="D423" s="339"/>
      <c r="E423" s="339"/>
      <c r="F423" s="1245"/>
    </row>
    <row r="424" spans="1:6" x14ac:dyDescent="0.3">
      <c r="A424" s="339"/>
      <c r="B424" s="336"/>
      <c r="C424" s="339"/>
      <c r="D424" s="339"/>
      <c r="E424" s="339"/>
      <c r="F424" s="1245"/>
    </row>
    <row r="425" spans="1:6" x14ac:dyDescent="0.3">
      <c r="A425" s="339"/>
      <c r="B425" s="336"/>
      <c r="C425" s="339"/>
      <c r="D425" s="339"/>
      <c r="E425" s="339"/>
      <c r="F425" s="1245"/>
    </row>
    <row r="426" spans="1:6" x14ac:dyDescent="0.3">
      <c r="A426" s="339"/>
      <c r="B426" s="336"/>
      <c r="C426" s="339"/>
      <c r="D426" s="339"/>
      <c r="E426" s="339"/>
      <c r="F426" s="1245"/>
    </row>
    <row r="427" spans="1:6" x14ac:dyDescent="0.3">
      <c r="A427" s="339"/>
      <c r="B427" s="336"/>
      <c r="C427" s="339"/>
      <c r="D427" s="339"/>
      <c r="E427" s="339"/>
      <c r="F427" s="1245"/>
    </row>
    <row r="428" spans="1:6" x14ac:dyDescent="0.3">
      <c r="A428" s="339"/>
      <c r="B428" s="336"/>
      <c r="C428" s="339"/>
      <c r="D428" s="339"/>
      <c r="E428" s="339"/>
      <c r="F428" s="1245"/>
    </row>
    <row r="429" spans="1:6" x14ac:dyDescent="0.3">
      <c r="A429" s="339"/>
      <c r="B429" s="336"/>
      <c r="C429" s="339"/>
      <c r="D429" s="339"/>
      <c r="E429" s="339"/>
      <c r="F429" s="1245"/>
    </row>
    <row r="430" spans="1:6" x14ac:dyDescent="0.3">
      <c r="A430" s="339"/>
      <c r="B430" s="336"/>
      <c r="C430" s="339"/>
      <c r="D430" s="339"/>
      <c r="E430" s="339"/>
      <c r="F430" s="1245"/>
    </row>
    <row r="431" spans="1:6" x14ac:dyDescent="0.3">
      <c r="A431" s="339"/>
      <c r="B431" s="336"/>
      <c r="C431" s="339"/>
      <c r="D431" s="339"/>
      <c r="E431" s="339"/>
      <c r="F431" s="1245"/>
    </row>
    <row r="432" spans="1:6" x14ac:dyDescent="0.3">
      <c r="A432" s="339"/>
      <c r="B432" s="336"/>
      <c r="C432" s="339"/>
      <c r="D432" s="339"/>
      <c r="E432" s="339"/>
      <c r="F432" s="1245"/>
    </row>
    <row r="433" spans="1:6" x14ac:dyDescent="0.3">
      <c r="A433" s="339"/>
      <c r="B433" s="336"/>
      <c r="C433" s="339"/>
      <c r="D433" s="339"/>
      <c r="E433" s="339"/>
      <c r="F433" s="1245"/>
    </row>
    <row r="434" spans="1:6" x14ac:dyDescent="0.3">
      <c r="A434" s="339"/>
      <c r="B434" s="336"/>
      <c r="C434" s="339"/>
      <c r="D434" s="339"/>
      <c r="E434" s="339"/>
      <c r="F434" s="1245"/>
    </row>
    <row r="435" spans="1:6" x14ac:dyDescent="0.3">
      <c r="A435" s="339"/>
      <c r="B435" s="336"/>
      <c r="C435" s="339"/>
      <c r="D435" s="339"/>
      <c r="E435" s="339"/>
      <c r="F435" s="1245"/>
    </row>
    <row r="436" spans="1:6" x14ac:dyDescent="0.3">
      <c r="A436" s="339"/>
      <c r="B436" s="336"/>
      <c r="C436" s="339"/>
      <c r="D436" s="339"/>
      <c r="E436" s="339"/>
      <c r="F436" s="1245"/>
    </row>
    <row r="437" spans="1:6" x14ac:dyDescent="0.3">
      <c r="A437" s="339"/>
      <c r="B437" s="336"/>
      <c r="C437" s="339"/>
      <c r="D437" s="339"/>
      <c r="E437" s="339"/>
      <c r="F437" s="1245"/>
    </row>
    <row r="438" spans="1:6" x14ac:dyDescent="0.3">
      <c r="A438" s="339"/>
      <c r="B438" s="336"/>
      <c r="C438" s="339"/>
      <c r="D438" s="339"/>
      <c r="E438" s="339"/>
      <c r="F438" s="1245"/>
    </row>
    <row r="439" spans="1:6" x14ac:dyDescent="0.3">
      <c r="A439" s="339"/>
      <c r="B439" s="336"/>
      <c r="C439" s="339"/>
      <c r="D439" s="339"/>
      <c r="E439" s="339"/>
      <c r="F439" s="1245"/>
    </row>
    <row r="440" spans="1:6" x14ac:dyDescent="0.3">
      <c r="A440" s="339"/>
      <c r="B440" s="336"/>
      <c r="C440" s="339"/>
      <c r="D440" s="339"/>
      <c r="E440" s="339"/>
      <c r="F440" s="1245"/>
    </row>
    <row r="441" spans="1:6" x14ac:dyDescent="0.3">
      <c r="A441" s="339"/>
      <c r="B441" s="336"/>
      <c r="C441" s="339"/>
      <c r="D441" s="339"/>
      <c r="E441" s="339"/>
      <c r="F441" s="1245"/>
    </row>
    <row r="442" spans="1:6" x14ac:dyDescent="0.3">
      <c r="A442" s="339"/>
      <c r="B442" s="336"/>
      <c r="C442" s="339"/>
      <c r="D442" s="339"/>
      <c r="E442" s="339"/>
      <c r="F442" s="1245"/>
    </row>
    <row r="443" spans="1:6" x14ac:dyDescent="0.3">
      <c r="A443" s="339"/>
      <c r="B443" s="336"/>
      <c r="C443" s="339"/>
      <c r="D443" s="339"/>
      <c r="E443" s="339"/>
      <c r="F443" s="1245"/>
    </row>
    <row r="444" spans="1:6" x14ac:dyDescent="0.3">
      <c r="A444" s="339"/>
      <c r="B444" s="336"/>
      <c r="C444" s="339"/>
      <c r="D444" s="339"/>
      <c r="E444" s="339"/>
      <c r="F444" s="1245"/>
    </row>
    <row r="445" spans="1:6" x14ac:dyDescent="0.3">
      <c r="A445" s="339"/>
      <c r="B445" s="336"/>
      <c r="C445" s="339"/>
      <c r="D445" s="339"/>
      <c r="E445" s="339"/>
      <c r="F445" s="1245"/>
    </row>
    <row r="446" spans="1:6" x14ac:dyDescent="0.3">
      <c r="A446" s="339"/>
      <c r="B446" s="336"/>
      <c r="C446" s="339"/>
      <c r="D446" s="339"/>
      <c r="E446" s="339"/>
      <c r="F446" s="1245"/>
    </row>
    <row r="447" spans="1:6" x14ac:dyDescent="0.3">
      <c r="A447" s="339"/>
      <c r="B447" s="336"/>
      <c r="C447" s="339"/>
      <c r="D447" s="339"/>
      <c r="E447" s="339"/>
      <c r="F447" s="1245"/>
    </row>
    <row r="448" spans="1:6" x14ac:dyDescent="0.3">
      <c r="A448" s="339"/>
      <c r="B448" s="336"/>
      <c r="C448" s="339"/>
      <c r="D448" s="339"/>
      <c r="E448" s="339"/>
      <c r="F448" s="1245"/>
    </row>
    <row r="449" spans="1:6" x14ac:dyDescent="0.3">
      <c r="A449" s="339"/>
      <c r="B449" s="336"/>
      <c r="C449" s="339"/>
      <c r="D449" s="339"/>
      <c r="E449" s="339"/>
      <c r="F449" s="1245"/>
    </row>
    <row r="450" spans="1:6" x14ac:dyDescent="0.3">
      <c r="A450" s="339"/>
      <c r="B450" s="336"/>
      <c r="C450" s="339"/>
      <c r="D450" s="339"/>
      <c r="E450" s="339"/>
      <c r="F450" s="1245"/>
    </row>
    <row r="451" spans="1:6" x14ac:dyDescent="0.3">
      <c r="A451" s="339"/>
      <c r="B451" s="336"/>
      <c r="C451" s="339"/>
      <c r="D451" s="339"/>
      <c r="E451" s="339"/>
      <c r="F451" s="1245"/>
    </row>
    <row r="452" spans="1:6" x14ac:dyDescent="0.3">
      <c r="A452" s="339"/>
      <c r="B452" s="336"/>
      <c r="C452" s="339"/>
      <c r="D452" s="339"/>
      <c r="E452" s="339"/>
      <c r="F452" s="1245"/>
    </row>
    <row r="453" spans="1:6" x14ac:dyDescent="0.3">
      <c r="A453" s="339"/>
      <c r="B453" s="336"/>
      <c r="C453" s="339"/>
      <c r="D453" s="339"/>
      <c r="E453" s="339"/>
      <c r="F453" s="1245"/>
    </row>
    <row r="454" spans="1:6" x14ac:dyDescent="0.3">
      <c r="A454" s="339"/>
      <c r="B454" s="336"/>
      <c r="C454" s="339"/>
      <c r="D454" s="339"/>
      <c r="E454" s="339"/>
      <c r="F454" s="1245"/>
    </row>
    <row r="455" spans="1:6" x14ac:dyDescent="0.3">
      <c r="A455" s="339"/>
      <c r="B455" s="336"/>
      <c r="C455" s="339"/>
      <c r="D455" s="339"/>
      <c r="E455" s="339"/>
      <c r="F455" s="1245"/>
    </row>
    <row r="456" spans="1:6" x14ac:dyDescent="0.3">
      <c r="A456" s="339"/>
      <c r="B456" s="336"/>
      <c r="C456" s="339"/>
      <c r="D456" s="339"/>
      <c r="E456" s="339"/>
      <c r="F456" s="1245"/>
    </row>
    <row r="457" spans="1:6" x14ac:dyDescent="0.3">
      <c r="A457" s="339"/>
      <c r="B457" s="336"/>
      <c r="C457" s="339"/>
      <c r="D457" s="339"/>
      <c r="E457" s="339"/>
      <c r="F457" s="1245"/>
    </row>
    <row r="458" spans="1:6" x14ac:dyDescent="0.3">
      <c r="A458" s="339"/>
      <c r="B458" s="336"/>
      <c r="C458" s="339"/>
      <c r="D458" s="339"/>
      <c r="E458" s="339"/>
      <c r="F458" s="1245"/>
    </row>
    <row r="459" spans="1:6" x14ac:dyDescent="0.3">
      <c r="A459" s="339"/>
      <c r="B459" s="336"/>
      <c r="C459" s="339"/>
      <c r="D459" s="339"/>
      <c r="E459" s="339"/>
      <c r="F459" s="1245"/>
    </row>
    <row r="460" spans="1:6" x14ac:dyDescent="0.3">
      <c r="A460" s="339"/>
      <c r="B460" s="336"/>
      <c r="C460" s="339"/>
      <c r="D460" s="339"/>
      <c r="E460" s="339"/>
      <c r="F460" s="1245"/>
    </row>
    <row r="461" spans="1:6" x14ac:dyDescent="0.3">
      <c r="A461" s="339"/>
      <c r="B461" s="336"/>
      <c r="C461" s="339"/>
      <c r="D461" s="339"/>
      <c r="E461" s="339"/>
      <c r="F461" s="1245"/>
    </row>
    <row r="462" spans="1:6" x14ac:dyDescent="0.3">
      <c r="A462" s="339"/>
      <c r="B462" s="336"/>
      <c r="C462" s="339"/>
      <c r="D462" s="339"/>
      <c r="E462" s="339"/>
      <c r="F462" s="1245"/>
    </row>
    <row r="463" spans="1:6" x14ac:dyDescent="0.3">
      <c r="A463" s="339"/>
      <c r="B463" s="336"/>
      <c r="C463" s="339"/>
      <c r="D463" s="339"/>
      <c r="E463" s="339"/>
      <c r="F463" s="1245"/>
    </row>
    <row r="464" spans="1:6" x14ac:dyDescent="0.3">
      <c r="A464" s="339"/>
      <c r="B464" s="336"/>
      <c r="C464" s="339"/>
      <c r="D464" s="339"/>
      <c r="E464" s="339"/>
      <c r="F464" s="1245"/>
    </row>
    <row r="465" spans="1:6" x14ac:dyDescent="0.3">
      <c r="A465" s="339"/>
      <c r="B465" s="336"/>
      <c r="C465" s="339"/>
      <c r="D465" s="339"/>
      <c r="E465" s="339"/>
      <c r="F465" s="1245"/>
    </row>
    <row r="466" spans="1:6" x14ac:dyDescent="0.3">
      <c r="A466" s="339"/>
      <c r="B466" s="336"/>
      <c r="C466" s="339"/>
      <c r="D466" s="339"/>
      <c r="E466" s="339"/>
      <c r="F466" s="1245"/>
    </row>
    <row r="467" spans="1:6" x14ac:dyDescent="0.3">
      <c r="A467" s="339"/>
      <c r="B467" s="336"/>
      <c r="C467" s="339"/>
      <c r="D467" s="339"/>
      <c r="E467" s="339"/>
      <c r="F467" s="1245"/>
    </row>
    <row r="468" spans="1:6" x14ac:dyDescent="0.3">
      <c r="A468" s="339"/>
      <c r="B468" s="336"/>
      <c r="C468" s="339"/>
      <c r="D468" s="339"/>
      <c r="E468" s="339"/>
      <c r="F468" s="1245"/>
    </row>
    <row r="469" spans="1:6" x14ac:dyDescent="0.3">
      <c r="A469" s="339"/>
      <c r="B469" s="336"/>
      <c r="C469" s="339"/>
      <c r="D469" s="339"/>
      <c r="E469" s="339"/>
      <c r="F469" s="1245"/>
    </row>
    <row r="470" spans="1:6" x14ac:dyDescent="0.3">
      <c r="A470" s="339"/>
      <c r="B470" s="336"/>
      <c r="C470" s="339"/>
      <c r="D470" s="339"/>
      <c r="E470" s="339"/>
      <c r="F470" s="1245"/>
    </row>
    <row r="471" spans="1:6" x14ac:dyDescent="0.3">
      <c r="A471" s="339"/>
      <c r="B471" s="336"/>
      <c r="C471" s="339"/>
      <c r="D471" s="339"/>
      <c r="E471" s="339"/>
      <c r="F471" s="1245"/>
    </row>
    <row r="472" spans="1:6" x14ac:dyDescent="0.3">
      <c r="A472" s="339"/>
      <c r="B472" s="336"/>
      <c r="C472" s="339"/>
      <c r="D472" s="339"/>
      <c r="E472" s="339"/>
      <c r="F472" s="1245"/>
    </row>
    <row r="473" spans="1:6" x14ac:dyDescent="0.3">
      <c r="A473" s="339"/>
      <c r="B473" s="336"/>
      <c r="C473" s="339"/>
      <c r="D473" s="339"/>
      <c r="E473" s="339"/>
      <c r="F473" s="1245"/>
    </row>
    <row r="474" spans="1:6" x14ac:dyDescent="0.3">
      <c r="A474" s="339"/>
      <c r="B474" s="336"/>
      <c r="C474" s="339"/>
      <c r="D474" s="339"/>
      <c r="E474" s="339"/>
      <c r="F474" s="1245"/>
    </row>
    <row r="475" spans="1:6" x14ac:dyDescent="0.3">
      <c r="A475" s="339"/>
      <c r="B475" s="336"/>
      <c r="C475" s="339"/>
      <c r="D475" s="339"/>
      <c r="E475" s="339"/>
      <c r="F475" s="1245"/>
    </row>
    <row r="476" spans="1:6" x14ac:dyDescent="0.3">
      <c r="A476" s="339"/>
      <c r="B476" s="336"/>
      <c r="C476" s="339"/>
      <c r="D476" s="339"/>
      <c r="E476" s="339"/>
      <c r="F476" s="1245"/>
    </row>
    <row r="477" spans="1:6" x14ac:dyDescent="0.3">
      <c r="A477" s="339"/>
      <c r="B477" s="336"/>
      <c r="C477" s="339"/>
      <c r="D477" s="339"/>
      <c r="E477" s="339"/>
      <c r="F477" s="1245"/>
    </row>
    <row r="478" spans="1:6" x14ac:dyDescent="0.3">
      <c r="A478" s="339"/>
      <c r="B478" s="336"/>
      <c r="C478" s="339"/>
      <c r="D478" s="339"/>
      <c r="E478" s="339"/>
      <c r="F478" s="1245"/>
    </row>
    <row r="479" spans="1:6" x14ac:dyDescent="0.3">
      <c r="A479" s="339"/>
      <c r="B479" s="336"/>
      <c r="C479" s="339"/>
      <c r="D479" s="339"/>
      <c r="E479" s="339"/>
      <c r="F479" s="1245"/>
    </row>
    <row r="480" spans="1:6" x14ac:dyDescent="0.3">
      <c r="A480" s="339"/>
      <c r="B480" s="336"/>
      <c r="C480" s="339"/>
      <c r="D480" s="339"/>
      <c r="E480" s="339"/>
      <c r="F480" s="1245"/>
    </row>
    <row r="481" spans="1:6" x14ac:dyDescent="0.3">
      <c r="A481" s="339"/>
      <c r="B481" s="336"/>
      <c r="C481" s="339"/>
      <c r="D481" s="339"/>
      <c r="E481" s="339"/>
      <c r="F481" s="1245"/>
    </row>
    <row r="482" spans="1:6" x14ac:dyDescent="0.3">
      <c r="A482" s="339"/>
      <c r="B482" s="336"/>
      <c r="C482" s="339"/>
      <c r="D482" s="339"/>
      <c r="E482" s="339"/>
      <c r="F482" s="1245"/>
    </row>
    <row r="483" spans="1:6" x14ac:dyDescent="0.3">
      <c r="A483" s="339"/>
      <c r="B483" s="336"/>
      <c r="C483" s="339"/>
      <c r="D483" s="339"/>
      <c r="E483" s="339"/>
      <c r="F483" s="1245"/>
    </row>
    <row r="484" spans="1:6" x14ac:dyDescent="0.3">
      <c r="A484" s="339"/>
      <c r="B484" s="336"/>
      <c r="C484" s="339"/>
      <c r="D484" s="339"/>
      <c r="E484" s="339"/>
      <c r="F484" s="1245"/>
    </row>
    <row r="485" spans="1:6" x14ac:dyDescent="0.3">
      <c r="A485" s="339"/>
      <c r="B485" s="336"/>
      <c r="C485" s="339"/>
      <c r="D485" s="339"/>
      <c r="E485" s="339"/>
      <c r="F485" s="1245"/>
    </row>
    <row r="486" spans="1:6" x14ac:dyDescent="0.3">
      <c r="A486" s="339"/>
      <c r="B486" s="336"/>
      <c r="C486" s="339"/>
      <c r="D486" s="339"/>
      <c r="E486" s="339"/>
      <c r="F486" s="1245"/>
    </row>
    <row r="487" spans="1:6" x14ac:dyDescent="0.3">
      <c r="A487" s="339"/>
      <c r="B487" s="336"/>
      <c r="C487" s="339"/>
      <c r="D487" s="339"/>
      <c r="E487" s="339"/>
      <c r="F487" s="1245"/>
    </row>
    <row r="488" spans="1:6" x14ac:dyDescent="0.3">
      <c r="A488" s="339"/>
      <c r="B488" s="336"/>
      <c r="C488" s="339"/>
      <c r="D488" s="339"/>
      <c r="E488" s="339"/>
      <c r="F488" s="1245"/>
    </row>
    <row r="489" spans="1:6" x14ac:dyDescent="0.3">
      <c r="A489" s="339"/>
      <c r="B489" s="336"/>
      <c r="C489" s="339"/>
      <c r="D489" s="339"/>
      <c r="E489" s="339"/>
      <c r="F489" s="1245"/>
    </row>
    <row r="490" spans="1:6" x14ac:dyDescent="0.3">
      <c r="A490" s="339"/>
      <c r="B490" s="336"/>
      <c r="C490" s="339"/>
      <c r="D490" s="339"/>
      <c r="E490" s="339"/>
      <c r="F490" s="1245"/>
    </row>
    <row r="491" spans="1:6" x14ac:dyDescent="0.3">
      <c r="A491" s="339"/>
      <c r="B491" s="336"/>
      <c r="C491" s="339"/>
      <c r="D491" s="339"/>
      <c r="E491" s="339"/>
      <c r="F491" s="1245"/>
    </row>
    <row r="492" spans="1:6" x14ac:dyDescent="0.3">
      <c r="A492" s="339"/>
      <c r="B492" s="336"/>
      <c r="C492" s="339"/>
      <c r="D492" s="339"/>
      <c r="E492" s="339"/>
      <c r="F492" s="1245"/>
    </row>
    <row r="493" spans="1:6" x14ac:dyDescent="0.3">
      <c r="A493" s="339"/>
      <c r="B493" s="336"/>
      <c r="C493" s="339"/>
      <c r="D493" s="339"/>
      <c r="E493" s="339"/>
      <c r="F493" s="1245"/>
    </row>
    <row r="494" spans="1:6" x14ac:dyDescent="0.3">
      <c r="A494" s="339"/>
      <c r="B494" s="336"/>
      <c r="C494" s="339"/>
      <c r="D494" s="339"/>
      <c r="E494" s="339"/>
      <c r="F494" s="1245"/>
    </row>
    <row r="495" spans="1:6" x14ac:dyDescent="0.3">
      <c r="A495" s="339"/>
      <c r="B495" s="336"/>
      <c r="C495" s="339"/>
      <c r="D495" s="339"/>
      <c r="E495" s="339"/>
      <c r="F495" s="1245"/>
    </row>
    <row r="496" spans="1:6" x14ac:dyDescent="0.3">
      <c r="A496" s="339"/>
      <c r="B496" s="336"/>
      <c r="C496" s="339"/>
      <c r="D496" s="339"/>
      <c r="E496" s="339"/>
      <c r="F496" s="1245"/>
    </row>
    <row r="497" spans="1:6" x14ac:dyDescent="0.3">
      <c r="A497" s="339"/>
      <c r="B497" s="336"/>
      <c r="C497" s="339"/>
      <c r="D497" s="339"/>
      <c r="E497" s="339"/>
      <c r="F497" s="1245"/>
    </row>
    <row r="498" spans="1:6" x14ac:dyDescent="0.3">
      <c r="A498" s="339"/>
      <c r="B498" s="336"/>
      <c r="C498" s="339"/>
      <c r="D498" s="339"/>
      <c r="E498" s="339"/>
      <c r="F498" s="1245"/>
    </row>
    <row r="499" spans="1:6" x14ac:dyDescent="0.3">
      <c r="A499" s="339"/>
      <c r="B499" s="336"/>
      <c r="C499" s="339"/>
      <c r="D499" s="339"/>
      <c r="E499" s="339"/>
      <c r="F499" s="1245"/>
    </row>
    <row r="500" spans="1:6" x14ac:dyDescent="0.3">
      <c r="A500" s="339"/>
      <c r="B500" s="336"/>
      <c r="C500" s="339"/>
      <c r="D500" s="339"/>
      <c r="E500" s="339"/>
      <c r="F500" s="1245"/>
    </row>
    <row r="501" spans="1:6" x14ac:dyDescent="0.3">
      <c r="A501" s="339"/>
      <c r="B501" s="336"/>
      <c r="C501" s="339"/>
      <c r="D501" s="339"/>
      <c r="E501" s="339"/>
      <c r="F501" s="1245"/>
    </row>
    <row r="502" spans="1:6" x14ac:dyDescent="0.3">
      <c r="A502" s="339"/>
      <c r="B502" s="336"/>
      <c r="C502" s="339"/>
      <c r="D502" s="339"/>
      <c r="E502" s="339"/>
      <c r="F502" s="1245"/>
    </row>
    <row r="503" spans="1:6" x14ac:dyDescent="0.3">
      <c r="A503" s="339"/>
      <c r="B503" s="336"/>
      <c r="C503" s="339"/>
      <c r="D503" s="339"/>
      <c r="E503" s="339"/>
      <c r="F503" s="1245"/>
    </row>
    <row r="504" spans="1:6" x14ac:dyDescent="0.3">
      <c r="A504" s="339"/>
      <c r="B504" s="336"/>
      <c r="C504" s="339"/>
      <c r="D504" s="339"/>
      <c r="E504" s="339"/>
      <c r="F504" s="1245"/>
    </row>
    <row r="505" spans="1:6" x14ac:dyDescent="0.3">
      <c r="A505" s="339"/>
      <c r="B505" s="336"/>
      <c r="C505" s="339"/>
      <c r="D505" s="339"/>
      <c r="E505" s="339"/>
      <c r="F505" s="1245"/>
    </row>
    <row r="506" spans="1:6" x14ac:dyDescent="0.3">
      <c r="A506" s="339"/>
      <c r="B506" s="336"/>
      <c r="C506" s="339"/>
      <c r="D506" s="339"/>
      <c r="E506" s="339"/>
      <c r="F506" s="1245"/>
    </row>
    <row r="507" spans="1:6" x14ac:dyDescent="0.3">
      <c r="A507" s="339"/>
      <c r="B507" s="336"/>
      <c r="C507" s="339"/>
      <c r="D507" s="339"/>
      <c r="E507" s="339"/>
      <c r="F507" s="1245"/>
    </row>
    <row r="508" spans="1:6" x14ac:dyDescent="0.3">
      <c r="A508" s="339"/>
      <c r="B508" s="336"/>
      <c r="C508" s="339"/>
      <c r="D508" s="339"/>
      <c r="E508" s="339"/>
      <c r="F508" s="1245"/>
    </row>
    <row r="509" spans="1:6" x14ac:dyDescent="0.3">
      <c r="A509" s="339"/>
      <c r="B509" s="336"/>
      <c r="C509" s="339"/>
      <c r="D509" s="339"/>
      <c r="E509" s="339"/>
      <c r="F509" s="1245"/>
    </row>
    <row r="510" spans="1:6" x14ac:dyDescent="0.3">
      <c r="A510" s="339"/>
      <c r="B510" s="336"/>
      <c r="C510" s="339"/>
      <c r="D510" s="339"/>
      <c r="E510" s="339"/>
      <c r="F510" s="1245"/>
    </row>
    <row r="511" spans="1:6" x14ac:dyDescent="0.3">
      <c r="A511" s="339"/>
      <c r="B511" s="336"/>
      <c r="C511" s="339"/>
      <c r="D511" s="339"/>
      <c r="E511" s="339"/>
      <c r="F511" s="1245"/>
    </row>
    <row r="512" spans="1:6" x14ac:dyDescent="0.3">
      <c r="A512" s="339"/>
      <c r="B512" s="336"/>
      <c r="C512" s="339"/>
      <c r="D512" s="339"/>
      <c r="E512" s="339"/>
      <c r="F512" s="1245"/>
    </row>
    <row r="513" spans="1:6" x14ac:dyDescent="0.3">
      <c r="A513" s="339"/>
      <c r="B513" s="336"/>
      <c r="C513" s="339"/>
      <c r="D513" s="339"/>
      <c r="E513" s="339"/>
      <c r="F513" s="1245"/>
    </row>
    <row r="514" spans="1:6" x14ac:dyDescent="0.3">
      <c r="A514" s="339"/>
      <c r="B514" s="336"/>
      <c r="C514" s="339"/>
      <c r="D514" s="339"/>
      <c r="E514" s="339"/>
      <c r="F514" s="1245"/>
    </row>
    <row r="515" spans="1:6" x14ac:dyDescent="0.3">
      <c r="A515" s="339"/>
      <c r="B515" s="336"/>
      <c r="C515" s="339"/>
      <c r="D515" s="339"/>
      <c r="E515" s="339"/>
      <c r="F515" s="1245"/>
    </row>
    <row r="516" spans="1:6" x14ac:dyDescent="0.3">
      <c r="A516" s="339"/>
      <c r="B516" s="336"/>
      <c r="C516" s="339"/>
      <c r="D516" s="339"/>
      <c r="E516" s="339"/>
      <c r="F516" s="1245"/>
    </row>
    <row r="517" spans="1:6" x14ac:dyDescent="0.3">
      <c r="A517" s="339"/>
      <c r="B517" s="336"/>
      <c r="C517" s="339"/>
      <c r="D517" s="339"/>
      <c r="E517" s="339"/>
      <c r="F517" s="1245"/>
    </row>
    <row r="518" spans="1:6" x14ac:dyDescent="0.3">
      <c r="A518" s="339"/>
      <c r="B518" s="336"/>
      <c r="C518" s="339"/>
      <c r="D518" s="339"/>
      <c r="E518" s="339"/>
      <c r="F518" s="1245"/>
    </row>
    <row r="519" spans="1:6" x14ac:dyDescent="0.3">
      <c r="A519" s="339"/>
      <c r="B519" s="336"/>
      <c r="C519" s="339"/>
      <c r="D519" s="339"/>
      <c r="E519" s="339"/>
      <c r="F519" s="1245"/>
    </row>
    <row r="520" spans="1:6" x14ac:dyDescent="0.3">
      <c r="A520" s="339"/>
      <c r="B520" s="336"/>
      <c r="C520" s="339"/>
      <c r="D520" s="339"/>
      <c r="E520" s="339"/>
      <c r="F520" s="1245"/>
    </row>
    <row r="521" spans="1:6" x14ac:dyDescent="0.3">
      <c r="A521" s="339"/>
      <c r="B521" s="336"/>
      <c r="C521" s="339"/>
      <c r="D521" s="339"/>
      <c r="E521" s="339"/>
      <c r="F521" s="1245"/>
    </row>
    <row r="522" spans="1:6" x14ac:dyDescent="0.3">
      <c r="A522" s="339"/>
      <c r="B522" s="336"/>
      <c r="C522" s="339"/>
      <c r="D522" s="339"/>
      <c r="E522" s="339"/>
      <c r="F522" s="1245"/>
    </row>
    <row r="523" spans="1:6" x14ac:dyDescent="0.3">
      <c r="A523" s="339"/>
      <c r="B523" s="336"/>
      <c r="C523" s="339"/>
      <c r="D523" s="339"/>
      <c r="E523" s="339"/>
      <c r="F523" s="1245"/>
    </row>
    <row r="524" spans="1:6" x14ac:dyDescent="0.3">
      <c r="A524" s="339"/>
      <c r="B524" s="336"/>
      <c r="C524" s="339"/>
      <c r="D524" s="339"/>
      <c r="E524" s="339"/>
      <c r="F524" s="1245"/>
    </row>
    <row r="525" spans="1:6" x14ac:dyDescent="0.3">
      <c r="A525" s="339"/>
      <c r="B525" s="336"/>
      <c r="C525" s="339"/>
      <c r="D525" s="339"/>
      <c r="E525" s="339"/>
      <c r="F525" s="1245"/>
    </row>
    <row r="526" spans="1:6" x14ac:dyDescent="0.3">
      <c r="A526" s="339"/>
      <c r="B526" s="336"/>
      <c r="C526" s="339"/>
      <c r="D526" s="339"/>
      <c r="E526" s="339"/>
      <c r="F526" s="1245"/>
    </row>
    <row r="527" spans="1:6" x14ac:dyDescent="0.3">
      <c r="A527" s="339"/>
      <c r="B527" s="336"/>
      <c r="C527" s="339"/>
      <c r="D527" s="339"/>
      <c r="E527" s="339"/>
      <c r="F527" s="1245"/>
    </row>
    <row r="528" spans="1:6" x14ac:dyDescent="0.3">
      <c r="A528" s="339"/>
      <c r="B528" s="336"/>
      <c r="C528" s="339"/>
      <c r="D528" s="339"/>
      <c r="E528" s="339"/>
      <c r="F528" s="1245"/>
    </row>
    <row r="529" spans="1:6" x14ac:dyDescent="0.3">
      <c r="A529" s="339"/>
      <c r="B529" s="336"/>
      <c r="C529" s="339"/>
      <c r="D529" s="339"/>
      <c r="E529" s="339"/>
      <c r="F529" s="1245"/>
    </row>
    <row r="530" spans="1:6" x14ac:dyDescent="0.3">
      <c r="A530" s="339"/>
      <c r="B530" s="336"/>
      <c r="C530" s="339"/>
      <c r="D530" s="339"/>
      <c r="E530" s="339"/>
      <c r="F530" s="1245"/>
    </row>
    <row r="531" spans="1:6" x14ac:dyDescent="0.3">
      <c r="A531" s="339"/>
      <c r="B531" s="336"/>
      <c r="C531" s="339"/>
      <c r="D531" s="339"/>
      <c r="E531" s="339"/>
      <c r="F531" s="1245"/>
    </row>
    <row r="532" spans="1:6" x14ac:dyDescent="0.3">
      <c r="A532" s="339"/>
      <c r="B532" s="336"/>
      <c r="C532" s="339"/>
      <c r="D532" s="339"/>
      <c r="E532" s="339"/>
      <c r="F532" s="1245"/>
    </row>
    <row r="533" spans="1:6" x14ac:dyDescent="0.3">
      <c r="A533" s="339"/>
      <c r="B533" s="336"/>
      <c r="C533" s="339"/>
      <c r="D533" s="339"/>
      <c r="E533" s="339"/>
      <c r="F533" s="1245"/>
    </row>
    <row r="534" spans="1:6" x14ac:dyDescent="0.3">
      <c r="A534" s="339"/>
      <c r="B534" s="336"/>
      <c r="C534" s="339"/>
      <c r="D534" s="339"/>
      <c r="E534" s="339"/>
      <c r="F534" s="1245"/>
    </row>
    <row r="535" spans="1:6" x14ac:dyDescent="0.3">
      <c r="A535" s="339"/>
      <c r="B535" s="336"/>
      <c r="C535" s="339"/>
      <c r="D535" s="339"/>
      <c r="E535" s="339"/>
      <c r="F535" s="1245"/>
    </row>
    <row r="536" spans="1:6" x14ac:dyDescent="0.3">
      <c r="A536" s="339"/>
      <c r="B536" s="336"/>
      <c r="C536" s="339"/>
      <c r="D536" s="339"/>
      <c r="E536" s="339"/>
      <c r="F536" s="1245"/>
    </row>
    <row r="537" spans="1:6" x14ac:dyDescent="0.3">
      <c r="A537" s="339"/>
      <c r="B537" s="336"/>
      <c r="C537" s="339"/>
      <c r="D537" s="339"/>
      <c r="E537" s="339"/>
      <c r="F537" s="1245"/>
    </row>
    <row r="538" spans="1:6" x14ac:dyDescent="0.3">
      <c r="A538" s="339"/>
      <c r="B538" s="336"/>
      <c r="C538" s="339"/>
      <c r="D538" s="339"/>
      <c r="E538" s="339"/>
      <c r="F538" s="1245"/>
    </row>
    <row r="539" spans="1:6" x14ac:dyDescent="0.3">
      <c r="A539" s="339"/>
      <c r="B539" s="336"/>
      <c r="C539" s="339"/>
      <c r="D539" s="339"/>
      <c r="E539" s="339"/>
      <c r="F539" s="1245"/>
    </row>
    <row r="540" spans="1:6" x14ac:dyDescent="0.3">
      <c r="A540" s="339"/>
      <c r="B540" s="336"/>
      <c r="C540" s="339"/>
      <c r="D540" s="339"/>
      <c r="E540" s="339"/>
      <c r="F540" s="1245"/>
    </row>
    <row r="541" spans="1:6" x14ac:dyDescent="0.3">
      <c r="A541" s="339"/>
      <c r="B541" s="336"/>
      <c r="C541" s="339"/>
      <c r="D541" s="339"/>
      <c r="E541" s="339"/>
      <c r="F541" s="1245"/>
    </row>
    <row r="542" spans="1:6" x14ac:dyDescent="0.3">
      <c r="A542" s="339"/>
      <c r="B542" s="336"/>
      <c r="C542" s="339"/>
      <c r="D542" s="339"/>
      <c r="E542" s="339"/>
      <c r="F542" s="1245"/>
    </row>
    <row r="543" spans="1:6" x14ac:dyDescent="0.3">
      <c r="A543" s="339"/>
      <c r="B543" s="336"/>
      <c r="C543" s="339"/>
      <c r="D543" s="339"/>
      <c r="E543" s="339"/>
      <c r="F543" s="1245"/>
    </row>
    <row r="544" spans="1:6" x14ac:dyDescent="0.3">
      <c r="A544" s="339"/>
      <c r="B544" s="336"/>
      <c r="C544" s="339"/>
      <c r="D544" s="339"/>
      <c r="E544" s="339"/>
      <c r="F544" s="1245"/>
    </row>
    <row r="545" spans="1:6" x14ac:dyDescent="0.3">
      <c r="A545" s="339"/>
      <c r="B545" s="336"/>
      <c r="C545" s="339"/>
      <c r="D545" s="339"/>
      <c r="E545" s="339"/>
      <c r="F545" s="1245"/>
    </row>
    <row r="546" spans="1:6" x14ac:dyDescent="0.3">
      <c r="A546" s="339"/>
      <c r="B546" s="336"/>
      <c r="C546" s="339"/>
      <c r="D546" s="339"/>
      <c r="E546" s="339"/>
      <c r="F546" s="1245"/>
    </row>
    <row r="547" spans="1:6" x14ac:dyDescent="0.3">
      <c r="A547" s="339"/>
      <c r="B547" s="336"/>
      <c r="C547" s="339"/>
      <c r="D547" s="339"/>
      <c r="E547" s="339"/>
      <c r="F547" s="1245"/>
    </row>
    <row r="548" spans="1:6" x14ac:dyDescent="0.3">
      <c r="A548" s="339"/>
      <c r="B548" s="336"/>
      <c r="C548" s="339"/>
      <c r="D548" s="339"/>
      <c r="E548" s="339"/>
      <c r="F548" s="1245"/>
    </row>
    <row r="549" spans="1:6" x14ac:dyDescent="0.3">
      <c r="A549" s="339"/>
      <c r="B549" s="336"/>
      <c r="C549" s="339"/>
      <c r="D549" s="339"/>
      <c r="E549" s="339"/>
      <c r="F549" s="1245"/>
    </row>
    <row r="550" spans="1:6" x14ac:dyDescent="0.3">
      <c r="A550" s="339"/>
      <c r="B550" s="336"/>
      <c r="C550" s="339"/>
      <c r="D550" s="339"/>
      <c r="E550" s="339"/>
      <c r="F550" s="1245"/>
    </row>
    <row r="551" spans="1:6" x14ac:dyDescent="0.3">
      <c r="A551" s="339"/>
      <c r="B551" s="336"/>
      <c r="C551" s="339"/>
      <c r="D551" s="339"/>
      <c r="E551" s="339"/>
      <c r="F551" s="1245"/>
    </row>
    <row r="552" spans="1:6" x14ac:dyDescent="0.3">
      <c r="A552" s="339"/>
      <c r="B552" s="336"/>
      <c r="C552" s="339"/>
      <c r="D552" s="339"/>
      <c r="E552" s="339"/>
      <c r="F552" s="1245"/>
    </row>
    <row r="553" spans="1:6" x14ac:dyDescent="0.3">
      <c r="A553" s="339"/>
      <c r="B553" s="336"/>
      <c r="C553" s="339"/>
      <c r="D553" s="339"/>
      <c r="E553" s="339"/>
      <c r="F553" s="1245"/>
    </row>
    <row r="554" spans="1:6" x14ac:dyDescent="0.3">
      <c r="A554" s="339"/>
      <c r="B554" s="336"/>
      <c r="C554" s="339"/>
      <c r="D554" s="339"/>
      <c r="E554" s="339"/>
      <c r="F554" s="1245"/>
    </row>
    <row r="555" spans="1:6" x14ac:dyDescent="0.3">
      <c r="A555" s="339"/>
      <c r="B555" s="336"/>
      <c r="C555" s="339"/>
      <c r="D555" s="339"/>
      <c r="E555" s="339"/>
      <c r="F555" s="1245"/>
    </row>
    <row r="556" spans="1:6" x14ac:dyDescent="0.3">
      <c r="A556" s="339"/>
      <c r="B556" s="336"/>
      <c r="C556" s="339"/>
      <c r="D556" s="339"/>
      <c r="E556" s="339"/>
      <c r="F556" s="1245"/>
    </row>
    <row r="557" spans="1:6" x14ac:dyDescent="0.3">
      <c r="A557" s="339"/>
      <c r="B557" s="336"/>
      <c r="C557" s="339"/>
      <c r="D557" s="339"/>
      <c r="E557" s="339"/>
      <c r="F557" s="1245"/>
    </row>
    <row r="558" spans="1:6" x14ac:dyDescent="0.3">
      <c r="A558" s="339"/>
      <c r="B558" s="336"/>
      <c r="C558" s="339"/>
      <c r="D558" s="339"/>
      <c r="E558" s="339"/>
      <c r="F558" s="1245"/>
    </row>
    <row r="559" spans="1:6" x14ac:dyDescent="0.3">
      <c r="A559" s="339"/>
      <c r="B559" s="336"/>
      <c r="C559" s="339"/>
      <c r="D559" s="339"/>
      <c r="E559" s="339"/>
      <c r="F559" s="1245"/>
    </row>
    <row r="560" spans="1:6" x14ac:dyDescent="0.3">
      <c r="A560" s="339"/>
      <c r="B560" s="336"/>
      <c r="C560" s="339"/>
      <c r="D560" s="339"/>
      <c r="E560" s="339"/>
      <c r="F560" s="1245"/>
    </row>
    <row r="561" spans="1:6" x14ac:dyDescent="0.3">
      <c r="A561" s="339"/>
      <c r="B561" s="336"/>
      <c r="C561" s="339"/>
      <c r="D561" s="339"/>
      <c r="E561" s="339"/>
      <c r="F561" s="1245"/>
    </row>
    <row r="562" spans="1:6" x14ac:dyDescent="0.3">
      <c r="A562" s="339"/>
      <c r="B562" s="336"/>
      <c r="C562" s="339"/>
      <c r="D562" s="339"/>
      <c r="E562" s="339"/>
      <c r="F562" s="1245"/>
    </row>
    <row r="563" spans="1:6" x14ac:dyDescent="0.3">
      <c r="A563" s="339"/>
      <c r="B563" s="336"/>
      <c r="C563" s="339"/>
      <c r="D563" s="339"/>
      <c r="E563" s="339"/>
      <c r="F563" s="1245"/>
    </row>
    <row r="564" spans="1:6" x14ac:dyDescent="0.3">
      <c r="A564" s="339"/>
      <c r="B564" s="336"/>
      <c r="C564" s="339"/>
      <c r="D564" s="339"/>
      <c r="E564" s="339"/>
      <c r="F564" s="1245"/>
    </row>
    <row r="565" spans="1:6" x14ac:dyDescent="0.3">
      <c r="A565" s="339"/>
      <c r="B565" s="336"/>
      <c r="C565" s="339"/>
      <c r="D565" s="339"/>
      <c r="E565" s="339"/>
      <c r="F565" s="1245"/>
    </row>
    <row r="566" spans="1:6" x14ac:dyDescent="0.3">
      <c r="A566" s="339"/>
      <c r="B566" s="336"/>
      <c r="C566" s="339"/>
      <c r="D566" s="339"/>
      <c r="E566" s="339"/>
      <c r="F566" s="1245"/>
    </row>
    <row r="567" spans="1:6" x14ac:dyDescent="0.3">
      <c r="A567" s="339"/>
      <c r="B567" s="336"/>
      <c r="C567" s="339"/>
      <c r="D567" s="339"/>
      <c r="E567" s="339"/>
      <c r="F567" s="1245"/>
    </row>
    <row r="568" spans="1:6" x14ac:dyDescent="0.3">
      <c r="A568" s="339"/>
      <c r="B568" s="336"/>
      <c r="C568" s="339"/>
      <c r="D568" s="339"/>
      <c r="E568" s="339"/>
      <c r="F568" s="1245"/>
    </row>
    <row r="569" spans="1:6" x14ac:dyDescent="0.3">
      <c r="A569" s="339"/>
      <c r="B569" s="336"/>
      <c r="C569" s="339"/>
      <c r="D569" s="339"/>
      <c r="E569" s="339"/>
      <c r="F569" s="1245"/>
    </row>
    <row r="570" spans="1:6" x14ac:dyDescent="0.3">
      <c r="A570" s="339"/>
      <c r="B570" s="336"/>
      <c r="C570" s="339"/>
      <c r="D570" s="339"/>
      <c r="E570" s="339"/>
      <c r="F570" s="1245"/>
    </row>
    <row r="571" spans="1:6" x14ac:dyDescent="0.3">
      <c r="A571" s="339"/>
      <c r="B571" s="336"/>
      <c r="C571" s="339"/>
      <c r="D571" s="339"/>
      <c r="E571" s="339"/>
      <c r="F571" s="1245"/>
    </row>
    <row r="572" spans="1:6" x14ac:dyDescent="0.3">
      <c r="A572" s="339"/>
      <c r="B572" s="336"/>
      <c r="C572" s="339"/>
      <c r="D572" s="339"/>
      <c r="E572" s="339"/>
      <c r="F572" s="1245"/>
    </row>
    <row r="573" spans="1:6" x14ac:dyDescent="0.3">
      <c r="A573" s="339"/>
      <c r="B573" s="336"/>
      <c r="C573" s="339"/>
      <c r="D573" s="339"/>
      <c r="E573" s="339"/>
      <c r="F573" s="1245"/>
    </row>
    <row r="574" spans="1:6" x14ac:dyDescent="0.3">
      <c r="A574" s="339"/>
      <c r="B574" s="336"/>
      <c r="C574" s="339"/>
      <c r="D574" s="339"/>
      <c r="E574" s="339"/>
      <c r="F574" s="1245"/>
    </row>
    <row r="575" spans="1:6" x14ac:dyDescent="0.3">
      <c r="A575" s="339"/>
      <c r="B575" s="336"/>
      <c r="C575" s="339"/>
      <c r="D575" s="339"/>
      <c r="E575" s="339"/>
      <c r="F575" s="1245"/>
    </row>
    <row r="576" spans="1:6" x14ac:dyDescent="0.3">
      <c r="A576" s="339"/>
      <c r="B576" s="336"/>
      <c r="C576" s="339"/>
      <c r="D576" s="339"/>
      <c r="E576" s="339"/>
      <c r="F576" s="1245"/>
    </row>
    <row r="577" spans="1:6" x14ac:dyDescent="0.3">
      <c r="A577" s="339"/>
      <c r="B577" s="336"/>
      <c r="C577" s="339"/>
      <c r="D577" s="339"/>
      <c r="E577" s="339"/>
      <c r="F577" s="1245"/>
    </row>
    <row r="578" spans="1:6" x14ac:dyDescent="0.3">
      <c r="A578" s="339"/>
      <c r="B578" s="336"/>
      <c r="C578" s="339"/>
      <c r="D578" s="339"/>
      <c r="E578" s="339"/>
      <c r="F578" s="1245"/>
    </row>
    <row r="579" spans="1:6" x14ac:dyDescent="0.3">
      <c r="A579" s="339"/>
      <c r="B579" s="336"/>
      <c r="C579" s="339"/>
      <c r="D579" s="339"/>
      <c r="E579" s="339"/>
      <c r="F579" s="1245"/>
    </row>
    <row r="580" spans="1:6" x14ac:dyDescent="0.3">
      <c r="A580" s="339"/>
      <c r="B580" s="336"/>
      <c r="C580" s="339"/>
      <c r="D580" s="339"/>
      <c r="E580" s="339"/>
      <c r="F580" s="1245"/>
    </row>
    <row r="581" spans="1:6" x14ac:dyDescent="0.3">
      <c r="A581" s="339"/>
      <c r="B581" s="336"/>
      <c r="C581" s="339"/>
      <c r="D581" s="339"/>
      <c r="E581" s="339"/>
      <c r="F581" s="1245"/>
    </row>
    <row r="582" spans="1:6" x14ac:dyDescent="0.3">
      <c r="A582" s="339"/>
      <c r="B582" s="336"/>
      <c r="C582" s="339"/>
      <c r="D582" s="339"/>
      <c r="E582" s="339"/>
      <c r="F582" s="1245"/>
    </row>
    <row r="583" spans="1:6" x14ac:dyDescent="0.3">
      <c r="A583" s="339"/>
      <c r="B583" s="336"/>
      <c r="C583" s="339"/>
      <c r="D583" s="339"/>
      <c r="E583" s="339"/>
      <c r="F583" s="1245"/>
    </row>
    <row r="584" spans="1:6" x14ac:dyDescent="0.3">
      <c r="A584" s="339"/>
      <c r="B584" s="336"/>
      <c r="C584" s="339"/>
      <c r="D584" s="339"/>
      <c r="E584" s="339"/>
      <c r="F584" s="1245"/>
    </row>
    <row r="585" spans="1:6" x14ac:dyDescent="0.3">
      <c r="A585" s="339"/>
      <c r="B585" s="336"/>
      <c r="C585" s="339"/>
      <c r="D585" s="339"/>
      <c r="E585" s="339"/>
      <c r="F585" s="1245"/>
    </row>
    <row r="586" spans="1:6" x14ac:dyDescent="0.3">
      <c r="A586" s="339"/>
      <c r="B586" s="336"/>
      <c r="C586" s="339"/>
      <c r="D586" s="339"/>
      <c r="E586" s="339"/>
      <c r="F586" s="1245"/>
    </row>
    <row r="587" spans="1:6" x14ac:dyDescent="0.3">
      <c r="A587" s="339"/>
      <c r="B587" s="336"/>
      <c r="C587" s="339"/>
      <c r="D587" s="339"/>
      <c r="E587" s="339"/>
      <c r="F587" s="1245"/>
    </row>
    <row r="588" spans="1:6" x14ac:dyDescent="0.3">
      <c r="A588" s="339"/>
      <c r="B588" s="336"/>
      <c r="C588" s="339"/>
      <c r="D588" s="339"/>
      <c r="E588" s="339"/>
      <c r="F588" s="1245"/>
    </row>
    <row r="589" spans="1:6" x14ac:dyDescent="0.3">
      <c r="A589" s="339"/>
      <c r="B589" s="336"/>
      <c r="C589" s="339"/>
      <c r="D589" s="339"/>
      <c r="E589" s="339"/>
      <c r="F589" s="1245"/>
    </row>
    <row r="590" spans="1:6" x14ac:dyDescent="0.3">
      <c r="A590" s="339"/>
      <c r="B590" s="336"/>
      <c r="C590" s="339"/>
      <c r="D590" s="339"/>
      <c r="E590" s="339"/>
      <c r="F590" s="1245"/>
    </row>
    <row r="591" spans="1:6" x14ac:dyDescent="0.3">
      <c r="A591" s="339"/>
      <c r="B591" s="336"/>
      <c r="C591" s="339"/>
      <c r="D591" s="339"/>
      <c r="E591" s="339"/>
      <c r="F591" s="1245"/>
    </row>
    <row r="592" spans="1:6" x14ac:dyDescent="0.3">
      <c r="A592" s="339"/>
      <c r="B592" s="336"/>
      <c r="C592" s="339"/>
      <c r="D592" s="339"/>
      <c r="E592" s="339"/>
      <c r="F592" s="1245"/>
    </row>
    <row r="593" spans="1:6" x14ac:dyDescent="0.3">
      <c r="A593" s="339"/>
      <c r="B593" s="336"/>
      <c r="C593" s="339"/>
      <c r="D593" s="339"/>
      <c r="E593" s="339"/>
      <c r="F593" s="1245"/>
    </row>
    <row r="594" spans="1:6" x14ac:dyDescent="0.3">
      <c r="A594" s="339"/>
      <c r="B594" s="336"/>
      <c r="C594" s="339"/>
      <c r="D594" s="339"/>
      <c r="E594" s="339"/>
      <c r="F594" s="1245"/>
    </row>
    <row r="595" spans="1:6" x14ac:dyDescent="0.3">
      <c r="A595" s="339"/>
      <c r="B595" s="336"/>
      <c r="C595" s="339"/>
      <c r="D595" s="339"/>
      <c r="E595" s="339"/>
      <c r="F595" s="1245"/>
    </row>
    <row r="596" spans="1:6" x14ac:dyDescent="0.3">
      <c r="A596" s="339"/>
      <c r="B596" s="336"/>
      <c r="C596" s="339"/>
      <c r="D596" s="339"/>
      <c r="E596" s="339"/>
      <c r="F596" s="1245"/>
    </row>
    <row r="597" spans="1:6" x14ac:dyDescent="0.3">
      <c r="A597" s="339"/>
      <c r="B597" s="336"/>
      <c r="C597" s="339"/>
      <c r="D597" s="339"/>
      <c r="E597" s="339"/>
      <c r="F597" s="1245"/>
    </row>
    <row r="598" spans="1:6" x14ac:dyDescent="0.3">
      <c r="A598" s="339"/>
      <c r="B598" s="336"/>
      <c r="C598" s="339"/>
      <c r="D598" s="339"/>
      <c r="E598" s="339"/>
      <c r="F598" s="1245"/>
    </row>
    <row r="599" spans="1:6" x14ac:dyDescent="0.3">
      <c r="A599" s="339"/>
      <c r="B599" s="336"/>
      <c r="C599" s="339"/>
      <c r="D599" s="339"/>
      <c r="E599" s="339"/>
      <c r="F599" s="1245"/>
    </row>
    <row r="600" spans="1:6" x14ac:dyDescent="0.3">
      <c r="A600" s="339"/>
      <c r="B600" s="336"/>
      <c r="C600" s="339"/>
      <c r="D600" s="339"/>
      <c r="E600" s="339"/>
      <c r="F600" s="1245"/>
    </row>
    <row r="601" spans="1:6" x14ac:dyDescent="0.3">
      <c r="A601" s="339"/>
      <c r="B601" s="336"/>
      <c r="C601" s="339"/>
      <c r="D601" s="339"/>
      <c r="E601" s="339"/>
      <c r="F601" s="1245"/>
    </row>
    <row r="602" spans="1:6" x14ac:dyDescent="0.3">
      <c r="A602" s="339"/>
      <c r="B602" s="336"/>
      <c r="C602" s="339"/>
      <c r="D602" s="339"/>
      <c r="E602" s="339"/>
      <c r="F602" s="1245"/>
    </row>
    <row r="603" spans="1:6" x14ac:dyDescent="0.3">
      <c r="A603" s="339"/>
      <c r="B603" s="336"/>
      <c r="C603" s="339"/>
      <c r="D603" s="339"/>
      <c r="E603" s="339"/>
      <c r="F603" s="1245"/>
    </row>
    <row r="604" spans="1:6" x14ac:dyDescent="0.3">
      <c r="A604" s="339"/>
      <c r="B604" s="336"/>
      <c r="C604" s="339"/>
      <c r="D604" s="339"/>
      <c r="E604" s="339"/>
      <c r="F604" s="1245"/>
    </row>
    <row r="605" spans="1:6" x14ac:dyDescent="0.3">
      <c r="A605" s="339"/>
      <c r="B605" s="336"/>
      <c r="C605" s="339"/>
      <c r="D605" s="339"/>
      <c r="E605" s="339"/>
      <c r="F605" s="1245"/>
    </row>
    <row r="606" spans="1:6" x14ac:dyDescent="0.3">
      <c r="A606" s="339"/>
      <c r="B606" s="336"/>
      <c r="C606" s="339"/>
      <c r="D606" s="339"/>
      <c r="E606" s="339"/>
      <c r="F606" s="1245"/>
    </row>
    <row r="607" spans="1:6" x14ac:dyDescent="0.3">
      <c r="A607" s="339"/>
      <c r="B607" s="336"/>
      <c r="C607" s="339"/>
      <c r="D607" s="339"/>
      <c r="E607" s="339"/>
      <c r="F607" s="1245"/>
    </row>
    <row r="608" spans="1:6" x14ac:dyDescent="0.3">
      <c r="A608" s="339"/>
      <c r="B608" s="336"/>
      <c r="C608" s="339"/>
      <c r="D608" s="339"/>
      <c r="E608" s="339"/>
      <c r="F608" s="1245"/>
    </row>
    <row r="609" spans="1:6" x14ac:dyDescent="0.3">
      <c r="A609" s="339"/>
      <c r="B609" s="336"/>
      <c r="C609" s="339"/>
      <c r="D609" s="339"/>
      <c r="E609" s="339"/>
      <c r="F609" s="1245"/>
    </row>
    <row r="610" spans="1:6" x14ac:dyDescent="0.3">
      <c r="A610" s="339"/>
      <c r="B610" s="336"/>
      <c r="C610" s="339"/>
      <c r="D610" s="339"/>
      <c r="E610" s="339"/>
      <c r="F610" s="1245"/>
    </row>
    <row r="611" spans="1:6" x14ac:dyDescent="0.3">
      <c r="A611" s="339"/>
      <c r="B611" s="336"/>
      <c r="C611" s="339"/>
      <c r="D611" s="339"/>
      <c r="E611" s="339"/>
      <c r="F611" s="1245"/>
    </row>
    <row r="612" spans="1:6" x14ac:dyDescent="0.3">
      <c r="A612" s="339"/>
      <c r="B612" s="336"/>
      <c r="C612" s="339"/>
      <c r="D612" s="339"/>
      <c r="E612" s="339"/>
      <c r="F612" s="1245"/>
    </row>
    <row r="613" spans="1:6" x14ac:dyDescent="0.3">
      <c r="A613" s="339"/>
      <c r="B613" s="336"/>
      <c r="C613" s="339"/>
      <c r="D613" s="339"/>
      <c r="E613" s="339"/>
      <c r="F613" s="1245"/>
    </row>
    <row r="614" spans="1:6" x14ac:dyDescent="0.3">
      <c r="A614" s="339"/>
      <c r="B614" s="336"/>
      <c r="C614" s="339"/>
      <c r="D614" s="339"/>
      <c r="E614" s="339"/>
      <c r="F614" s="1245"/>
    </row>
    <row r="615" spans="1:6" x14ac:dyDescent="0.3">
      <c r="A615" s="339"/>
      <c r="B615" s="336"/>
      <c r="C615" s="339"/>
      <c r="D615" s="339"/>
      <c r="E615" s="339"/>
      <c r="F615" s="1245"/>
    </row>
    <row r="616" spans="1:6" x14ac:dyDescent="0.3">
      <c r="A616" s="339"/>
      <c r="B616" s="336"/>
      <c r="C616" s="339"/>
      <c r="D616" s="339"/>
      <c r="E616" s="339"/>
      <c r="F616" s="1245"/>
    </row>
    <row r="617" spans="1:6" x14ac:dyDescent="0.3">
      <c r="A617" s="339"/>
      <c r="B617" s="336"/>
      <c r="C617" s="339"/>
      <c r="D617" s="339"/>
      <c r="E617" s="339"/>
      <c r="F617" s="1245"/>
    </row>
    <row r="618" spans="1:6" x14ac:dyDescent="0.3">
      <c r="A618" s="339"/>
      <c r="B618" s="336"/>
      <c r="C618" s="339"/>
      <c r="D618" s="339"/>
      <c r="E618" s="339"/>
      <c r="F618" s="1245"/>
    </row>
    <row r="619" spans="1:6" x14ac:dyDescent="0.3">
      <c r="A619" s="339"/>
      <c r="B619" s="336"/>
      <c r="C619" s="339"/>
      <c r="D619" s="339"/>
      <c r="E619" s="339"/>
      <c r="F619" s="1245"/>
    </row>
    <row r="620" spans="1:6" x14ac:dyDescent="0.3">
      <c r="A620" s="339"/>
      <c r="B620" s="336"/>
      <c r="C620" s="339"/>
      <c r="D620" s="339"/>
      <c r="E620" s="339"/>
      <c r="F620" s="1245"/>
    </row>
    <row r="621" spans="1:6" x14ac:dyDescent="0.3">
      <c r="A621" s="339"/>
      <c r="B621" s="336"/>
      <c r="C621" s="339"/>
      <c r="D621" s="339"/>
      <c r="E621" s="339"/>
      <c r="F621" s="1245"/>
    </row>
    <row r="622" spans="1:6" x14ac:dyDescent="0.3">
      <c r="A622" s="339"/>
      <c r="B622" s="336"/>
      <c r="C622" s="339"/>
      <c r="D622" s="339"/>
      <c r="E622" s="339"/>
      <c r="F622" s="1245"/>
    </row>
    <row r="623" spans="1:6" x14ac:dyDescent="0.3">
      <c r="A623" s="339"/>
      <c r="B623" s="336"/>
      <c r="C623" s="339"/>
      <c r="D623" s="339"/>
      <c r="E623" s="339"/>
      <c r="F623" s="1245"/>
    </row>
    <row r="624" spans="1:6" x14ac:dyDescent="0.3">
      <c r="A624" s="339"/>
      <c r="B624" s="336"/>
      <c r="C624" s="339"/>
      <c r="D624" s="339"/>
      <c r="E624" s="339"/>
      <c r="F624" s="1245"/>
    </row>
    <row r="625" spans="1:6" x14ac:dyDescent="0.3">
      <c r="A625" s="339"/>
      <c r="B625" s="336"/>
      <c r="C625" s="339"/>
      <c r="D625" s="339"/>
      <c r="E625" s="339"/>
      <c r="F625" s="1245"/>
    </row>
    <row r="626" spans="1:6" x14ac:dyDescent="0.3">
      <c r="A626" s="339"/>
      <c r="B626" s="336"/>
      <c r="C626" s="339"/>
      <c r="D626" s="339"/>
      <c r="E626" s="339"/>
      <c r="F626" s="1245"/>
    </row>
    <row r="627" spans="1:6" x14ac:dyDescent="0.3">
      <c r="A627" s="339"/>
      <c r="B627" s="336"/>
      <c r="C627" s="339"/>
      <c r="D627" s="339"/>
      <c r="E627" s="339"/>
      <c r="F627" s="1245"/>
    </row>
    <row r="628" spans="1:6" x14ac:dyDescent="0.3">
      <c r="A628" s="339"/>
      <c r="B628" s="336"/>
      <c r="C628" s="339"/>
      <c r="D628" s="339"/>
      <c r="E628" s="339"/>
      <c r="F628" s="1245"/>
    </row>
    <row r="629" spans="1:6" x14ac:dyDescent="0.3">
      <c r="A629" s="339"/>
      <c r="B629" s="336"/>
      <c r="C629" s="339"/>
      <c r="D629" s="339"/>
      <c r="E629" s="339"/>
      <c r="F629" s="1245"/>
    </row>
    <row r="630" spans="1:6" x14ac:dyDescent="0.3">
      <c r="A630" s="339"/>
      <c r="B630" s="336"/>
      <c r="C630" s="339"/>
      <c r="D630" s="339"/>
      <c r="E630" s="339"/>
      <c r="F630" s="1245"/>
    </row>
    <row r="631" spans="1:6" x14ac:dyDescent="0.3">
      <c r="A631" s="339"/>
      <c r="B631" s="336"/>
      <c r="C631" s="339"/>
      <c r="D631" s="339"/>
      <c r="E631" s="339"/>
      <c r="F631" s="1245"/>
    </row>
    <row r="632" spans="1:6" x14ac:dyDescent="0.3">
      <c r="A632" s="339"/>
      <c r="B632" s="336"/>
      <c r="C632" s="339"/>
      <c r="D632" s="339"/>
      <c r="E632" s="339"/>
      <c r="F632" s="1245"/>
    </row>
    <row r="633" spans="1:6" x14ac:dyDescent="0.3">
      <c r="A633" s="339"/>
      <c r="B633" s="336"/>
      <c r="C633" s="339"/>
      <c r="D633" s="339"/>
      <c r="E633" s="339"/>
      <c r="F633" s="1245"/>
    </row>
    <row r="634" spans="1:6" x14ac:dyDescent="0.3">
      <c r="A634" s="339"/>
      <c r="B634" s="336"/>
      <c r="C634" s="339"/>
      <c r="D634" s="339"/>
      <c r="E634" s="339"/>
      <c r="F634" s="1245"/>
    </row>
    <row r="635" spans="1:6" x14ac:dyDescent="0.3">
      <c r="A635" s="339"/>
      <c r="B635" s="336"/>
      <c r="C635" s="339"/>
      <c r="D635" s="339"/>
      <c r="E635" s="339"/>
      <c r="F635" s="1245"/>
    </row>
    <row r="636" spans="1:6" x14ac:dyDescent="0.3">
      <c r="A636" s="339"/>
      <c r="B636" s="336"/>
      <c r="C636" s="339"/>
      <c r="D636" s="339"/>
      <c r="E636" s="339"/>
      <c r="F636" s="1245"/>
    </row>
    <row r="637" spans="1:6" x14ac:dyDescent="0.3">
      <c r="A637" s="339"/>
      <c r="B637" s="336"/>
      <c r="C637" s="339"/>
      <c r="D637" s="339"/>
      <c r="E637" s="339"/>
      <c r="F637" s="1245"/>
    </row>
    <row r="638" spans="1:6" x14ac:dyDescent="0.3">
      <c r="A638" s="339"/>
      <c r="B638" s="336"/>
      <c r="C638" s="339"/>
      <c r="D638" s="339"/>
      <c r="E638" s="339"/>
      <c r="F638" s="1245"/>
    </row>
    <row r="639" spans="1:6" x14ac:dyDescent="0.3">
      <c r="A639" s="339"/>
      <c r="B639" s="336"/>
      <c r="C639" s="339"/>
      <c r="D639" s="339"/>
      <c r="E639" s="339"/>
      <c r="F639" s="1245"/>
    </row>
    <row r="640" spans="1:6" x14ac:dyDescent="0.3">
      <c r="A640" s="339"/>
      <c r="B640" s="336"/>
      <c r="C640" s="339"/>
      <c r="D640" s="339"/>
      <c r="E640" s="339"/>
      <c r="F640" s="1245"/>
    </row>
    <row r="641" spans="1:6" x14ac:dyDescent="0.3">
      <c r="A641" s="339"/>
      <c r="B641" s="336"/>
      <c r="C641" s="339"/>
      <c r="D641" s="339"/>
      <c r="E641" s="339"/>
      <c r="F641" s="1245"/>
    </row>
    <row r="642" spans="1:6" x14ac:dyDescent="0.3">
      <c r="A642" s="339"/>
      <c r="B642" s="336"/>
      <c r="C642" s="339"/>
      <c r="D642" s="339"/>
      <c r="E642" s="339"/>
      <c r="F642" s="1245"/>
    </row>
    <row r="643" spans="1:6" x14ac:dyDescent="0.3">
      <c r="A643" s="339"/>
      <c r="B643" s="336"/>
      <c r="C643" s="339"/>
      <c r="D643" s="339"/>
      <c r="E643" s="339"/>
      <c r="F643" s="1245"/>
    </row>
    <row r="644" spans="1:6" x14ac:dyDescent="0.3">
      <c r="A644" s="339"/>
      <c r="B644" s="336"/>
      <c r="C644" s="339"/>
      <c r="D644" s="339"/>
      <c r="E644" s="339"/>
      <c r="F644" s="1245"/>
    </row>
    <row r="645" spans="1:6" x14ac:dyDescent="0.3">
      <c r="A645" s="339"/>
      <c r="B645" s="336"/>
      <c r="C645" s="339"/>
      <c r="D645" s="339"/>
      <c r="E645" s="339"/>
      <c r="F645" s="1245"/>
    </row>
    <row r="646" spans="1:6" x14ac:dyDescent="0.3">
      <c r="A646" s="339"/>
      <c r="B646" s="336"/>
      <c r="C646" s="339"/>
      <c r="D646" s="339"/>
      <c r="E646" s="339"/>
      <c r="F646" s="1245"/>
    </row>
    <row r="647" spans="1:6" x14ac:dyDescent="0.3">
      <c r="A647" s="339"/>
      <c r="B647" s="336"/>
      <c r="C647" s="339"/>
      <c r="D647" s="339"/>
      <c r="E647" s="339"/>
      <c r="F647" s="1245"/>
    </row>
    <row r="648" spans="1:6" x14ac:dyDescent="0.3">
      <c r="A648" s="339"/>
      <c r="B648" s="336"/>
      <c r="C648" s="339"/>
      <c r="D648" s="339"/>
      <c r="E648" s="339"/>
      <c r="F648" s="1245"/>
    </row>
    <row r="649" spans="1:6" x14ac:dyDescent="0.3">
      <c r="A649" s="339"/>
      <c r="B649" s="336"/>
      <c r="C649" s="339"/>
      <c r="D649" s="339"/>
      <c r="E649" s="339"/>
      <c r="F649" s="1245"/>
    </row>
    <row r="650" spans="1:6" x14ac:dyDescent="0.3">
      <c r="A650" s="339"/>
      <c r="B650" s="336"/>
      <c r="C650" s="339"/>
      <c r="D650" s="339"/>
      <c r="E650" s="339"/>
      <c r="F650" s="1245"/>
    </row>
    <row r="651" spans="1:6" x14ac:dyDescent="0.3">
      <c r="A651" s="339"/>
      <c r="B651" s="336"/>
      <c r="C651" s="339"/>
      <c r="D651" s="339"/>
      <c r="E651" s="339"/>
      <c r="F651" s="1245"/>
    </row>
    <row r="652" spans="1:6" x14ac:dyDescent="0.3">
      <c r="A652" s="339"/>
      <c r="B652" s="336"/>
      <c r="C652" s="339"/>
      <c r="D652" s="339"/>
      <c r="E652" s="339"/>
      <c r="F652" s="1245"/>
    </row>
    <row r="653" spans="1:6" x14ac:dyDescent="0.3">
      <c r="A653" s="339"/>
      <c r="B653" s="336"/>
      <c r="C653" s="339"/>
      <c r="D653" s="339"/>
      <c r="E653" s="339"/>
      <c r="F653" s="1245"/>
    </row>
    <row r="654" spans="1:6" x14ac:dyDescent="0.3">
      <c r="A654" s="339"/>
      <c r="B654" s="336"/>
      <c r="C654" s="339"/>
      <c r="D654" s="339"/>
      <c r="E654" s="339"/>
      <c r="F654" s="1245"/>
    </row>
    <row r="655" spans="1:6" x14ac:dyDescent="0.3">
      <c r="A655" s="339"/>
      <c r="B655" s="336"/>
      <c r="C655" s="339"/>
      <c r="D655" s="339"/>
      <c r="E655" s="339"/>
      <c r="F655" s="1245"/>
    </row>
    <row r="656" spans="1:6" x14ac:dyDescent="0.3">
      <c r="A656" s="339"/>
      <c r="B656" s="336"/>
      <c r="C656" s="339"/>
      <c r="D656" s="339"/>
      <c r="E656" s="339"/>
      <c r="F656" s="1245"/>
    </row>
    <row r="657" spans="1:6" x14ac:dyDescent="0.3">
      <c r="A657" s="339"/>
      <c r="B657" s="336"/>
      <c r="C657" s="339"/>
      <c r="D657" s="339"/>
      <c r="E657" s="339"/>
      <c r="F657" s="1245"/>
    </row>
    <row r="658" spans="1:6" x14ac:dyDescent="0.3">
      <c r="A658" s="339"/>
      <c r="B658" s="336"/>
      <c r="C658" s="339"/>
      <c r="D658" s="339"/>
      <c r="E658" s="339"/>
      <c r="F658" s="1245"/>
    </row>
    <row r="659" spans="1:6" x14ac:dyDescent="0.3">
      <c r="A659" s="339"/>
      <c r="B659" s="336"/>
      <c r="C659" s="339"/>
      <c r="D659" s="339"/>
      <c r="E659" s="339"/>
      <c r="F659" s="1245"/>
    </row>
    <row r="660" spans="1:6" x14ac:dyDescent="0.3">
      <c r="A660" s="339"/>
      <c r="B660" s="336"/>
      <c r="C660" s="339"/>
      <c r="D660" s="339"/>
      <c r="E660" s="339"/>
      <c r="F660" s="1245"/>
    </row>
    <row r="661" spans="1:6" x14ac:dyDescent="0.3">
      <c r="A661" s="339"/>
      <c r="B661" s="336"/>
      <c r="C661" s="339"/>
      <c r="D661" s="339"/>
      <c r="E661" s="339"/>
      <c r="F661" s="1245"/>
    </row>
    <row r="662" spans="1:6" x14ac:dyDescent="0.3">
      <c r="A662" s="339"/>
      <c r="B662" s="336"/>
      <c r="C662" s="339"/>
      <c r="D662" s="339"/>
      <c r="E662" s="339"/>
      <c r="F662" s="1245"/>
    </row>
    <row r="663" spans="1:6" x14ac:dyDescent="0.3">
      <c r="A663" s="339"/>
      <c r="B663" s="336"/>
      <c r="C663" s="339"/>
      <c r="D663" s="339"/>
      <c r="E663" s="339"/>
      <c r="F663" s="1245"/>
    </row>
    <row r="664" spans="1:6" x14ac:dyDescent="0.3">
      <c r="A664" s="339"/>
      <c r="B664" s="336"/>
      <c r="C664" s="339"/>
      <c r="D664" s="339"/>
      <c r="E664" s="339"/>
      <c r="F664" s="1245"/>
    </row>
    <row r="665" spans="1:6" x14ac:dyDescent="0.3">
      <c r="A665" s="339"/>
      <c r="B665" s="336"/>
      <c r="C665" s="339"/>
      <c r="D665" s="339"/>
      <c r="E665" s="339"/>
      <c r="F665" s="1245"/>
    </row>
    <row r="666" spans="1:6" x14ac:dyDescent="0.3">
      <c r="A666" s="339"/>
      <c r="B666" s="336"/>
      <c r="C666" s="339"/>
      <c r="D666" s="339"/>
      <c r="E666" s="339"/>
      <c r="F666" s="1245"/>
    </row>
    <row r="667" spans="1:6" x14ac:dyDescent="0.3">
      <c r="A667" s="339"/>
      <c r="B667" s="336"/>
      <c r="C667" s="339"/>
      <c r="D667" s="339"/>
      <c r="E667" s="339"/>
      <c r="F667" s="1245"/>
    </row>
    <row r="668" spans="1:6" x14ac:dyDescent="0.3">
      <c r="A668" s="339"/>
      <c r="B668" s="336"/>
      <c r="C668" s="339"/>
      <c r="D668" s="339"/>
      <c r="E668" s="339"/>
      <c r="F668" s="1245"/>
    </row>
    <row r="669" spans="1:6" x14ac:dyDescent="0.3">
      <c r="A669" s="339"/>
      <c r="B669" s="336"/>
      <c r="C669" s="339"/>
      <c r="D669" s="339"/>
      <c r="E669" s="339"/>
      <c r="F669" s="1245"/>
    </row>
    <row r="670" spans="1:6" x14ac:dyDescent="0.3">
      <c r="A670" s="339"/>
      <c r="B670" s="336"/>
      <c r="C670" s="339"/>
      <c r="D670" s="339"/>
      <c r="E670" s="339"/>
      <c r="F670" s="1245"/>
    </row>
    <row r="671" spans="1:6" x14ac:dyDescent="0.3">
      <c r="A671" s="339"/>
      <c r="B671" s="336"/>
      <c r="C671" s="339"/>
      <c r="D671" s="339"/>
      <c r="E671" s="339"/>
      <c r="F671" s="1245"/>
    </row>
    <row r="672" spans="1:6" x14ac:dyDescent="0.3">
      <c r="A672" s="339"/>
      <c r="B672" s="336"/>
      <c r="C672" s="339"/>
      <c r="D672" s="339"/>
      <c r="E672" s="339"/>
      <c r="F672" s="1245"/>
    </row>
    <row r="673" spans="1:6" x14ac:dyDescent="0.3">
      <c r="A673" s="339"/>
      <c r="B673" s="336"/>
      <c r="C673" s="339"/>
      <c r="D673" s="339"/>
      <c r="E673" s="339"/>
      <c r="F673" s="1245"/>
    </row>
    <row r="674" spans="1:6" x14ac:dyDescent="0.3">
      <c r="A674" s="339"/>
      <c r="B674" s="336"/>
      <c r="C674" s="339"/>
      <c r="D674" s="339"/>
      <c r="E674" s="339"/>
      <c r="F674" s="1245"/>
    </row>
    <row r="675" spans="1:6" x14ac:dyDescent="0.3">
      <c r="A675" s="339"/>
      <c r="B675" s="336"/>
      <c r="C675" s="339"/>
      <c r="D675" s="339"/>
      <c r="E675" s="339"/>
      <c r="F675" s="1245"/>
    </row>
    <row r="676" spans="1:6" x14ac:dyDescent="0.3">
      <c r="A676" s="339"/>
      <c r="B676" s="336"/>
      <c r="C676" s="339"/>
      <c r="D676" s="339"/>
      <c r="E676" s="339"/>
      <c r="F676" s="1245"/>
    </row>
    <row r="677" spans="1:6" x14ac:dyDescent="0.3">
      <c r="A677" s="339"/>
      <c r="B677" s="336"/>
      <c r="C677" s="339"/>
      <c r="D677" s="339"/>
      <c r="E677" s="339"/>
      <c r="F677" s="1245"/>
    </row>
    <row r="678" spans="1:6" x14ac:dyDescent="0.3">
      <c r="A678" s="339"/>
      <c r="B678" s="336"/>
      <c r="C678" s="339"/>
      <c r="D678" s="339"/>
      <c r="E678" s="339"/>
      <c r="F678" s="1245"/>
    </row>
    <row r="679" spans="1:6" x14ac:dyDescent="0.3">
      <c r="A679" s="339"/>
      <c r="B679" s="336"/>
      <c r="C679" s="339"/>
      <c r="D679" s="339"/>
      <c r="E679" s="339"/>
      <c r="F679" s="1245"/>
    </row>
    <row r="680" spans="1:6" x14ac:dyDescent="0.3">
      <c r="A680" s="339"/>
      <c r="B680" s="336"/>
      <c r="C680" s="339"/>
      <c r="D680" s="339"/>
      <c r="E680" s="339"/>
      <c r="F680" s="1245"/>
    </row>
    <row r="681" spans="1:6" x14ac:dyDescent="0.3">
      <c r="A681" s="339"/>
      <c r="B681" s="336"/>
      <c r="C681" s="339"/>
      <c r="D681" s="339"/>
      <c r="E681" s="339"/>
      <c r="F681" s="1245"/>
    </row>
    <row r="682" spans="1:6" x14ac:dyDescent="0.3">
      <c r="A682" s="339"/>
      <c r="B682" s="336"/>
      <c r="C682" s="339"/>
      <c r="D682" s="339"/>
      <c r="E682" s="339"/>
      <c r="F682" s="1245"/>
    </row>
    <row r="683" spans="1:6" x14ac:dyDescent="0.3">
      <c r="A683" s="339"/>
      <c r="B683" s="336"/>
      <c r="C683" s="339"/>
      <c r="D683" s="339"/>
      <c r="E683" s="339"/>
      <c r="F683" s="1245"/>
    </row>
    <row r="684" spans="1:6" x14ac:dyDescent="0.3">
      <c r="A684" s="339"/>
      <c r="B684" s="336"/>
      <c r="C684" s="339"/>
      <c r="D684" s="339"/>
      <c r="E684" s="339"/>
      <c r="F684" s="1245"/>
    </row>
    <row r="685" spans="1:6" x14ac:dyDescent="0.3">
      <c r="A685" s="339"/>
      <c r="B685" s="336"/>
      <c r="C685" s="339"/>
      <c r="D685" s="339"/>
      <c r="E685" s="339"/>
      <c r="F685" s="1245"/>
    </row>
    <row r="686" spans="1:6" x14ac:dyDescent="0.3">
      <c r="A686" s="339"/>
      <c r="B686" s="336"/>
      <c r="C686" s="339"/>
      <c r="D686" s="339"/>
      <c r="E686" s="339"/>
      <c r="F686" s="1245"/>
    </row>
    <row r="687" spans="1:6" x14ac:dyDescent="0.3">
      <c r="A687" s="339"/>
      <c r="B687" s="336"/>
      <c r="C687" s="339"/>
      <c r="D687" s="339"/>
      <c r="E687" s="339"/>
      <c r="F687" s="1245"/>
    </row>
    <row r="688" spans="1:6" x14ac:dyDescent="0.3">
      <c r="A688" s="339"/>
      <c r="B688" s="336"/>
      <c r="C688" s="339"/>
      <c r="D688" s="339"/>
      <c r="E688" s="339"/>
      <c r="F688" s="1245"/>
    </row>
    <row r="689" spans="1:6" x14ac:dyDescent="0.3">
      <c r="A689" s="339"/>
      <c r="B689" s="336"/>
      <c r="C689" s="339"/>
      <c r="D689" s="339"/>
      <c r="E689" s="339"/>
      <c r="F689" s="1245"/>
    </row>
    <row r="690" spans="1:6" x14ac:dyDescent="0.3">
      <c r="A690" s="339"/>
      <c r="B690" s="336"/>
      <c r="C690" s="339"/>
      <c r="D690" s="339"/>
      <c r="E690" s="339"/>
      <c r="F690" s="1245"/>
    </row>
    <row r="691" spans="1:6" x14ac:dyDescent="0.3">
      <c r="A691" s="339"/>
      <c r="B691" s="336"/>
      <c r="C691" s="339"/>
      <c r="D691" s="339"/>
      <c r="E691" s="339"/>
      <c r="F691" s="1245"/>
    </row>
    <row r="692" spans="1:6" x14ac:dyDescent="0.3">
      <c r="A692" s="339"/>
      <c r="B692" s="336"/>
      <c r="C692" s="339"/>
      <c r="D692" s="339"/>
      <c r="E692" s="339"/>
      <c r="F692" s="1245"/>
    </row>
    <row r="693" spans="1:6" x14ac:dyDescent="0.3">
      <c r="A693" s="339"/>
      <c r="B693" s="336"/>
      <c r="C693" s="339"/>
      <c r="D693" s="339"/>
      <c r="E693" s="339"/>
      <c r="F693" s="1245"/>
    </row>
    <row r="694" spans="1:6" x14ac:dyDescent="0.3">
      <c r="A694" s="339"/>
      <c r="B694" s="336"/>
      <c r="C694" s="339"/>
      <c r="D694" s="339"/>
      <c r="E694" s="339"/>
      <c r="F694" s="1245"/>
    </row>
    <row r="695" spans="1:6" x14ac:dyDescent="0.3">
      <c r="A695" s="339"/>
      <c r="B695" s="336"/>
      <c r="C695" s="339"/>
      <c r="D695" s="339"/>
      <c r="E695" s="339"/>
      <c r="F695" s="1245"/>
    </row>
    <row r="696" spans="1:6" x14ac:dyDescent="0.3">
      <c r="A696" s="339"/>
      <c r="B696" s="336"/>
      <c r="C696" s="339"/>
      <c r="D696" s="339"/>
      <c r="E696" s="339"/>
      <c r="F696" s="1245"/>
    </row>
    <row r="697" spans="1:6" x14ac:dyDescent="0.3">
      <c r="A697" s="339"/>
      <c r="B697" s="336"/>
      <c r="C697" s="339"/>
      <c r="D697" s="339"/>
      <c r="E697" s="339"/>
      <c r="F697" s="1245"/>
    </row>
    <row r="698" spans="1:6" x14ac:dyDescent="0.3">
      <c r="A698" s="339"/>
      <c r="B698" s="336"/>
      <c r="C698" s="339"/>
      <c r="D698" s="339"/>
      <c r="E698" s="339"/>
      <c r="F698" s="1245"/>
    </row>
    <row r="699" spans="1:6" x14ac:dyDescent="0.3">
      <c r="A699" s="339"/>
      <c r="B699" s="336"/>
      <c r="C699" s="339"/>
      <c r="D699" s="339"/>
      <c r="E699" s="339"/>
      <c r="F699" s="1245"/>
    </row>
    <row r="700" spans="1:6" x14ac:dyDescent="0.3">
      <c r="A700" s="339"/>
      <c r="B700" s="336"/>
      <c r="C700" s="339"/>
      <c r="D700" s="339"/>
      <c r="E700" s="339"/>
      <c r="F700" s="1245"/>
    </row>
    <row r="701" spans="1:6" x14ac:dyDescent="0.3">
      <c r="A701" s="339"/>
      <c r="B701" s="336"/>
      <c r="C701" s="339"/>
      <c r="D701" s="339"/>
      <c r="E701" s="339"/>
      <c r="F701" s="1245"/>
    </row>
    <row r="702" spans="1:6" x14ac:dyDescent="0.3">
      <c r="A702" s="339"/>
      <c r="B702" s="336"/>
      <c r="C702" s="339"/>
      <c r="D702" s="339"/>
      <c r="E702" s="339"/>
      <c r="F702" s="1245"/>
    </row>
    <row r="703" spans="1:6" x14ac:dyDescent="0.3">
      <c r="A703" s="339"/>
      <c r="B703" s="336"/>
      <c r="C703" s="339"/>
      <c r="D703" s="339"/>
      <c r="E703" s="339"/>
      <c r="F703" s="1245"/>
    </row>
    <row r="704" spans="1:6" x14ac:dyDescent="0.3">
      <c r="A704" s="339"/>
      <c r="B704" s="336"/>
      <c r="C704" s="339"/>
      <c r="D704" s="339"/>
      <c r="E704" s="339"/>
      <c r="F704" s="1245"/>
    </row>
    <row r="705" spans="1:6" x14ac:dyDescent="0.3">
      <c r="A705" s="339"/>
      <c r="B705" s="336"/>
      <c r="C705" s="339"/>
      <c r="D705" s="339"/>
      <c r="E705" s="339"/>
      <c r="F705" s="1245"/>
    </row>
    <row r="706" spans="1:6" x14ac:dyDescent="0.3">
      <c r="A706" s="339"/>
      <c r="B706" s="336"/>
      <c r="C706" s="339"/>
      <c r="D706" s="339"/>
      <c r="E706" s="339"/>
      <c r="F706" s="1245"/>
    </row>
    <row r="707" spans="1:6" x14ac:dyDescent="0.3">
      <c r="A707" s="339"/>
      <c r="B707" s="336"/>
      <c r="C707" s="339"/>
      <c r="D707" s="339"/>
      <c r="E707" s="339"/>
      <c r="F707" s="1245"/>
    </row>
    <row r="708" spans="1:6" x14ac:dyDescent="0.3">
      <c r="A708" s="339"/>
      <c r="B708" s="336"/>
      <c r="C708" s="339"/>
      <c r="D708" s="339"/>
      <c r="E708" s="339"/>
      <c r="F708" s="1245"/>
    </row>
    <row r="709" spans="1:6" x14ac:dyDescent="0.3">
      <c r="A709" s="339"/>
      <c r="B709" s="336"/>
      <c r="C709" s="339"/>
      <c r="D709" s="339"/>
      <c r="E709" s="339"/>
      <c r="F709" s="1245"/>
    </row>
    <row r="710" spans="1:6" x14ac:dyDescent="0.3">
      <c r="A710" s="339"/>
      <c r="B710" s="336"/>
      <c r="C710" s="339"/>
      <c r="D710" s="339"/>
      <c r="E710" s="339"/>
      <c r="F710" s="1245"/>
    </row>
    <row r="711" spans="1:6" x14ac:dyDescent="0.3">
      <c r="A711" s="339"/>
      <c r="B711" s="336"/>
      <c r="C711" s="339"/>
      <c r="D711" s="339"/>
      <c r="E711" s="339"/>
      <c r="F711" s="1245"/>
    </row>
    <row r="712" spans="1:6" x14ac:dyDescent="0.3">
      <c r="A712" s="339"/>
      <c r="B712" s="336"/>
      <c r="C712" s="339"/>
      <c r="D712" s="339"/>
      <c r="E712" s="339"/>
      <c r="F712" s="1245"/>
    </row>
    <row r="713" spans="1:6" x14ac:dyDescent="0.3">
      <c r="A713" s="339"/>
      <c r="B713" s="336"/>
      <c r="C713" s="339"/>
      <c r="D713" s="339"/>
      <c r="E713" s="339"/>
      <c r="F713" s="1245"/>
    </row>
    <row r="714" spans="1:6" x14ac:dyDescent="0.3">
      <c r="A714" s="339"/>
      <c r="B714" s="336"/>
      <c r="C714" s="339"/>
      <c r="D714" s="339"/>
      <c r="E714" s="339"/>
      <c r="F714" s="1245"/>
    </row>
    <row r="715" spans="1:6" x14ac:dyDescent="0.3">
      <c r="A715" s="339"/>
      <c r="B715" s="336"/>
      <c r="C715" s="339"/>
      <c r="D715" s="339"/>
      <c r="E715" s="339"/>
      <c r="F715" s="1245"/>
    </row>
    <row r="716" spans="1:6" x14ac:dyDescent="0.3">
      <c r="A716" s="339"/>
      <c r="B716" s="336"/>
      <c r="C716" s="339"/>
      <c r="D716" s="339"/>
      <c r="E716" s="339"/>
      <c r="F716" s="1245"/>
    </row>
    <row r="717" spans="1:6" x14ac:dyDescent="0.3">
      <c r="A717" s="339"/>
      <c r="B717" s="336"/>
      <c r="C717" s="339"/>
      <c r="D717" s="339"/>
      <c r="E717" s="339"/>
      <c r="F717" s="1245"/>
    </row>
    <row r="718" spans="1:6" x14ac:dyDescent="0.3">
      <c r="A718" s="339"/>
      <c r="B718" s="336"/>
      <c r="C718" s="339"/>
      <c r="D718" s="339"/>
      <c r="E718" s="339"/>
      <c r="F718" s="1245"/>
    </row>
    <row r="719" spans="1:6" x14ac:dyDescent="0.3">
      <c r="A719" s="339"/>
      <c r="B719" s="336"/>
      <c r="C719" s="339"/>
      <c r="D719" s="339"/>
      <c r="E719" s="339"/>
      <c r="F719" s="1245"/>
    </row>
    <row r="720" spans="1:6" x14ac:dyDescent="0.3">
      <c r="A720" s="339"/>
      <c r="B720" s="336"/>
      <c r="C720" s="339"/>
      <c r="D720" s="339"/>
      <c r="E720" s="339"/>
      <c r="F720" s="1245"/>
    </row>
    <row r="721" spans="1:6" x14ac:dyDescent="0.3">
      <c r="A721" s="339"/>
      <c r="B721" s="336"/>
      <c r="C721" s="339"/>
      <c r="D721" s="339"/>
      <c r="E721" s="339"/>
      <c r="F721" s="1245"/>
    </row>
    <row r="722" spans="1:6" x14ac:dyDescent="0.3">
      <c r="A722" s="339"/>
      <c r="B722" s="336"/>
      <c r="C722" s="339"/>
      <c r="D722" s="339"/>
      <c r="E722" s="339"/>
      <c r="F722" s="1245"/>
    </row>
    <row r="723" spans="1:6" x14ac:dyDescent="0.3">
      <c r="A723" s="339"/>
      <c r="B723" s="336"/>
      <c r="C723" s="339"/>
      <c r="D723" s="339"/>
      <c r="E723" s="339"/>
      <c r="F723" s="1245"/>
    </row>
    <row r="724" spans="1:6" x14ac:dyDescent="0.3">
      <c r="A724" s="339"/>
      <c r="B724" s="336"/>
      <c r="C724" s="339"/>
      <c r="D724" s="339"/>
      <c r="E724" s="339"/>
      <c r="F724" s="1245"/>
    </row>
    <row r="725" spans="1:6" x14ac:dyDescent="0.3">
      <c r="A725" s="339"/>
      <c r="B725" s="336"/>
      <c r="C725" s="339"/>
      <c r="D725" s="339"/>
      <c r="E725" s="339"/>
      <c r="F725" s="1245"/>
    </row>
    <row r="726" spans="1:6" x14ac:dyDescent="0.3">
      <c r="A726" s="339"/>
      <c r="B726" s="336"/>
      <c r="C726" s="339"/>
      <c r="D726" s="339"/>
      <c r="E726" s="339"/>
      <c r="F726" s="1245"/>
    </row>
    <row r="727" spans="1:6" x14ac:dyDescent="0.3">
      <c r="A727" s="339"/>
      <c r="B727" s="336"/>
      <c r="C727" s="339"/>
      <c r="D727" s="339"/>
      <c r="E727" s="339"/>
      <c r="F727" s="1245"/>
    </row>
    <row r="728" spans="1:6" x14ac:dyDescent="0.3">
      <c r="A728" s="339"/>
      <c r="B728" s="336"/>
      <c r="C728" s="339"/>
      <c r="D728" s="339"/>
      <c r="E728" s="339"/>
      <c r="F728" s="1245"/>
    </row>
    <row r="729" spans="1:6" x14ac:dyDescent="0.3">
      <c r="A729" s="339"/>
      <c r="B729" s="336"/>
      <c r="C729" s="339"/>
      <c r="D729" s="339"/>
      <c r="E729" s="339"/>
      <c r="F729" s="1245"/>
    </row>
    <row r="730" spans="1:6" x14ac:dyDescent="0.3">
      <c r="A730" s="339"/>
      <c r="B730" s="336"/>
      <c r="C730" s="339"/>
      <c r="D730" s="339"/>
      <c r="E730" s="339"/>
      <c r="F730" s="1245"/>
    </row>
    <row r="731" spans="1:6" x14ac:dyDescent="0.3">
      <c r="A731" s="339"/>
      <c r="B731" s="336"/>
      <c r="C731" s="339"/>
      <c r="D731" s="339"/>
      <c r="E731" s="339"/>
      <c r="F731" s="1245"/>
    </row>
    <row r="732" spans="1:6" x14ac:dyDescent="0.3">
      <c r="A732" s="339"/>
      <c r="B732" s="336"/>
      <c r="C732" s="339"/>
      <c r="D732" s="339"/>
      <c r="E732" s="339"/>
      <c r="F732" s="1245"/>
    </row>
    <row r="733" spans="1:6" x14ac:dyDescent="0.3">
      <c r="A733" s="339"/>
      <c r="B733" s="336"/>
      <c r="C733" s="339"/>
      <c r="D733" s="339"/>
      <c r="E733" s="339"/>
      <c r="F733" s="1245"/>
    </row>
    <row r="734" spans="1:6" x14ac:dyDescent="0.3">
      <c r="A734" s="339"/>
      <c r="B734" s="336"/>
      <c r="C734" s="339"/>
      <c r="D734" s="339"/>
      <c r="E734" s="339"/>
      <c r="F734" s="1245"/>
    </row>
    <row r="735" spans="1:6" x14ac:dyDescent="0.3">
      <c r="A735" s="339"/>
      <c r="B735" s="336"/>
      <c r="C735" s="339"/>
      <c r="D735" s="339"/>
      <c r="E735" s="339"/>
      <c r="F735" s="1245"/>
    </row>
    <row r="736" spans="1:6" x14ac:dyDescent="0.3">
      <c r="A736" s="339"/>
      <c r="B736" s="336"/>
      <c r="C736" s="339"/>
      <c r="D736" s="339"/>
      <c r="E736" s="339"/>
      <c r="F736" s="1245"/>
    </row>
    <row r="737" spans="1:6" x14ac:dyDescent="0.3">
      <c r="A737" s="339"/>
      <c r="B737" s="336"/>
      <c r="C737" s="339"/>
      <c r="D737" s="339"/>
      <c r="E737" s="339"/>
      <c r="F737" s="1245"/>
    </row>
    <row r="738" spans="1:6" x14ac:dyDescent="0.3">
      <c r="A738" s="339"/>
      <c r="B738" s="336"/>
      <c r="C738" s="339"/>
      <c r="D738" s="339"/>
      <c r="E738" s="339"/>
      <c r="F738" s="1245"/>
    </row>
    <row r="739" spans="1:6" x14ac:dyDescent="0.3">
      <c r="A739" s="339"/>
      <c r="B739" s="336"/>
      <c r="C739" s="339"/>
      <c r="D739" s="339"/>
      <c r="E739" s="339"/>
      <c r="F739" s="1245"/>
    </row>
    <row r="740" spans="1:6" x14ac:dyDescent="0.3">
      <c r="A740" s="339"/>
      <c r="B740" s="336"/>
      <c r="C740" s="339"/>
      <c r="D740" s="339"/>
      <c r="E740" s="339"/>
      <c r="F740" s="1245"/>
    </row>
    <row r="741" spans="1:6" x14ac:dyDescent="0.3">
      <c r="A741" s="339"/>
      <c r="B741" s="336"/>
      <c r="C741" s="339"/>
      <c r="D741" s="339"/>
      <c r="E741" s="339"/>
      <c r="F741" s="1245"/>
    </row>
    <row r="742" spans="1:6" x14ac:dyDescent="0.3">
      <c r="A742" s="339"/>
      <c r="B742" s="336"/>
      <c r="C742" s="339"/>
      <c r="D742" s="339"/>
      <c r="E742" s="339"/>
      <c r="F742" s="1245"/>
    </row>
    <row r="743" spans="1:6" x14ac:dyDescent="0.3">
      <c r="A743" s="339"/>
      <c r="B743" s="336"/>
      <c r="C743" s="339"/>
      <c r="D743" s="339"/>
      <c r="E743" s="339"/>
      <c r="F743" s="1245"/>
    </row>
    <row r="744" spans="1:6" x14ac:dyDescent="0.3">
      <c r="A744" s="339"/>
      <c r="B744" s="336"/>
      <c r="C744" s="339"/>
      <c r="D744" s="339"/>
      <c r="E744" s="339"/>
      <c r="F744" s="1245"/>
    </row>
    <row r="745" spans="1:6" x14ac:dyDescent="0.3">
      <c r="A745" s="339"/>
      <c r="B745" s="336"/>
      <c r="C745" s="339"/>
      <c r="D745" s="339"/>
      <c r="E745" s="339"/>
      <c r="F745" s="1245"/>
    </row>
    <row r="746" spans="1:6" x14ac:dyDescent="0.3">
      <c r="A746" s="339"/>
      <c r="B746" s="336"/>
      <c r="C746" s="339"/>
      <c r="D746" s="339"/>
      <c r="E746" s="339"/>
      <c r="F746" s="1245"/>
    </row>
    <row r="747" spans="1:6" x14ac:dyDescent="0.3">
      <c r="A747" s="339"/>
      <c r="B747" s="336"/>
      <c r="C747" s="339"/>
      <c r="D747" s="339"/>
      <c r="E747" s="339"/>
      <c r="F747" s="1245"/>
    </row>
    <row r="748" spans="1:6" x14ac:dyDescent="0.3">
      <c r="A748" s="339"/>
      <c r="B748" s="336"/>
      <c r="C748" s="339"/>
      <c r="D748" s="339"/>
      <c r="E748" s="339"/>
      <c r="F748" s="1245"/>
    </row>
    <row r="749" spans="1:6" x14ac:dyDescent="0.3">
      <c r="A749" s="339"/>
      <c r="B749" s="336"/>
      <c r="C749" s="339"/>
      <c r="D749" s="339"/>
      <c r="E749" s="339"/>
      <c r="F749" s="1245"/>
    </row>
    <row r="750" spans="1:6" x14ac:dyDescent="0.3">
      <c r="A750" s="339"/>
      <c r="B750" s="336"/>
      <c r="C750" s="339"/>
      <c r="D750" s="339"/>
      <c r="E750" s="339"/>
      <c r="F750" s="1245"/>
    </row>
    <row r="751" spans="1:6" x14ac:dyDescent="0.3">
      <c r="A751" s="339"/>
      <c r="B751" s="336"/>
      <c r="C751" s="339"/>
      <c r="D751" s="339"/>
      <c r="E751" s="339"/>
      <c r="F751" s="1245"/>
    </row>
    <row r="752" spans="1:6" x14ac:dyDescent="0.3">
      <c r="A752" s="339"/>
      <c r="B752" s="336"/>
      <c r="C752" s="339"/>
      <c r="D752" s="339"/>
      <c r="E752" s="339"/>
      <c r="F752" s="1245"/>
    </row>
    <row r="753" spans="1:6" x14ac:dyDescent="0.3">
      <c r="A753" s="339"/>
      <c r="B753" s="336"/>
      <c r="C753" s="339"/>
      <c r="D753" s="339"/>
      <c r="E753" s="339"/>
      <c r="F753" s="1245"/>
    </row>
    <row r="754" spans="1:6" x14ac:dyDescent="0.3">
      <c r="A754" s="339"/>
      <c r="B754" s="336"/>
      <c r="C754" s="339"/>
      <c r="D754" s="339"/>
      <c r="E754" s="339"/>
      <c r="F754" s="1245"/>
    </row>
    <row r="755" spans="1:6" x14ac:dyDescent="0.3">
      <c r="A755" s="339"/>
      <c r="B755" s="336"/>
      <c r="C755" s="339"/>
      <c r="D755" s="339"/>
      <c r="E755" s="339"/>
      <c r="F755" s="1245"/>
    </row>
    <row r="756" spans="1:6" x14ac:dyDescent="0.3">
      <c r="A756" s="339"/>
      <c r="B756" s="336"/>
      <c r="C756" s="339"/>
      <c r="D756" s="339"/>
      <c r="E756" s="339"/>
      <c r="F756" s="1245"/>
    </row>
    <row r="757" spans="1:6" x14ac:dyDescent="0.3">
      <c r="A757" s="339"/>
      <c r="B757" s="336"/>
      <c r="C757" s="339"/>
      <c r="D757" s="339"/>
      <c r="E757" s="339"/>
      <c r="F757" s="1245"/>
    </row>
    <row r="758" spans="1:6" x14ac:dyDescent="0.3">
      <c r="A758" s="339"/>
      <c r="B758" s="336"/>
      <c r="C758" s="339"/>
      <c r="D758" s="339"/>
      <c r="E758" s="339"/>
      <c r="F758" s="1245"/>
    </row>
    <row r="759" spans="1:6" x14ac:dyDescent="0.3">
      <c r="A759" s="339"/>
      <c r="B759" s="336"/>
      <c r="C759" s="339"/>
      <c r="D759" s="339"/>
      <c r="E759" s="339"/>
      <c r="F759" s="1245"/>
    </row>
    <row r="760" spans="1:6" x14ac:dyDescent="0.3">
      <c r="A760" s="339"/>
      <c r="B760" s="336"/>
      <c r="C760" s="339"/>
      <c r="D760" s="339"/>
      <c r="E760" s="339"/>
      <c r="F760" s="1245"/>
    </row>
    <row r="761" spans="1:6" x14ac:dyDescent="0.3">
      <c r="A761" s="339"/>
      <c r="B761" s="336"/>
      <c r="C761" s="339"/>
      <c r="D761" s="339"/>
      <c r="E761" s="339"/>
      <c r="F761" s="1245"/>
    </row>
    <row r="762" spans="1:6" x14ac:dyDescent="0.3">
      <c r="A762" s="339"/>
      <c r="B762" s="336"/>
      <c r="C762" s="339"/>
      <c r="D762" s="339"/>
      <c r="E762" s="339"/>
      <c r="F762" s="1245"/>
    </row>
    <row r="763" spans="1:6" x14ac:dyDescent="0.3">
      <c r="A763" s="339"/>
      <c r="B763" s="336"/>
      <c r="C763" s="339"/>
      <c r="D763" s="339"/>
      <c r="E763" s="339"/>
      <c r="F763" s="1245"/>
    </row>
    <row r="764" spans="1:6" x14ac:dyDescent="0.3">
      <c r="A764" s="339"/>
      <c r="B764" s="336"/>
      <c r="C764" s="339"/>
      <c r="D764" s="339"/>
      <c r="E764" s="339"/>
      <c r="F764" s="1245"/>
    </row>
    <row r="765" spans="1:6" x14ac:dyDescent="0.3">
      <c r="A765" s="339"/>
      <c r="B765" s="336"/>
      <c r="C765" s="339"/>
      <c r="D765" s="339"/>
      <c r="E765" s="339"/>
      <c r="F765" s="1245"/>
    </row>
    <row r="766" spans="1:6" x14ac:dyDescent="0.3">
      <c r="A766" s="339"/>
      <c r="B766" s="336"/>
      <c r="C766" s="339"/>
      <c r="D766" s="339"/>
      <c r="E766" s="339"/>
      <c r="F766" s="1245"/>
    </row>
    <row r="767" spans="1:6" x14ac:dyDescent="0.3">
      <c r="A767" s="339"/>
      <c r="B767" s="336"/>
      <c r="C767" s="339"/>
      <c r="D767" s="339"/>
      <c r="E767" s="339"/>
      <c r="F767" s="1245"/>
    </row>
    <row r="768" spans="1:6" x14ac:dyDescent="0.3">
      <c r="A768" s="339"/>
      <c r="B768" s="336"/>
      <c r="C768" s="339"/>
      <c r="D768" s="339"/>
      <c r="E768" s="339"/>
      <c r="F768" s="1245"/>
    </row>
    <row r="769" spans="1:6" x14ac:dyDescent="0.3">
      <c r="A769" s="339"/>
      <c r="B769" s="336"/>
      <c r="C769" s="339"/>
      <c r="D769" s="339"/>
      <c r="E769" s="339"/>
      <c r="F769" s="1245"/>
    </row>
    <row r="770" spans="1:6" x14ac:dyDescent="0.3">
      <c r="A770" s="339"/>
      <c r="B770" s="336"/>
      <c r="C770" s="339"/>
      <c r="D770" s="339"/>
      <c r="E770" s="339"/>
      <c r="F770" s="1245"/>
    </row>
    <row r="771" spans="1:6" x14ac:dyDescent="0.3">
      <c r="A771" s="339"/>
      <c r="B771" s="336"/>
      <c r="C771" s="339"/>
      <c r="D771" s="339"/>
      <c r="E771" s="339"/>
      <c r="F771" s="1245"/>
    </row>
    <row r="772" spans="1:6" x14ac:dyDescent="0.3">
      <c r="A772" s="339"/>
      <c r="B772" s="336"/>
      <c r="C772" s="339"/>
      <c r="D772" s="339"/>
      <c r="E772" s="339"/>
      <c r="F772" s="1245"/>
    </row>
    <row r="773" spans="1:6" x14ac:dyDescent="0.3">
      <c r="A773" s="339"/>
      <c r="B773" s="336"/>
      <c r="C773" s="339"/>
      <c r="D773" s="339"/>
      <c r="E773" s="339"/>
      <c r="F773" s="1245"/>
    </row>
    <row r="774" spans="1:6" x14ac:dyDescent="0.3">
      <c r="A774" s="339"/>
      <c r="B774" s="336"/>
      <c r="C774" s="339"/>
      <c r="D774" s="339"/>
      <c r="E774" s="339"/>
      <c r="F774" s="1245"/>
    </row>
    <row r="775" spans="1:6" x14ac:dyDescent="0.3">
      <c r="A775" s="339"/>
      <c r="B775" s="336"/>
      <c r="C775" s="339"/>
      <c r="D775" s="339"/>
      <c r="E775" s="339"/>
      <c r="F775" s="1245"/>
    </row>
    <row r="776" spans="1:6" x14ac:dyDescent="0.3">
      <c r="A776" s="339"/>
      <c r="B776" s="336"/>
      <c r="C776" s="339"/>
      <c r="D776" s="339"/>
      <c r="E776" s="339"/>
      <c r="F776" s="1245"/>
    </row>
    <row r="777" spans="1:6" x14ac:dyDescent="0.3">
      <c r="A777" s="339"/>
      <c r="B777" s="336"/>
      <c r="C777" s="339"/>
      <c r="D777" s="339"/>
      <c r="E777" s="339"/>
      <c r="F777" s="1245"/>
    </row>
    <row r="778" spans="1:6" x14ac:dyDescent="0.3">
      <c r="A778" s="339"/>
      <c r="B778" s="336"/>
      <c r="C778" s="339"/>
      <c r="D778" s="339"/>
      <c r="E778" s="339"/>
      <c r="F778" s="1245"/>
    </row>
    <row r="779" spans="1:6" x14ac:dyDescent="0.3">
      <c r="A779" s="339"/>
      <c r="B779" s="336"/>
      <c r="C779" s="339"/>
      <c r="D779" s="339"/>
      <c r="E779" s="339"/>
      <c r="F779" s="1245"/>
    </row>
    <row r="780" spans="1:6" x14ac:dyDescent="0.3">
      <c r="A780" s="339"/>
      <c r="B780" s="336"/>
      <c r="C780" s="339"/>
      <c r="D780" s="339"/>
      <c r="E780" s="339"/>
      <c r="F780" s="1245"/>
    </row>
    <row r="781" spans="1:6" x14ac:dyDescent="0.3">
      <c r="A781" s="339"/>
      <c r="B781" s="336"/>
      <c r="C781" s="339"/>
      <c r="D781" s="339"/>
      <c r="E781" s="339"/>
      <c r="F781" s="1245"/>
    </row>
    <row r="782" spans="1:6" x14ac:dyDescent="0.3">
      <c r="A782" s="339"/>
      <c r="B782" s="336"/>
      <c r="C782" s="339"/>
      <c r="D782" s="339"/>
      <c r="E782" s="339"/>
      <c r="F782" s="1245"/>
    </row>
    <row r="783" spans="1:6" x14ac:dyDescent="0.3">
      <c r="A783" s="339"/>
      <c r="B783" s="336"/>
      <c r="C783" s="339"/>
      <c r="D783" s="339"/>
      <c r="E783" s="339"/>
      <c r="F783" s="1245"/>
    </row>
    <row r="784" spans="1:6" x14ac:dyDescent="0.3">
      <c r="A784" s="339"/>
      <c r="B784" s="336"/>
      <c r="C784" s="339"/>
      <c r="D784" s="339"/>
      <c r="E784" s="339"/>
      <c r="F784" s="1245"/>
    </row>
    <row r="785" spans="1:6" x14ac:dyDescent="0.3">
      <c r="A785" s="339"/>
      <c r="B785" s="336"/>
      <c r="C785" s="339"/>
      <c r="D785" s="339"/>
      <c r="E785" s="339"/>
      <c r="F785" s="1245"/>
    </row>
    <row r="786" spans="1:6" x14ac:dyDescent="0.3">
      <c r="A786" s="339"/>
      <c r="B786" s="336"/>
      <c r="C786" s="339"/>
      <c r="D786" s="339"/>
      <c r="E786" s="339"/>
      <c r="F786" s="1245"/>
    </row>
    <row r="787" spans="1:6" x14ac:dyDescent="0.3">
      <c r="A787" s="339"/>
      <c r="B787" s="336"/>
      <c r="C787" s="339"/>
      <c r="D787" s="339"/>
      <c r="E787" s="339"/>
      <c r="F787" s="1245"/>
    </row>
    <row r="788" spans="1:6" x14ac:dyDescent="0.3">
      <c r="A788" s="339"/>
      <c r="B788" s="336"/>
      <c r="C788" s="339"/>
      <c r="D788" s="339"/>
      <c r="E788" s="339"/>
      <c r="F788" s="1245"/>
    </row>
    <row r="789" spans="1:6" x14ac:dyDescent="0.3">
      <c r="A789" s="339"/>
      <c r="B789" s="336"/>
      <c r="C789" s="339"/>
      <c r="D789" s="339"/>
      <c r="E789" s="339"/>
      <c r="F789" s="1245"/>
    </row>
    <row r="790" spans="1:6" x14ac:dyDescent="0.3">
      <c r="A790" s="339"/>
      <c r="B790" s="336"/>
      <c r="C790" s="339"/>
      <c r="D790" s="339"/>
      <c r="E790" s="339"/>
      <c r="F790" s="1245"/>
    </row>
    <row r="791" spans="1:6" x14ac:dyDescent="0.3">
      <c r="A791" s="339"/>
      <c r="B791" s="336"/>
      <c r="C791" s="339"/>
      <c r="D791" s="339"/>
      <c r="E791" s="339"/>
      <c r="F791" s="1245"/>
    </row>
    <row r="792" spans="1:6" x14ac:dyDescent="0.3">
      <c r="A792" s="339"/>
      <c r="B792" s="336"/>
      <c r="C792" s="339"/>
      <c r="D792" s="339"/>
      <c r="E792" s="339"/>
      <c r="F792" s="1245"/>
    </row>
    <row r="793" spans="1:6" x14ac:dyDescent="0.3">
      <c r="A793" s="339"/>
      <c r="B793" s="336"/>
      <c r="C793" s="339"/>
      <c r="D793" s="339"/>
      <c r="E793" s="339"/>
      <c r="F793" s="1245"/>
    </row>
    <row r="794" spans="1:6" x14ac:dyDescent="0.3">
      <c r="A794" s="339"/>
      <c r="B794" s="336"/>
      <c r="C794" s="339"/>
      <c r="D794" s="339"/>
      <c r="E794" s="339"/>
      <c r="F794" s="1245"/>
    </row>
    <row r="795" spans="1:6" x14ac:dyDescent="0.3">
      <c r="A795" s="339"/>
      <c r="B795" s="336"/>
      <c r="C795" s="339"/>
      <c r="D795" s="339"/>
      <c r="E795" s="339"/>
      <c r="F795" s="1245"/>
    </row>
    <row r="796" spans="1:6" x14ac:dyDescent="0.3">
      <c r="A796" s="339"/>
      <c r="B796" s="336"/>
      <c r="C796" s="339"/>
      <c r="D796" s="339"/>
      <c r="E796" s="339"/>
      <c r="F796" s="1245"/>
    </row>
    <row r="797" spans="1:6" x14ac:dyDescent="0.3">
      <c r="A797" s="339"/>
      <c r="B797" s="336"/>
      <c r="C797" s="339"/>
      <c r="D797" s="339"/>
      <c r="E797" s="339"/>
      <c r="F797" s="1245"/>
    </row>
    <row r="798" spans="1:6" x14ac:dyDescent="0.3">
      <c r="A798" s="339"/>
      <c r="B798" s="336"/>
      <c r="C798" s="339"/>
      <c r="D798" s="339"/>
      <c r="E798" s="339"/>
      <c r="F798" s="1245"/>
    </row>
    <row r="799" spans="1:6" x14ac:dyDescent="0.3">
      <c r="A799" s="339"/>
      <c r="B799" s="336"/>
      <c r="C799" s="339"/>
      <c r="D799" s="339"/>
      <c r="E799" s="339"/>
      <c r="F799" s="1245"/>
    </row>
    <row r="800" spans="1:6" x14ac:dyDescent="0.3">
      <c r="A800" s="339"/>
      <c r="B800" s="336"/>
      <c r="C800" s="339"/>
      <c r="D800" s="339"/>
      <c r="E800" s="339"/>
      <c r="F800" s="1245"/>
    </row>
    <row r="801" spans="1:6" x14ac:dyDescent="0.3">
      <c r="A801" s="339"/>
      <c r="B801" s="336"/>
      <c r="C801" s="339"/>
      <c r="D801" s="339"/>
      <c r="E801" s="339"/>
      <c r="F801" s="1245"/>
    </row>
    <row r="802" spans="1:6" x14ac:dyDescent="0.3">
      <c r="A802" s="339"/>
      <c r="B802" s="336"/>
      <c r="C802" s="339"/>
      <c r="D802" s="339"/>
      <c r="E802" s="339"/>
      <c r="F802" s="1245"/>
    </row>
    <row r="803" spans="1:6" x14ac:dyDescent="0.3">
      <c r="A803" s="339"/>
      <c r="B803" s="336"/>
      <c r="C803" s="339"/>
      <c r="D803" s="339"/>
      <c r="E803" s="339"/>
      <c r="F803" s="1245"/>
    </row>
    <row r="804" spans="1:6" x14ac:dyDescent="0.3">
      <c r="A804" s="339"/>
      <c r="B804" s="336"/>
      <c r="C804" s="339"/>
      <c r="D804" s="339"/>
      <c r="E804" s="339"/>
      <c r="F804" s="1245"/>
    </row>
    <row r="805" spans="1:6" x14ac:dyDescent="0.3">
      <c r="A805" s="339"/>
      <c r="B805" s="336"/>
      <c r="C805" s="339"/>
      <c r="D805" s="339"/>
      <c r="E805" s="339"/>
      <c r="F805" s="1245"/>
    </row>
    <row r="806" spans="1:6" x14ac:dyDescent="0.3">
      <c r="A806" s="339"/>
      <c r="B806" s="336"/>
      <c r="C806" s="339"/>
      <c r="D806" s="339"/>
      <c r="E806" s="339"/>
      <c r="F806" s="1245"/>
    </row>
    <row r="807" spans="1:6" x14ac:dyDescent="0.3">
      <c r="A807" s="339"/>
      <c r="B807" s="336"/>
      <c r="C807" s="339"/>
      <c r="D807" s="339"/>
      <c r="E807" s="339"/>
      <c r="F807" s="1245"/>
    </row>
    <row r="808" spans="1:6" x14ac:dyDescent="0.3">
      <c r="A808" s="339"/>
      <c r="B808" s="336"/>
      <c r="C808" s="339"/>
      <c r="D808" s="339"/>
      <c r="E808" s="339"/>
      <c r="F808" s="1245"/>
    </row>
    <row r="809" spans="1:6" x14ac:dyDescent="0.3">
      <c r="A809" s="339"/>
      <c r="B809" s="336"/>
      <c r="C809" s="339"/>
      <c r="D809" s="339"/>
      <c r="E809" s="339"/>
      <c r="F809" s="1245"/>
    </row>
    <row r="810" spans="1:6" x14ac:dyDescent="0.3">
      <c r="A810" s="339"/>
      <c r="B810" s="336"/>
      <c r="C810" s="339"/>
      <c r="D810" s="339"/>
      <c r="E810" s="339"/>
      <c r="F810" s="1245"/>
    </row>
    <row r="811" spans="1:6" x14ac:dyDescent="0.3">
      <c r="A811" s="339"/>
      <c r="B811" s="336"/>
      <c r="C811" s="339"/>
      <c r="D811" s="339"/>
      <c r="E811" s="339"/>
      <c r="F811" s="1245"/>
    </row>
    <row r="812" spans="1:6" x14ac:dyDescent="0.3">
      <c r="A812" s="339"/>
      <c r="B812" s="336"/>
      <c r="C812" s="339"/>
      <c r="D812" s="339"/>
      <c r="E812" s="339"/>
      <c r="F812" s="1245"/>
    </row>
    <row r="813" spans="1:6" x14ac:dyDescent="0.3">
      <c r="A813" s="339"/>
      <c r="B813" s="336"/>
      <c r="C813" s="339"/>
      <c r="D813" s="339"/>
      <c r="E813" s="339"/>
      <c r="F813" s="1245"/>
    </row>
    <row r="814" spans="1:6" x14ac:dyDescent="0.3">
      <c r="A814" s="339"/>
      <c r="B814" s="336"/>
      <c r="C814" s="339"/>
      <c r="D814" s="339"/>
      <c r="E814" s="339"/>
      <c r="F814" s="1245"/>
    </row>
    <row r="815" spans="1:6" x14ac:dyDescent="0.3">
      <c r="A815" s="339"/>
      <c r="B815" s="336"/>
      <c r="C815" s="339"/>
      <c r="D815" s="339"/>
      <c r="E815" s="339"/>
      <c r="F815" s="1245"/>
    </row>
    <row r="816" spans="1:6" x14ac:dyDescent="0.3">
      <c r="A816" s="339"/>
      <c r="B816" s="336"/>
      <c r="C816" s="339"/>
      <c r="D816" s="339"/>
      <c r="E816" s="339"/>
      <c r="F816" s="1245"/>
    </row>
    <row r="817" spans="1:6" x14ac:dyDescent="0.3">
      <c r="A817" s="339"/>
      <c r="B817" s="336"/>
      <c r="C817" s="339"/>
      <c r="D817" s="339"/>
      <c r="E817" s="339"/>
      <c r="F817" s="1245"/>
    </row>
    <row r="818" spans="1:6" x14ac:dyDescent="0.3">
      <c r="A818" s="339"/>
      <c r="B818" s="336"/>
      <c r="C818" s="339"/>
      <c r="D818" s="339"/>
      <c r="E818" s="339"/>
      <c r="F818" s="1245"/>
    </row>
    <row r="819" spans="1:6" x14ac:dyDescent="0.3">
      <c r="A819" s="339"/>
      <c r="B819" s="336"/>
      <c r="C819" s="339"/>
      <c r="D819" s="339"/>
      <c r="E819" s="339"/>
      <c r="F819" s="1245"/>
    </row>
    <row r="820" spans="1:6" x14ac:dyDescent="0.3">
      <c r="A820" s="339"/>
      <c r="B820" s="336"/>
      <c r="C820" s="339"/>
      <c r="D820" s="339"/>
      <c r="E820" s="339"/>
      <c r="F820" s="1245"/>
    </row>
    <row r="821" spans="1:6" x14ac:dyDescent="0.3">
      <c r="A821" s="339"/>
      <c r="B821" s="336"/>
      <c r="C821" s="339"/>
      <c r="D821" s="339"/>
      <c r="E821" s="339"/>
      <c r="F821" s="1245"/>
    </row>
    <row r="822" spans="1:6" x14ac:dyDescent="0.3">
      <c r="A822" s="339"/>
      <c r="B822" s="336"/>
      <c r="C822" s="339"/>
      <c r="D822" s="339"/>
      <c r="E822" s="339"/>
      <c r="F822" s="1245"/>
    </row>
    <row r="823" spans="1:6" x14ac:dyDescent="0.3">
      <c r="A823" s="339"/>
      <c r="B823" s="336"/>
      <c r="C823" s="339"/>
      <c r="D823" s="339"/>
      <c r="E823" s="339"/>
      <c r="F823" s="1245"/>
    </row>
    <row r="824" spans="1:6" x14ac:dyDescent="0.3">
      <c r="A824" s="339"/>
      <c r="B824" s="336"/>
      <c r="C824" s="339"/>
      <c r="D824" s="339"/>
      <c r="E824" s="339"/>
      <c r="F824" s="1245"/>
    </row>
    <row r="825" spans="1:6" x14ac:dyDescent="0.3">
      <c r="A825" s="339"/>
      <c r="B825" s="336"/>
      <c r="C825" s="339"/>
      <c r="D825" s="339"/>
      <c r="E825" s="339"/>
      <c r="F825" s="1245"/>
    </row>
    <row r="826" spans="1:6" x14ac:dyDescent="0.3">
      <c r="A826" s="339"/>
      <c r="B826" s="336"/>
      <c r="C826" s="339"/>
      <c r="D826" s="339"/>
      <c r="E826" s="339"/>
      <c r="F826" s="1245"/>
    </row>
    <row r="827" spans="1:6" x14ac:dyDescent="0.3">
      <c r="A827" s="339"/>
      <c r="B827" s="336"/>
      <c r="C827" s="339"/>
      <c r="D827" s="339"/>
      <c r="E827" s="339"/>
      <c r="F827" s="1245"/>
    </row>
    <row r="828" spans="1:6" x14ac:dyDescent="0.3">
      <c r="A828" s="339"/>
      <c r="B828" s="336"/>
      <c r="C828" s="339"/>
      <c r="D828" s="339"/>
      <c r="E828" s="339"/>
      <c r="F828" s="1245"/>
    </row>
    <row r="829" spans="1:6" x14ac:dyDescent="0.3">
      <c r="A829" s="339"/>
      <c r="B829" s="336"/>
      <c r="C829" s="339"/>
      <c r="D829" s="339"/>
      <c r="E829" s="339"/>
      <c r="F829" s="1245"/>
    </row>
    <row r="830" spans="1:6" x14ac:dyDescent="0.3">
      <c r="A830" s="339"/>
      <c r="B830" s="336"/>
      <c r="C830" s="339"/>
      <c r="D830" s="339"/>
      <c r="E830" s="339"/>
      <c r="F830" s="1245"/>
    </row>
    <row r="831" spans="1:6" x14ac:dyDescent="0.3">
      <c r="A831" s="339"/>
      <c r="B831" s="336"/>
      <c r="C831" s="339"/>
      <c r="D831" s="339"/>
      <c r="E831" s="339"/>
      <c r="F831" s="1245"/>
    </row>
    <row r="832" spans="1:6" x14ac:dyDescent="0.3">
      <c r="A832" s="339"/>
      <c r="B832" s="336"/>
      <c r="C832" s="339"/>
      <c r="D832" s="339"/>
      <c r="E832" s="339"/>
      <c r="F832" s="1245"/>
    </row>
    <row r="833" spans="1:6" x14ac:dyDescent="0.3">
      <c r="A833" s="339"/>
      <c r="B833" s="336"/>
      <c r="C833" s="339"/>
      <c r="D833" s="339"/>
      <c r="E833" s="339"/>
      <c r="F833" s="1245"/>
    </row>
    <row r="834" spans="1:6" x14ac:dyDescent="0.3">
      <c r="A834" s="339"/>
      <c r="B834" s="336"/>
      <c r="C834" s="339"/>
      <c r="D834" s="339"/>
      <c r="E834" s="339"/>
      <c r="F834" s="1245"/>
    </row>
    <row r="835" spans="1:6" x14ac:dyDescent="0.3">
      <c r="A835" s="339"/>
      <c r="B835" s="336"/>
      <c r="C835" s="339"/>
      <c r="D835" s="339"/>
      <c r="E835" s="339"/>
      <c r="F835" s="1245"/>
    </row>
    <row r="836" spans="1:6" x14ac:dyDescent="0.3">
      <c r="A836" s="339"/>
      <c r="B836" s="336"/>
      <c r="C836" s="339"/>
      <c r="D836" s="339"/>
      <c r="E836" s="339"/>
      <c r="F836" s="1245"/>
    </row>
    <row r="837" spans="1:6" x14ac:dyDescent="0.3">
      <c r="A837" s="339"/>
      <c r="B837" s="336"/>
      <c r="C837" s="339"/>
      <c r="D837" s="339"/>
      <c r="E837" s="339"/>
      <c r="F837" s="1245"/>
    </row>
    <row r="838" spans="1:6" x14ac:dyDescent="0.3">
      <c r="A838" s="339"/>
      <c r="B838" s="336"/>
      <c r="C838" s="339"/>
      <c r="D838" s="339"/>
      <c r="E838" s="339"/>
      <c r="F838" s="1245"/>
    </row>
    <row r="839" spans="1:6" x14ac:dyDescent="0.3">
      <c r="A839" s="339"/>
      <c r="B839" s="336"/>
      <c r="C839" s="339"/>
      <c r="D839" s="339"/>
      <c r="E839" s="339"/>
      <c r="F839" s="1245"/>
    </row>
    <row r="840" spans="1:6" x14ac:dyDescent="0.3">
      <c r="A840" s="339"/>
      <c r="B840" s="336"/>
      <c r="C840" s="339"/>
      <c r="D840" s="339"/>
      <c r="E840" s="339"/>
      <c r="F840" s="1245"/>
    </row>
    <row r="841" spans="1:6" x14ac:dyDescent="0.3">
      <c r="A841" s="339"/>
      <c r="B841" s="336"/>
      <c r="C841" s="339"/>
      <c r="D841" s="339"/>
      <c r="E841" s="339"/>
      <c r="F841" s="1245"/>
    </row>
    <row r="842" spans="1:6" x14ac:dyDescent="0.3">
      <c r="A842" s="339"/>
      <c r="B842" s="336"/>
      <c r="C842" s="339"/>
      <c r="D842" s="339"/>
      <c r="E842" s="339"/>
      <c r="F842" s="1245"/>
    </row>
    <row r="843" spans="1:6" x14ac:dyDescent="0.3">
      <c r="A843" s="339"/>
      <c r="B843" s="336"/>
      <c r="C843" s="339"/>
      <c r="D843" s="339"/>
      <c r="E843" s="339"/>
      <c r="F843" s="1245"/>
    </row>
    <row r="844" spans="1:6" x14ac:dyDescent="0.3">
      <c r="A844" s="339"/>
      <c r="B844" s="336"/>
      <c r="C844" s="339"/>
      <c r="D844" s="339"/>
      <c r="E844" s="339"/>
      <c r="F844" s="1245"/>
    </row>
    <row r="845" spans="1:6" x14ac:dyDescent="0.3">
      <c r="A845" s="339"/>
      <c r="B845" s="336"/>
      <c r="C845" s="339"/>
      <c r="D845" s="339"/>
      <c r="E845" s="339"/>
      <c r="F845" s="1245"/>
    </row>
    <row r="846" spans="1:6" x14ac:dyDescent="0.3">
      <c r="A846" s="339"/>
      <c r="B846" s="336"/>
      <c r="C846" s="339"/>
      <c r="D846" s="339"/>
      <c r="E846" s="339"/>
      <c r="F846" s="1245"/>
    </row>
    <row r="847" spans="1:6" x14ac:dyDescent="0.3">
      <c r="A847" s="339"/>
      <c r="B847" s="336"/>
      <c r="C847" s="339"/>
      <c r="D847" s="339"/>
      <c r="E847" s="339"/>
      <c r="F847" s="1245"/>
    </row>
    <row r="848" spans="1:6" x14ac:dyDescent="0.3">
      <c r="A848" s="339"/>
      <c r="B848" s="336"/>
      <c r="C848" s="339"/>
      <c r="D848" s="339"/>
      <c r="E848" s="339"/>
      <c r="F848" s="1245"/>
    </row>
    <row r="849" spans="1:6" x14ac:dyDescent="0.3">
      <c r="A849" s="339"/>
      <c r="B849" s="336"/>
      <c r="C849" s="339"/>
      <c r="D849" s="339"/>
      <c r="E849" s="339"/>
      <c r="F849" s="1245"/>
    </row>
    <row r="850" spans="1:6" x14ac:dyDescent="0.3">
      <c r="A850" s="339"/>
      <c r="B850" s="336"/>
      <c r="C850" s="339"/>
      <c r="D850" s="339"/>
      <c r="E850" s="339"/>
      <c r="F850" s="1245"/>
    </row>
    <row r="851" spans="1:6" x14ac:dyDescent="0.3">
      <c r="A851" s="339"/>
      <c r="B851" s="336"/>
      <c r="C851" s="339"/>
      <c r="D851" s="339"/>
      <c r="E851" s="339"/>
      <c r="F851" s="1245"/>
    </row>
    <row r="852" spans="1:6" x14ac:dyDescent="0.3">
      <c r="A852" s="339"/>
      <c r="B852" s="336"/>
      <c r="C852" s="339"/>
      <c r="D852" s="339"/>
      <c r="E852" s="339"/>
      <c r="F852" s="1245"/>
    </row>
    <row r="853" spans="1:6" x14ac:dyDescent="0.3">
      <c r="A853" s="339"/>
      <c r="B853" s="336"/>
      <c r="C853" s="339"/>
      <c r="D853" s="339"/>
      <c r="E853" s="339"/>
      <c r="F853" s="1245"/>
    </row>
    <row r="854" spans="1:6" x14ac:dyDescent="0.3">
      <c r="A854" s="339"/>
      <c r="B854" s="336"/>
      <c r="C854" s="339"/>
      <c r="D854" s="339"/>
      <c r="E854" s="339"/>
      <c r="F854" s="1245"/>
    </row>
    <row r="855" spans="1:6" x14ac:dyDescent="0.3">
      <c r="A855" s="339"/>
      <c r="B855" s="336"/>
      <c r="C855" s="339"/>
      <c r="D855" s="339"/>
      <c r="E855" s="339"/>
      <c r="F855" s="1245"/>
    </row>
    <row r="856" spans="1:6" x14ac:dyDescent="0.3">
      <c r="A856" s="339"/>
      <c r="B856" s="336"/>
      <c r="C856" s="339"/>
      <c r="D856" s="339"/>
      <c r="E856" s="339"/>
      <c r="F856" s="1245"/>
    </row>
    <row r="857" spans="1:6" x14ac:dyDescent="0.3">
      <c r="A857" s="339"/>
      <c r="B857" s="336"/>
      <c r="C857" s="339"/>
      <c r="D857" s="339"/>
      <c r="E857" s="339"/>
      <c r="F857" s="1245"/>
    </row>
    <row r="858" spans="1:6" x14ac:dyDescent="0.3">
      <c r="A858" s="339"/>
      <c r="B858" s="336"/>
      <c r="C858" s="339"/>
      <c r="D858" s="339"/>
      <c r="E858" s="339"/>
      <c r="F858" s="1245"/>
    </row>
    <row r="859" spans="1:6" x14ac:dyDescent="0.3">
      <c r="A859" s="339"/>
      <c r="B859" s="336"/>
      <c r="C859" s="339"/>
      <c r="D859" s="339"/>
      <c r="E859" s="339"/>
      <c r="F859" s="1245"/>
    </row>
    <row r="860" spans="1:6" x14ac:dyDescent="0.3">
      <c r="A860" s="339"/>
      <c r="B860" s="336"/>
      <c r="C860" s="339"/>
      <c r="D860" s="339"/>
      <c r="E860" s="339"/>
      <c r="F860" s="1245"/>
    </row>
    <row r="861" spans="1:6" x14ac:dyDescent="0.3">
      <c r="A861" s="339"/>
      <c r="B861" s="336"/>
      <c r="C861" s="339"/>
      <c r="D861" s="339"/>
      <c r="E861" s="339"/>
      <c r="F861" s="1245"/>
    </row>
    <row r="862" spans="1:6" x14ac:dyDescent="0.3">
      <c r="A862" s="339"/>
      <c r="B862" s="336"/>
      <c r="C862" s="339"/>
      <c r="D862" s="339"/>
      <c r="E862" s="339"/>
      <c r="F862" s="1245"/>
    </row>
    <row r="863" spans="1:6" x14ac:dyDescent="0.3">
      <c r="A863" s="339"/>
      <c r="B863" s="336"/>
      <c r="C863" s="339"/>
      <c r="D863" s="339"/>
      <c r="E863" s="339"/>
      <c r="F863" s="1245"/>
    </row>
    <row r="864" spans="1:6" x14ac:dyDescent="0.3">
      <c r="A864" s="339"/>
      <c r="B864" s="336"/>
      <c r="C864" s="339"/>
      <c r="D864" s="339"/>
      <c r="E864" s="339"/>
      <c r="F864" s="1245"/>
    </row>
    <row r="865" spans="1:6" x14ac:dyDescent="0.3">
      <c r="A865" s="339"/>
      <c r="B865" s="336"/>
      <c r="C865" s="339"/>
      <c r="D865" s="339"/>
      <c r="E865" s="339"/>
      <c r="F865" s="1245"/>
    </row>
    <row r="866" spans="1:6" x14ac:dyDescent="0.3">
      <c r="A866" s="339"/>
      <c r="B866" s="336"/>
      <c r="C866" s="339"/>
      <c r="D866" s="339"/>
      <c r="E866" s="339"/>
      <c r="F866" s="1245"/>
    </row>
    <row r="867" spans="1:6" x14ac:dyDescent="0.3">
      <c r="A867" s="339"/>
      <c r="B867" s="336"/>
      <c r="C867" s="339"/>
      <c r="D867" s="339"/>
      <c r="E867" s="339"/>
      <c r="F867" s="1245"/>
    </row>
    <row r="868" spans="1:6" x14ac:dyDescent="0.3">
      <c r="A868" s="339"/>
      <c r="B868" s="336"/>
      <c r="C868" s="339"/>
      <c r="D868" s="339"/>
      <c r="E868" s="339"/>
      <c r="F868" s="1245"/>
    </row>
    <row r="869" spans="1:6" x14ac:dyDescent="0.3">
      <c r="A869" s="339"/>
      <c r="B869" s="336"/>
      <c r="C869" s="339"/>
      <c r="D869" s="339"/>
      <c r="E869" s="339"/>
      <c r="F869" s="1245"/>
    </row>
    <row r="870" spans="1:6" x14ac:dyDescent="0.3">
      <c r="A870" s="339"/>
      <c r="B870" s="336"/>
      <c r="C870" s="339"/>
      <c r="D870" s="339"/>
      <c r="E870" s="339"/>
      <c r="F870" s="1245"/>
    </row>
    <row r="871" spans="1:6" x14ac:dyDescent="0.3">
      <c r="A871" s="339"/>
      <c r="B871" s="336"/>
      <c r="C871" s="339"/>
      <c r="D871" s="339"/>
      <c r="E871" s="339"/>
      <c r="F871" s="1245"/>
    </row>
    <row r="872" spans="1:6" x14ac:dyDescent="0.3">
      <c r="A872" s="339"/>
      <c r="B872" s="336"/>
      <c r="C872" s="339"/>
      <c r="D872" s="339"/>
      <c r="E872" s="339"/>
      <c r="F872" s="1245"/>
    </row>
    <row r="873" spans="1:6" x14ac:dyDescent="0.3">
      <c r="A873" s="339"/>
      <c r="B873" s="336"/>
      <c r="C873" s="339"/>
      <c r="D873" s="339"/>
      <c r="E873" s="339"/>
      <c r="F873" s="1245"/>
    </row>
    <row r="874" spans="1:6" x14ac:dyDescent="0.3">
      <c r="A874" s="339"/>
      <c r="B874" s="336"/>
      <c r="C874" s="339"/>
      <c r="D874" s="339"/>
      <c r="E874" s="339"/>
      <c r="F874" s="1245"/>
    </row>
    <row r="875" spans="1:6" x14ac:dyDescent="0.3">
      <c r="A875" s="339"/>
      <c r="B875" s="336"/>
      <c r="C875" s="339"/>
      <c r="D875" s="339"/>
      <c r="E875" s="339"/>
      <c r="F875" s="1245"/>
    </row>
    <row r="876" spans="1:6" x14ac:dyDescent="0.3">
      <c r="A876" s="339"/>
      <c r="B876" s="336"/>
      <c r="C876" s="339"/>
      <c r="D876" s="339"/>
      <c r="E876" s="339"/>
      <c r="F876" s="1245"/>
    </row>
    <row r="877" spans="1:6" x14ac:dyDescent="0.3">
      <c r="A877" s="339"/>
      <c r="B877" s="336"/>
      <c r="C877" s="339"/>
      <c r="D877" s="339"/>
      <c r="E877" s="339"/>
      <c r="F877" s="1245"/>
    </row>
    <row r="878" spans="1:6" x14ac:dyDescent="0.3">
      <c r="A878" s="339"/>
      <c r="B878" s="336"/>
      <c r="C878" s="339"/>
      <c r="D878" s="339"/>
      <c r="E878" s="339"/>
      <c r="F878" s="1245"/>
    </row>
    <row r="879" spans="1:6" x14ac:dyDescent="0.3">
      <c r="A879" s="339"/>
      <c r="B879" s="336"/>
      <c r="C879" s="339"/>
      <c r="D879" s="339"/>
      <c r="E879" s="339"/>
      <c r="F879" s="1245"/>
    </row>
    <row r="880" spans="1:6" x14ac:dyDescent="0.3">
      <c r="A880" s="339"/>
      <c r="B880" s="336"/>
      <c r="C880" s="339"/>
      <c r="D880" s="339"/>
      <c r="E880" s="339"/>
      <c r="F880" s="1245"/>
    </row>
    <row r="881" spans="1:6" x14ac:dyDescent="0.3">
      <c r="A881" s="339"/>
      <c r="B881" s="336"/>
      <c r="C881" s="339"/>
      <c r="D881" s="339"/>
      <c r="E881" s="339"/>
      <c r="F881" s="1245"/>
    </row>
    <row r="882" spans="1:6" x14ac:dyDescent="0.3">
      <c r="A882" s="339"/>
      <c r="B882" s="336"/>
      <c r="C882" s="339"/>
      <c r="D882" s="339"/>
      <c r="E882" s="339"/>
      <c r="F882" s="1245"/>
    </row>
    <row r="883" spans="1:6" x14ac:dyDescent="0.3">
      <c r="A883" s="339"/>
      <c r="B883" s="336"/>
      <c r="C883" s="339"/>
      <c r="D883" s="339"/>
      <c r="E883" s="339"/>
      <c r="F883" s="1245"/>
    </row>
    <row r="884" spans="1:6" x14ac:dyDescent="0.3">
      <c r="A884" s="339"/>
      <c r="B884" s="336"/>
      <c r="C884" s="339"/>
      <c r="D884" s="339"/>
      <c r="E884" s="339"/>
      <c r="F884" s="1245"/>
    </row>
    <row r="885" spans="1:6" x14ac:dyDescent="0.3">
      <c r="A885" s="339"/>
      <c r="B885" s="336"/>
      <c r="C885" s="339"/>
      <c r="D885" s="339"/>
      <c r="E885" s="339"/>
      <c r="F885" s="1245"/>
    </row>
    <row r="886" spans="1:6" x14ac:dyDescent="0.3">
      <c r="A886" s="339"/>
      <c r="B886" s="336"/>
      <c r="C886" s="339"/>
      <c r="D886" s="339"/>
      <c r="E886" s="339"/>
      <c r="F886" s="1245"/>
    </row>
    <row r="887" spans="1:6" x14ac:dyDescent="0.3">
      <c r="A887" s="339"/>
      <c r="B887" s="336"/>
      <c r="C887" s="339"/>
      <c r="D887" s="339"/>
      <c r="E887" s="339"/>
      <c r="F887" s="1245"/>
    </row>
    <row r="888" spans="1:6" x14ac:dyDescent="0.3">
      <c r="A888" s="339"/>
      <c r="B888" s="336"/>
      <c r="C888" s="339"/>
      <c r="D888" s="339"/>
      <c r="E888" s="339"/>
      <c r="F888" s="1245"/>
    </row>
    <row r="889" spans="1:6" x14ac:dyDescent="0.3">
      <c r="A889" s="339"/>
      <c r="B889" s="336"/>
      <c r="C889" s="339"/>
      <c r="D889" s="339"/>
      <c r="E889" s="339"/>
      <c r="F889" s="1245"/>
    </row>
    <row r="890" spans="1:6" x14ac:dyDescent="0.3">
      <c r="A890" s="339"/>
      <c r="B890" s="336"/>
      <c r="C890" s="339"/>
      <c r="D890" s="339"/>
      <c r="E890" s="339"/>
      <c r="F890" s="1245"/>
    </row>
    <row r="891" spans="1:6" x14ac:dyDescent="0.3">
      <c r="A891" s="339"/>
      <c r="B891" s="336"/>
      <c r="C891" s="339"/>
      <c r="D891" s="339"/>
      <c r="E891" s="339"/>
      <c r="F891" s="1245"/>
    </row>
    <row r="892" spans="1:6" x14ac:dyDescent="0.3">
      <c r="A892" s="339"/>
      <c r="B892" s="336"/>
      <c r="C892" s="339"/>
      <c r="D892" s="339"/>
      <c r="E892" s="339"/>
      <c r="F892" s="1245"/>
    </row>
    <row r="893" spans="1:6" x14ac:dyDescent="0.3">
      <c r="A893" s="339"/>
      <c r="B893" s="336"/>
      <c r="C893" s="339"/>
      <c r="D893" s="339"/>
      <c r="E893" s="339"/>
      <c r="F893" s="1245"/>
    </row>
    <row r="894" spans="1:6" x14ac:dyDescent="0.3">
      <c r="A894" s="339"/>
      <c r="B894" s="336"/>
      <c r="C894" s="339"/>
      <c r="D894" s="339"/>
      <c r="E894" s="339"/>
      <c r="F894" s="1245"/>
    </row>
    <row r="895" spans="1:6" x14ac:dyDescent="0.3">
      <c r="A895" s="339"/>
      <c r="B895" s="336"/>
      <c r="C895" s="339"/>
      <c r="D895" s="339"/>
      <c r="E895" s="339"/>
      <c r="F895" s="1245"/>
    </row>
    <row r="896" spans="1:6" x14ac:dyDescent="0.3">
      <c r="A896" s="339"/>
      <c r="B896" s="336"/>
      <c r="C896" s="339"/>
      <c r="D896" s="339"/>
      <c r="E896" s="339"/>
      <c r="F896" s="1245"/>
    </row>
    <row r="897" spans="1:6" x14ac:dyDescent="0.3">
      <c r="A897" s="339"/>
      <c r="B897" s="336"/>
      <c r="C897" s="339"/>
      <c r="D897" s="339"/>
      <c r="E897" s="339"/>
      <c r="F897" s="1245"/>
    </row>
    <row r="898" spans="1:6" x14ac:dyDescent="0.3">
      <c r="A898" s="339"/>
      <c r="B898" s="336"/>
      <c r="C898" s="339"/>
      <c r="D898" s="339"/>
      <c r="E898" s="339"/>
      <c r="F898" s="1245"/>
    </row>
    <row r="899" spans="1:6" x14ac:dyDescent="0.3">
      <c r="A899" s="339"/>
      <c r="B899" s="336"/>
      <c r="C899" s="339"/>
      <c r="D899" s="339"/>
      <c r="E899" s="339"/>
      <c r="F899" s="1245"/>
    </row>
    <row r="900" spans="1:6" x14ac:dyDescent="0.3">
      <c r="A900" s="339"/>
      <c r="B900" s="336"/>
      <c r="C900" s="339"/>
      <c r="D900" s="339"/>
      <c r="E900" s="339"/>
      <c r="F900" s="1245"/>
    </row>
    <row r="901" spans="1:6" x14ac:dyDescent="0.3">
      <c r="A901" s="339"/>
      <c r="B901" s="336"/>
      <c r="C901" s="339"/>
      <c r="D901" s="339"/>
      <c r="E901" s="339"/>
      <c r="F901" s="1245"/>
    </row>
    <row r="902" spans="1:6" x14ac:dyDescent="0.3">
      <c r="A902" s="339"/>
      <c r="B902" s="336"/>
      <c r="C902" s="339"/>
      <c r="D902" s="339"/>
      <c r="E902" s="339"/>
      <c r="F902" s="1245"/>
    </row>
    <row r="903" spans="1:6" x14ac:dyDescent="0.3">
      <c r="A903" s="339"/>
      <c r="B903" s="336"/>
      <c r="C903" s="339"/>
      <c r="D903" s="339"/>
      <c r="E903" s="339"/>
      <c r="F903" s="1245"/>
    </row>
    <row r="904" spans="1:6" x14ac:dyDescent="0.3">
      <c r="A904" s="339"/>
      <c r="B904" s="336"/>
      <c r="C904" s="339"/>
      <c r="D904" s="339"/>
      <c r="E904" s="339"/>
      <c r="F904" s="1245"/>
    </row>
    <row r="905" spans="1:6" x14ac:dyDescent="0.3">
      <c r="A905" s="339"/>
      <c r="B905" s="336"/>
      <c r="C905" s="339"/>
      <c r="D905" s="339"/>
      <c r="E905" s="339"/>
      <c r="F905" s="1245"/>
    </row>
    <row r="906" spans="1:6" x14ac:dyDescent="0.3">
      <c r="A906" s="339"/>
      <c r="B906" s="336"/>
      <c r="C906" s="339"/>
      <c r="D906" s="339"/>
      <c r="E906" s="339"/>
      <c r="F906" s="1245"/>
    </row>
    <row r="907" spans="1:6" x14ac:dyDescent="0.3">
      <c r="A907" s="339"/>
      <c r="B907" s="336"/>
      <c r="C907" s="339"/>
      <c r="D907" s="339"/>
      <c r="E907" s="339"/>
      <c r="F907" s="1245"/>
    </row>
    <row r="908" spans="1:6" x14ac:dyDescent="0.3">
      <c r="A908" s="339"/>
      <c r="B908" s="336"/>
      <c r="C908" s="339"/>
      <c r="D908" s="339"/>
      <c r="E908" s="339"/>
      <c r="F908" s="1245"/>
    </row>
    <row r="909" spans="1:6" x14ac:dyDescent="0.3">
      <c r="A909" s="339"/>
      <c r="B909" s="336"/>
      <c r="C909" s="339"/>
      <c r="D909" s="339"/>
      <c r="E909" s="339"/>
      <c r="F909" s="1245"/>
    </row>
    <row r="910" spans="1:6" x14ac:dyDescent="0.3">
      <c r="A910" s="339"/>
      <c r="B910" s="336"/>
      <c r="C910" s="339"/>
      <c r="D910" s="339"/>
      <c r="E910" s="339"/>
      <c r="F910" s="1245"/>
    </row>
    <row r="911" spans="1:6" x14ac:dyDescent="0.3">
      <c r="A911" s="339"/>
      <c r="B911" s="336"/>
      <c r="C911" s="339"/>
      <c r="D911" s="339"/>
      <c r="E911" s="339"/>
      <c r="F911" s="1245"/>
    </row>
    <row r="912" spans="1:6" x14ac:dyDescent="0.3">
      <c r="A912" s="339"/>
      <c r="B912" s="336"/>
      <c r="C912" s="339"/>
      <c r="D912" s="339"/>
      <c r="E912" s="339"/>
      <c r="F912" s="1245"/>
    </row>
    <row r="913" spans="1:6" x14ac:dyDescent="0.3">
      <c r="A913" s="339"/>
      <c r="B913" s="336"/>
      <c r="C913" s="339"/>
      <c r="D913" s="339"/>
      <c r="E913" s="339"/>
      <c r="F913" s="1245"/>
    </row>
    <row r="914" spans="1:6" x14ac:dyDescent="0.3">
      <c r="A914" s="339"/>
      <c r="B914" s="336"/>
      <c r="C914" s="339"/>
      <c r="D914" s="339"/>
      <c r="E914" s="339"/>
      <c r="F914" s="1245"/>
    </row>
    <row r="915" spans="1:6" x14ac:dyDescent="0.3">
      <c r="A915" s="339"/>
      <c r="B915" s="336"/>
      <c r="C915" s="339"/>
      <c r="D915" s="339"/>
      <c r="E915" s="339"/>
      <c r="F915" s="1245"/>
    </row>
    <row r="916" spans="1:6" x14ac:dyDescent="0.3">
      <c r="A916" s="339"/>
      <c r="B916" s="336"/>
      <c r="C916" s="339"/>
      <c r="D916" s="339"/>
      <c r="E916" s="339"/>
      <c r="F916" s="1245"/>
    </row>
    <row r="917" spans="1:6" x14ac:dyDescent="0.3">
      <c r="A917" s="339"/>
      <c r="B917" s="336"/>
      <c r="C917" s="339"/>
      <c r="D917" s="339"/>
      <c r="E917" s="339"/>
      <c r="F917" s="1245"/>
    </row>
    <row r="918" spans="1:6" x14ac:dyDescent="0.3">
      <c r="A918" s="339"/>
      <c r="B918" s="336"/>
      <c r="C918" s="339"/>
      <c r="D918" s="339"/>
      <c r="E918" s="339"/>
      <c r="F918" s="1245"/>
    </row>
    <row r="919" spans="1:6" x14ac:dyDescent="0.3">
      <c r="A919" s="339"/>
      <c r="B919" s="336"/>
      <c r="C919" s="339"/>
      <c r="D919" s="339"/>
      <c r="E919" s="339"/>
      <c r="F919" s="1245"/>
    </row>
    <row r="920" spans="1:6" x14ac:dyDescent="0.3">
      <c r="A920" s="339"/>
      <c r="B920" s="336"/>
      <c r="C920" s="339"/>
      <c r="D920" s="339"/>
      <c r="E920" s="339"/>
      <c r="F920" s="1245"/>
    </row>
    <row r="921" spans="1:6" x14ac:dyDescent="0.3">
      <c r="A921" s="339"/>
      <c r="B921" s="336"/>
      <c r="C921" s="339"/>
      <c r="D921" s="339"/>
      <c r="E921" s="339"/>
      <c r="F921" s="1245"/>
    </row>
    <row r="922" spans="1:6" x14ac:dyDescent="0.3">
      <c r="A922" s="339"/>
      <c r="B922" s="336"/>
      <c r="C922" s="339"/>
      <c r="D922" s="339"/>
      <c r="E922" s="339"/>
      <c r="F922" s="1245"/>
    </row>
    <row r="923" spans="1:6" x14ac:dyDescent="0.3">
      <c r="A923" s="339"/>
      <c r="B923" s="336"/>
      <c r="C923" s="339"/>
      <c r="D923" s="339"/>
      <c r="E923" s="339"/>
      <c r="F923" s="1245"/>
    </row>
    <row r="924" spans="1:6" x14ac:dyDescent="0.3">
      <c r="A924" s="339"/>
      <c r="B924" s="336"/>
      <c r="C924" s="339"/>
      <c r="D924" s="339"/>
      <c r="E924" s="339"/>
      <c r="F924" s="1245"/>
    </row>
    <row r="925" spans="1:6" x14ac:dyDescent="0.3">
      <c r="A925" s="339"/>
      <c r="B925" s="336"/>
      <c r="C925" s="339"/>
      <c r="D925" s="339"/>
      <c r="E925" s="339"/>
      <c r="F925" s="1245"/>
    </row>
    <row r="926" spans="1:6" x14ac:dyDescent="0.3">
      <c r="A926" s="339"/>
      <c r="B926" s="336"/>
      <c r="C926" s="339"/>
      <c r="D926" s="339"/>
      <c r="E926" s="339"/>
      <c r="F926" s="1245"/>
    </row>
    <row r="927" spans="1:6" x14ac:dyDescent="0.3">
      <c r="A927" s="339"/>
      <c r="B927" s="336"/>
      <c r="C927" s="339"/>
      <c r="D927" s="339"/>
      <c r="E927" s="339"/>
      <c r="F927" s="1245"/>
    </row>
    <row r="928" spans="1:6" x14ac:dyDescent="0.3">
      <c r="A928" s="339"/>
      <c r="B928" s="336"/>
      <c r="C928" s="339"/>
      <c r="D928" s="339"/>
      <c r="E928" s="339"/>
      <c r="F928" s="1245"/>
    </row>
    <row r="929" spans="1:6" x14ac:dyDescent="0.3">
      <c r="A929" s="339"/>
      <c r="B929" s="336"/>
      <c r="C929" s="339"/>
      <c r="D929" s="339"/>
      <c r="E929" s="339"/>
      <c r="F929" s="1245"/>
    </row>
    <row r="930" spans="1:6" x14ac:dyDescent="0.3">
      <c r="A930" s="339"/>
      <c r="B930" s="336"/>
      <c r="C930" s="339"/>
      <c r="D930" s="339"/>
      <c r="E930" s="339"/>
      <c r="F930" s="1245"/>
    </row>
    <row r="931" spans="1:6" x14ac:dyDescent="0.3">
      <c r="A931" s="339"/>
      <c r="B931" s="336"/>
      <c r="C931" s="339"/>
      <c r="D931" s="339"/>
      <c r="E931" s="339"/>
      <c r="F931" s="1245"/>
    </row>
    <row r="932" spans="1:6" x14ac:dyDescent="0.3">
      <c r="A932" s="339"/>
      <c r="B932" s="336"/>
      <c r="C932" s="339"/>
      <c r="D932" s="339"/>
      <c r="E932" s="339"/>
      <c r="F932" s="1245"/>
    </row>
    <row r="933" spans="1:6" x14ac:dyDescent="0.3">
      <c r="A933" s="339"/>
      <c r="B933" s="336"/>
      <c r="C933" s="339"/>
      <c r="D933" s="339"/>
      <c r="E933" s="339"/>
      <c r="F933" s="1245"/>
    </row>
    <row r="934" spans="1:6" x14ac:dyDescent="0.3">
      <c r="A934" s="339"/>
      <c r="B934" s="336"/>
      <c r="C934" s="339"/>
      <c r="D934" s="339"/>
      <c r="E934" s="339"/>
      <c r="F934" s="1245"/>
    </row>
    <row r="935" spans="1:6" x14ac:dyDescent="0.3">
      <c r="A935" s="339"/>
      <c r="B935" s="336"/>
      <c r="C935" s="339"/>
      <c r="D935" s="339"/>
      <c r="E935" s="339"/>
      <c r="F935" s="1245"/>
    </row>
    <row r="936" spans="1:6" x14ac:dyDescent="0.3">
      <c r="A936" s="339"/>
      <c r="B936" s="336"/>
      <c r="C936" s="339"/>
      <c r="D936" s="339"/>
      <c r="E936" s="339"/>
      <c r="F936" s="1245"/>
    </row>
    <row r="937" spans="1:6" x14ac:dyDescent="0.3">
      <c r="A937" s="339"/>
      <c r="B937" s="336"/>
      <c r="C937" s="339"/>
      <c r="D937" s="339"/>
      <c r="E937" s="339"/>
      <c r="F937" s="1245"/>
    </row>
    <row r="938" spans="1:6" x14ac:dyDescent="0.3">
      <c r="A938" s="339"/>
      <c r="B938" s="336"/>
      <c r="C938" s="339"/>
      <c r="D938" s="339"/>
      <c r="E938" s="339"/>
      <c r="F938" s="1245"/>
    </row>
    <row r="939" spans="1:6" x14ac:dyDescent="0.3">
      <c r="A939" s="339"/>
      <c r="B939" s="336"/>
      <c r="C939" s="339"/>
      <c r="D939" s="339"/>
      <c r="E939" s="339"/>
      <c r="F939" s="1245"/>
    </row>
    <row r="940" spans="1:6" x14ac:dyDescent="0.3">
      <c r="A940" s="339"/>
      <c r="B940" s="336"/>
      <c r="C940" s="339"/>
      <c r="D940" s="339"/>
      <c r="E940" s="339"/>
      <c r="F940" s="1245"/>
    </row>
    <row r="941" spans="1:6" x14ac:dyDescent="0.3">
      <c r="A941" s="339"/>
      <c r="B941" s="336"/>
      <c r="C941" s="339"/>
      <c r="D941" s="339"/>
      <c r="E941" s="339"/>
      <c r="F941" s="1245"/>
    </row>
    <row r="942" spans="1:6" x14ac:dyDescent="0.3">
      <c r="A942" s="339"/>
      <c r="B942" s="336"/>
      <c r="C942" s="339"/>
      <c r="D942" s="339"/>
      <c r="E942" s="339"/>
      <c r="F942" s="1245"/>
    </row>
    <row r="943" spans="1:6" x14ac:dyDescent="0.3">
      <c r="A943" s="339"/>
      <c r="B943" s="336"/>
      <c r="C943" s="339"/>
      <c r="D943" s="339"/>
      <c r="E943" s="339"/>
      <c r="F943" s="1245"/>
    </row>
    <row r="944" spans="1:6" x14ac:dyDescent="0.3">
      <c r="A944" s="339"/>
      <c r="B944" s="336"/>
      <c r="C944" s="339"/>
      <c r="D944" s="339"/>
      <c r="E944" s="339"/>
      <c r="F944" s="1245"/>
    </row>
    <row r="945" spans="1:6" x14ac:dyDescent="0.3">
      <c r="A945" s="339"/>
      <c r="B945" s="336"/>
      <c r="C945" s="339"/>
      <c r="D945" s="339"/>
      <c r="E945" s="339"/>
      <c r="F945" s="1245"/>
    </row>
    <row r="946" spans="1:6" x14ac:dyDescent="0.3">
      <c r="A946" s="339"/>
      <c r="B946" s="336"/>
      <c r="C946" s="339"/>
      <c r="D946" s="339"/>
      <c r="E946" s="339"/>
      <c r="F946" s="1245"/>
    </row>
    <row r="947" spans="1:6" x14ac:dyDescent="0.3">
      <c r="A947" s="339"/>
      <c r="B947" s="336"/>
      <c r="C947" s="339"/>
      <c r="D947" s="339"/>
      <c r="E947" s="339"/>
      <c r="F947" s="1245"/>
    </row>
    <row r="948" spans="1:6" x14ac:dyDescent="0.3">
      <c r="A948" s="339"/>
      <c r="B948" s="336"/>
      <c r="C948" s="339"/>
      <c r="D948" s="339"/>
      <c r="E948" s="339"/>
      <c r="F948" s="1245"/>
    </row>
    <row r="949" spans="1:6" x14ac:dyDescent="0.3">
      <c r="A949" s="339"/>
      <c r="B949" s="336"/>
      <c r="C949" s="339"/>
      <c r="D949" s="339"/>
      <c r="E949" s="339"/>
      <c r="F949" s="1245"/>
    </row>
    <row r="950" spans="1:6" x14ac:dyDescent="0.3">
      <c r="A950" s="339"/>
      <c r="B950" s="336"/>
      <c r="C950" s="339"/>
      <c r="D950" s="339"/>
      <c r="E950" s="339"/>
      <c r="F950" s="1245"/>
    </row>
    <row r="951" spans="1:6" x14ac:dyDescent="0.3">
      <c r="A951" s="339"/>
      <c r="B951" s="336"/>
      <c r="C951" s="339"/>
      <c r="D951" s="339"/>
      <c r="E951" s="339"/>
      <c r="F951" s="1245"/>
    </row>
    <row r="952" spans="1:6" x14ac:dyDescent="0.3">
      <c r="A952" s="339"/>
      <c r="B952" s="336"/>
      <c r="C952" s="339"/>
      <c r="D952" s="339"/>
      <c r="E952" s="339"/>
      <c r="F952" s="1245"/>
    </row>
    <row r="953" spans="1:6" x14ac:dyDescent="0.3">
      <c r="A953" s="339"/>
      <c r="B953" s="336"/>
      <c r="C953" s="339"/>
      <c r="D953" s="339"/>
      <c r="E953" s="339"/>
      <c r="F953" s="1245"/>
    </row>
    <row r="954" spans="1:6" x14ac:dyDescent="0.3">
      <c r="A954" s="339"/>
      <c r="B954" s="336"/>
      <c r="C954" s="339"/>
      <c r="D954" s="339"/>
      <c r="E954" s="339"/>
      <c r="F954" s="1245"/>
    </row>
    <row r="955" spans="1:6" x14ac:dyDescent="0.3">
      <c r="A955" s="339"/>
      <c r="B955" s="336"/>
      <c r="C955" s="339"/>
      <c r="D955" s="339"/>
      <c r="E955" s="339"/>
      <c r="F955" s="1245"/>
    </row>
    <row r="956" spans="1:6" x14ac:dyDescent="0.3">
      <c r="A956" s="339"/>
      <c r="B956" s="336"/>
      <c r="C956" s="339"/>
      <c r="D956" s="339"/>
      <c r="E956" s="339"/>
      <c r="F956" s="1245"/>
    </row>
    <row r="957" spans="1:6" x14ac:dyDescent="0.3">
      <c r="A957" s="339"/>
      <c r="B957" s="336"/>
      <c r="C957" s="339"/>
      <c r="D957" s="339"/>
      <c r="E957" s="339"/>
      <c r="F957" s="1245"/>
    </row>
    <row r="958" spans="1:6" x14ac:dyDescent="0.3">
      <c r="A958" s="339"/>
      <c r="B958" s="336"/>
      <c r="C958" s="339"/>
      <c r="D958" s="339"/>
      <c r="E958" s="339"/>
      <c r="F958" s="1245"/>
    </row>
    <row r="959" spans="1:6" x14ac:dyDescent="0.3">
      <c r="A959" s="339"/>
      <c r="B959" s="336"/>
      <c r="C959" s="339"/>
      <c r="D959" s="339"/>
      <c r="E959" s="339"/>
      <c r="F959" s="1245"/>
    </row>
    <row r="960" spans="1:6" x14ac:dyDescent="0.3">
      <c r="A960" s="339"/>
      <c r="B960" s="336"/>
      <c r="C960" s="339"/>
      <c r="D960" s="339"/>
      <c r="E960" s="339"/>
      <c r="F960" s="1245"/>
    </row>
    <row r="961" spans="1:6" x14ac:dyDescent="0.3">
      <c r="A961" s="339"/>
      <c r="B961" s="336"/>
      <c r="C961" s="339"/>
      <c r="D961" s="339"/>
      <c r="E961" s="339"/>
      <c r="F961" s="1245"/>
    </row>
    <row r="962" spans="1:6" x14ac:dyDescent="0.3">
      <c r="A962" s="339"/>
      <c r="B962" s="336"/>
      <c r="C962" s="339"/>
      <c r="D962" s="339"/>
      <c r="E962" s="339"/>
      <c r="F962" s="1245"/>
    </row>
    <row r="963" spans="1:6" x14ac:dyDescent="0.3">
      <c r="A963" s="339"/>
      <c r="B963" s="336"/>
      <c r="C963" s="339"/>
      <c r="D963" s="339"/>
      <c r="E963" s="339"/>
      <c r="F963" s="1245"/>
    </row>
    <row r="964" spans="1:6" x14ac:dyDescent="0.3">
      <c r="A964" s="339"/>
      <c r="B964" s="336"/>
      <c r="C964" s="339"/>
      <c r="D964" s="339"/>
      <c r="E964" s="339"/>
      <c r="F964" s="1245"/>
    </row>
    <row r="965" spans="1:6" x14ac:dyDescent="0.3">
      <c r="A965" s="339"/>
      <c r="B965" s="336"/>
      <c r="C965" s="339"/>
      <c r="D965" s="339"/>
      <c r="E965" s="339"/>
      <c r="F965" s="1245"/>
    </row>
    <row r="966" spans="1:6" x14ac:dyDescent="0.3">
      <c r="A966" s="339"/>
      <c r="B966" s="336"/>
      <c r="C966" s="339"/>
      <c r="D966" s="339"/>
      <c r="E966" s="339"/>
      <c r="F966" s="1245"/>
    </row>
    <row r="967" spans="1:6" x14ac:dyDescent="0.3">
      <c r="A967" s="339"/>
      <c r="B967" s="336"/>
      <c r="C967" s="339"/>
      <c r="D967" s="339"/>
      <c r="E967" s="339"/>
      <c r="F967" s="1245"/>
    </row>
    <row r="968" spans="1:6" x14ac:dyDescent="0.3">
      <c r="A968" s="339"/>
      <c r="B968" s="336"/>
      <c r="C968" s="339"/>
      <c r="D968" s="339"/>
      <c r="E968" s="339"/>
      <c r="F968" s="1245"/>
    </row>
    <row r="969" spans="1:6" x14ac:dyDescent="0.3">
      <c r="A969" s="339"/>
      <c r="B969" s="336"/>
      <c r="C969" s="339"/>
      <c r="D969" s="339"/>
      <c r="E969" s="339"/>
      <c r="F969" s="1245"/>
    </row>
    <row r="970" spans="1:6" x14ac:dyDescent="0.3">
      <c r="A970" s="339"/>
      <c r="B970" s="336"/>
      <c r="C970" s="339"/>
      <c r="D970" s="339"/>
      <c r="E970" s="339"/>
      <c r="F970" s="1245"/>
    </row>
    <row r="971" spans="1:6" x14ac:dyDescent="0.3">
      <c r="A971" s="339"/>
      <c r="B971" s="336"/>
      <c r="C971" s="339"/>
      <c r="D971" s="339"/>
      <c r="E971" s="339"/>
      <c r="F971" s="1245"/>
    </row>
    <row r="972" spans="1:6" x14ac:dyDescent="0.3">
      <c r="A972" s="339"/>
      <c r="B972" s="336"/>
      <c r="C972" s="339"/>
      <c r="D972" s="339"/>
      <c r="E972" s="339"/>
      <c r="F972" s="1245"/>
    </row>
    <row r="973" spans="1:6" x14ac:dyDescent="0.3">
      <c r="A973" s="339"/>
      <c r="B973" s="336"/>
      <c r="C973" s="339"/>
      <c r="D973" s="339"/>
      <c r="E973" s="339"/>
      <c r="F973" s="1245"/>
    </row>
    <row r="974" spans="1:6" x14ac:dyDescent="0.3">
      <c r="A974" s="339"/>
      <c r="B974" s="336"/>
      <c r="C974" s="339"/>
      <c r="D974" s="339"/>
      <c r="E974" s="339"/>
      <c r="F974" s="1245"/>
    </row>
    <row r="975" spans="1:6" x14ac:dyDescent="0.3">
      <c r="A975" s="339"/>
      <c r="B975" s="336"/>
      <c r="C975" s="339"/>
      <c r="D975" s="339"/>
      <c r="E975" s="339"/>
      <c r="F975" s="1245"/>
    </row>
    <row r="976" spans="1:6" x14ac:dyDescent="0.3">
      <c r="A976" s="339"/>
      <c r="B976" s="336"/>
      <c r="C976" s="339"/>
      <c r="D976" s="339"/>
      <c r="E976" s="339"/>
      <c r="F976" s="1245"/>
    </row>
    <row r="977" spans="1:6" x14ac:dyDescent="0.3">
      <c r="A977" s="339"/>
      <c r="B977" s="336"/>
      <c r="C977" s="339"/>
      <c r="D977" s="339"/>
      <c r="E977" s="339"/>
      <c r="F977" s="1245"/>
    </row>
    <row r="978" spans="1:6" x14ac:dyDescent="0.3">
      <c r="A978" s="339"/>
      <c r="B978" s="336"/>
      <c r="C978" s="339"/>
      <c r="D978" s="339"/>
      <c r="E978" s="339"/>
      <c r="F978" s="1245"/>
    </row>
    <row r="979" spans="1:6" x14ac:dyDescent="0.3">
      <c r="A979" s="339"/>
      <c r="B979" s="336"/>
      <c r="C979" s="339"/>
      <c r="D979" s="339"/>
      <c r="E979" s="339"/>
      <c r="F979" s="1245"/>
    </row>
    <row r="980" spans="1:6" x14ac:dyDescent="0.3">
      <c r="A980" s="339"/>
      <c r="B980" s="336"/>
      <c r="C980" s="339"/>
      <c r="D980" s="339"/>
      <c r="E980" s="339"/>
      <c r="F980" s="1245"/>
    </row>
    <row r="981" spans="1:6" x14ac:dyDescent="0.3">
      <c r="A981" s="339"/>
      <c r="B981" s="336"/>
      <c r="C981" s="339"/>
      <c r="D981" s="339"/>
      <c r="E981" s="339"/>
      <c r="F981" s="1245"/>
    </row>
    <row r="982" spans="1:6" x14ac:dyDescent="0.3">
      <c r="A982" s="339"/>
      <c r="B982" s="336"/>
      <c r="C982" s="339"/>
      <c r="D982" s="339"/>
      <c r="E982" s="339"/>
      <c r="F982" s="1245"/>
    </row>
    <row r="983" spans="1:6" x14ac:dyDescent="0.3">
      <c r="A983" s="339"/>
      <c r="B983" s="336"/>
      <c r="C983" s="339"/>
      <c r="D983" s="339"/>
      <c r="E983" s="339"/>
      <c r="F983" s="1245"/>
    </row>
    <row r="984" spans="1:6" x14ac:dyDescent="0.3">
      <c r="A984" s="339"/>
      <c r="B984" s="336"/>
      <c r="C984" s="339"/>
      <c r="D984" s="339"/>
      <c r="E984" s="339"/>
      <c r="F984" s="1245"/>
    </row>
    <row r="985" spans="1:6" x14ac:dyDescent="0.3">
      <c r="A985" s="339"/>
      <c r="B985" s="336"/>
      <c r="C985" s="339"/>
      <c r="D985" s="339"/>
      <c r="E985" s="339"/>
      <c r="F985" s="1245"/>
    </row>
    <row r="986" spans="1:6" x14ac:dyDescent="0.3">
      <c r="A986" s="339"/>
      <c r="B986" s="336"/>
      <c r="C986" s="339"/>
      <c r="D986" s="339"/>
      <c r="E986" s="339"/>
      <c r="F986" s="1245"/>
    </row>
    <row r="987" spans="1:6" x14ac:dyDescent="0.3">
      <c r="A987" s="339"/>
      <c r="B987" s="336"/>
      <c r="C987" s="339"/>
      <c r="D987" s="339"/>
      <c r="E987" s="339"/>
      <c r="F987" s="1245"/>
    </row>
    <row r="988" spans="1:6" x14ac:dyDescent="0.3">
      <c r="A988" s="339"/>
      <c r="B988" s="336"/>
      <c r="C988" s="339"/>
      <c r="D988" s="339"/>
      <c r="E988" s="339"/>
      <c r="F988" s="1245"/>
    </row>
    <row r="989" spans="1:6" x14ac:dyDescent="0.3">
      <c r="A989" s="339"/>
      <c r="B989" s="336"/>
      <c r="C989" s="339"/>
      <c r="D989" s="339"/>
      <c r="E989" s="339"/>
      <c r="F989" s="1245"/>
    </row>
    <row r="990" spans="1:6" x14ac:dyDescent="0.3">
      <c r="A990" s="339"/>
      <c r="B990" s="336"/>
      <c r="C990" s="339"/>
      <c r="D990" s="339"/>
      <c r="E990" s="339"/>
      <c r="F990" s="1245"/>
    </row>
    <row r="991" spans="1:6" x14ac:dyDescent="0.3">
      <c r="A991" s="339"/>
      <c r="B991" s="336"/>
      <c r="C991" s="339"/>
      <c r="D991" s="339"/>
      <c r="E991" s="339"/>
      <c r="F991" s="1245"/>
    </row>
    <row r="992" spans="1:6" x14ac:dyDescent="0.3">
      <c r="A992" s="339"/>
      <c r="B992" s="336"/>
      <c r="C992" s="339"/>
      <c r="D992" s="339"/>
      <c r="E992" s="339"/>
      <c r="F992" s="1245"/>
    </row>
    <row r="993" spans="1:6" x14ac:dyDescent="0.3">
      <c r="A993" s="339"/>
      <c r="B993" s="336"/>
      <c r="C993" s="339"/>
      <c r="D993" s="339"/>
      <c r="E993" s="339"/>
      <c r="F993" s="1245"/>
    </row>
    <row r="994" spans="1:6" x14ac:dyDescent="0.3">
      <c r="A994" s="339"/>
      <c r="B994" s="336"/>
      <c r="C994" s="339"/>
      <c r="D994" s="339"/>
      <c r="E994" s="339"/>
      <c r="F994" s="1245"/>
    </row>
    <row r="995" spans="1:6" x14ac:dyDescent="0.3">
      <c r="A995" s="339"/>
      <c r="B995" s="336"/>
      <c r="C995" s="339"/>
      <c r="D995" s="339"/>
      <c r="E995" s="339"/>
      <c r="F995" s="1245"/>
    </row>
    <row r="996" spans="1:6" x14ac:dyDescent="0.3">
      <c r="A996" s="339"/>
      <c r="B996" s="336"/>
      <c r="C996" s="339"/>
      <c r="D996" s="339"/>
      <c r="E996" s="339"/>
      <c r="F996" s="1245"/>
    </row>
    <row r="997" spans="1:6" x14ac:dyDescent="0.3">
      <c r="A997" s="339"/>
      <c r="B997" s="336"/>
      <c r="C997" s="339"/>
      <c r="D997" s="339"/>
      <c r="E997" s="339"/>
      <c r="F997" s="1245"/>
    </row>
    <row r="998" spans="1:6" x14ac:dyDescent="0.3">
      <c r="A998" s="339"/>
      <c r="B998" s="336"/>
      <c r="C998" s="339"/>
      <c r="D998" s="339"/>
      <c r="E998" s="339"/>
      <c r="F998" s="1245"/>
    </row>
    <row r="999" spans="1:6" x14ac:dyDescent="0.3">
      <c r="A999" s="339"/>
      <c r="B999" s="336"/>
      <c r="C999" s="339"/>
      <c r="D999" s="339"/>
      <c r="E999" s="339"/>
      <c r="F999" s="1245"/>
    </row>
    <row r="1000" spans="1:6" x14ac:dyDescent="0.3">
      <c r="A1000" s="339"/>
      <c r="B1000" s="336"/>
      <c r="C1000" s="339"/>
      <c r="D1000" s="339"/>
      <c r="E1000" s="339"/>
      <c r="F1000" s="1245"/>
    </row>
    <row r="1001" spans="1:6" x14ac:dyDescent="0.3">
      <c r="A1001" s="339"/>
      <c r="B1001" s="336"/>
      <c r="C1001" s="339"/>
      <c r="D1001" s="339"/>
      <c r="E1001" s="339"/>
      <c r="F1001" s="1245"/>
    </row>
    <row r="1002" spans="1:6" x14ac:dyDescent="0.3">
      <c r="A1002" s="339"/>
      <c r="B1002" s="336"/>
      <c r="C1002" s="339"/>
      <c r="D1002" s="339"/>
      <c r="E1002" s="339"/>
      <c r="F1002" s="1245"/>
    </row>
    <row r="1003" spans="1:6" x14ac:dyDescent="0.3">
      <c r="A1003" s="339"/>
      <c r="B1003" s="336"/>
      <c r="C1003" s="339"/>
      <c r="D1003" s="339"/>
      <c r="E1003" s="339"/>
      <c r="F1003" s="1245"/>
    </row>
    <row r="1004" spans="1:6" x14ac:dyDescent="0.3">
      <c r="A1004" s="339"/>
      <c r="B1004" s="336"/>
      <c r="C1004" s="339"/>
      <c r="D1004" s="339"/>
      <c r="E1004" s="339"/>
      <c r="F1004" s="1245"/>
    </row>
    <row r="1005" spans="1:6" x14ac:dyDescent="0.3">
      <c r="A1005" s="339"/>
      <c r="B1005" s="336"/>
      <c r="C1005" s="339"/>
      <c r="D1005" s="339"/>
      <c r="E1005" s="339"/>
      <c r="F1005" s="1245"/>
    </row>
    <row r="1006" spans="1:6" x14ac:dyDescent="0.3">
      <c r="A1006" s="339"/>
      <c r="B1006" s="336"/>
      <c r="C1006" s="339"/>
      <c r="D1006" s="339"/>
      <c r="E1006" s="339"/>
      <c r="F1006" s="1245"/>
    </row>
    <row r="1007" spans="1:6" x14ac:dyDescent="0.3">
      <c r="A1007" s="339"/>
      <c r="B1007" s="336"/>
      <c r="C1007" s="339"/>
      <c r="D1007" s="339"/>
      <c r="E1007" s="339"/>
      <c r="F1007" s="1245"/>
    </row>
    <row r="1008" spans="1:6" x14ac:dyDescent="0.3">
      <c r="A1008" s="339"/>
      <c r="B1008" s="336"/>
      <c r="C1008" s="339"/>
      <c r="D1008" s="339"/>
      <c r="E1008" s="339"/>
      <c r="F1008" s="1245"/>
    </row>
    <row r="1009" spans="1:6" x14ac:dyDescent="0.3">
      <c r="A1009" s="339"/>
      <c r="B1009" s="336"/>
      <c r="C1009" s="339"/>
      <c r="D1009" s="339"/>
      <c r="E1009" s="339"/>
      <c r="F1009" s="1245"/>
    </row>
    <row r="1010" spans="1:6" x14ac:dyDescent="0.3">
      <c r="A1010" s="339"/>
      <c r="B1010" s="336"/>
      <c r="C1010" s="339"/>
      <c r="D1010" s="339"/>
      <c r="E1010" s="339"/>
      <c r="F1010" s="1245"/>
    </row>
    <row r="1011" spans="1:6" x14ac:dyDescent="0.3">
      <c r="A1011" s="339"/>
      <c r="B1011" s="336"/>
      <c r="C1011" s="339"/>
      <c r="D1011" s="339"/>
      <c r="E1011" s="339"/>
      <c r="F1011" s="1245"/>
    </row>
    <row r="1012" spans="1:6" x14ac:dyDescent="0.3">
      <c r="A1012" s="339"/>
      <c r="B1012" s="336"/>
      <c r="C1012" s="339"/>
      <c r="D1012" s="339"/>
      <c r="E1012" s="339"/>
      <c r="F1012" s="1245"/>
    </row>
    <row r="1013" spans="1:6" x14ac:dyDescent="0.3">
      <c r="A1013" s="339"/>
      <c r="B1013" s="336"/>
      <c r="C1013" s="339"/>
      <c r="D1013" s="339"/>
      <c r="E1013" s="339"/>
      <c r="F1013" s="1245"/>
    </row>
    <row r="1014" spans="1:6" x14ac:dyDescent="0.3">
      <c r="A1014" s="339"/>
      <c r="B1014" s="336"/>
      <c r="C1014" s="339"/>
      <c r="D1014" s="339"/>
      <c r="E1014" s="339"/>
      <c r="F1014" s="1245"/>
    </row>
    <row r="1015" spans="1:6" x14ac:dyDescent="0.3">
      <c r="A1015" s="339"/>
      <c r="B1015" s="336"/>
      <c r="C1015" s="339"/>
      <c r="D1015" s="339"/>
      <c r="E1015" s="339"/>
      <c r="F1015" s="1245"/>
    </row>
    <row r="1016" spans="1:6" x14ac:dyDescent="0.3">
      <c r="A1016" s="339"/>
      <c r="B1016" s="336"/>
      <c r="C1016" s="339"/>
      <c r="D1016" s="339"/>
      <c r="E1016" s="339"/>
      <c r="F1016" s="1245"/>
    </row>
    <row r="1017" spans="1:6" x14ac:dyDescent="0.3">
      <c r="A1017" s="339"/>
      <c r="B1017" s="336"/>
      <c r="C1017" s="339"/>
      <c r="D1017" s="339"/>
      <c r="E1017" s="339"/>
      <c r="F1017" s="1245"/>
    </row>
    <row r="1018" spans="1:6" x14ac:dyDescent="0.3">
      <c r="A1018" s="339"/>
      <c r="B1018" s="336"/>
      <c r="C1018" s="339"/>
      <c r="D1018" s="339"/>
      <c r="E1018" s="339"/>
      <c r="F1018" s="1245"/>
    </row>
    <row r="1019" spans="1:6" x14ac:dyDescent="0.3">
      <c r="A1019" s="339"/>
      <c r="B1019" s="336"/>
      <c r="C1019" s="339"/>
      <c r="D1019" s="339"/>
      <c r="E1019" s="339"/>
      <c r="F1019" s="1245"/>
    </row>
    <row r="1020" spans="1:6" x14ac:dyDescent="0.3">
      <c r="A1020" s="339"/>
      <c r="B1020" s="336"/>
      <c r="C1020" s="339"/>
      <c r="D1020" s="339"/>
      <c r="E1020" s="339"/>
      <c r="F1020" s="1245"/>
    </row>
    <row r="1021" spans="1:6" x14ac:dyDescent="0.3">
      <c r="A1021" s="339"/>
      <c r="B1021" s="336"/>
      <c r="C1021" s="339"/>
      <c r="D1021" s="339"/>
      <c r="E1021" s="339"/>
      <c r="F1021" s="1245"/>
    </row>
    <row r="1022" spans="1:6" x14ac:dyDescent="0.3">
      <c r="A1022" s="339"/>
      <c r="B1022" s="336"/>
      <c r="C1022" s="339"/>
      <c r="D1022" s="339"/>
      <c r="E1022" s="339"/>
      <c r="F1022" s="1245"/>
    </row>
    <row r="1023" spans="1:6" x14ac:dyDescent="0.3">
      <c r="A1023" s="339"/>
      <c r="B1023" s="336"/>
      <c r="C1023" s="339"/>
      <c r="D1023" s="339"/>
      <c r="E1023" s="339"/>
      <c r="F1023" s="1245"/>
    </row>
    <row r="1024" spans="1:6" x14ac:dyDescent="0.3">
      <c r="A1024" s="339"/>
      <c r="B1024" s="336"/>
      <c r="C1024" s="339"/>
      <c r="D1024" s="339"/>
      <c r="E1024" s="339"/>
      <c r="F1024" s="1245"/>
    </row>
    <row r="1025" spans="1:6" x14ac:dyDescent="0.3">
      <c r="A1025" s="339"/>
      <c r="B1025" s="336"/>
      <c r="C1025" s="339"/>
      <c r="D1025" s="339"/>
      <c r="E1025" s="339"/>
      <c r="F1025" s="1245"/>
    </row>
    <row r="1026" spans="1:6" x14ac:dyDescent="0.3">
      <c r="A1026" s="339"/>
      <c r="B1026" s="336"/>
      <c r="C1026" s="339"/>
      <c r="D1026" s="339"/>
      <c r="E1026" s="339"/>
      <c r="F1026" s="1245"/>
    </row>
    <row r="1027" spans="1:6" x14ac:dyDescent="0.3">
      <c r="A1027" s="339"/>
      <c r="B1027" s="336"/>
      <c r="C1027" s="339"/>
      <c r="D1027" s="339"/>
      <c r="E1027" s="339"/>
      <c r="F1027" s="1245"/>
    </row>
    <row r="1028" spans="1:6" x14ac:dyDescent="0.3">
      <c r="A1028" s="339"/>
      <c r="B1028" s="336"/>
      <c r="C1028" s="339"/>
      <c r="D1028" s="339"/>
      <c r="E1028" s="339"/>
      <c r="F1028" s="1245"/>
    </row>
    <row r="1029" spans="1:6" x14ac:dyDescent="0.3">
      <c r="A1029" s="339"/>
      <c r="B1029" s="336"/>
      <c r="C1029" s="339"/>
      <c r="D1029" s="339"/>
      <c r="E1029" s="339"/>
      <c r="F1029" s="1245"/>
    </row>
    <row r="1030" spans="1:6" x14ac:dyDescent="0.3">
      <c r="A1030" s="339"/>
      <c r="B1030" s="336"/>
      <c r="C1030" s="339"/>
      <c r="D1030" s="339"/>
      <c r="E1030" s="339"/>
      <c r="F1030" s="1245"/>
    </row>
    <row r="1031" spans="1:6" x14ac:dyDescent="0.3">
      <c r="A1031" s="339"/>
      <c r="B1031" s="336"/>
      <c r="C1031" s="339"/>
      <c r="D1031" s="339"/>
      <c r="E1031" s="339"/>
      <c r="F1031" s="1245"/>
    </row>
    <row r="1032" spans="1:6" x14ac:dyDescent="0.3">
      <c r="A1032" s="339"/>
      <c r="B1032" s="336"/>
      <c r="C1032" s="339"/>
      <c r="D1032" s="339"/>
      <c r="E1032" s="339"/>
      <c r="F1032" s="1245"/>
    </row>
    <row r="1033" spans="1:6" x14ac:dyDescent="0.3">
      <c r="A1033" s="339"/>
      <c r="B1033" s="336"/>
      <c r="C1033" s="339"/>
      <c r="D1033" s="339"/>
      <c r="E1033" s="339"/>
      <c r="F1033" s="1245"/>
    </row>
    <row r="1034" spans="1:6" x14ac:dyDescent="0.3">
      <c r="A1034" s="339"/>
      <c r="B1034" s="336"/>
      <c r="C1034" s="339"/>
      <c r="D1034" s="339"/>
      <c r="E1034" s="339"/>
      <c r="F1034" s="1245"/>
    </row>
    <row r="1035" spans="1:6" x14ac:dyDescent="0.3">
      <c r="A1035" s="339"/>
      <c r="B1035" s="336"/>
      <c r="C1035" s="339"/>
      <c r="D1035" s="339"/>
      <c r="E1035" s="339"/>
      <c r="F1035" s="1245"/>
    </row>
    <row r="1036" spans="1:6" x14ac:dyDescent="0.3">
      <c r="A1036" s="339"/>
      <c r="B1036" s="336"/>
      <c r="C1036" s="339"/>
      <c r="D1036" s="339"/>
      <c r="E1036" s="339"/>
      <c r="F1036" s="1245"/>
    </row>
    <row r="1037" spans="1:6" x14ac:dyDescent="0.3">
      <c r="A1037" s="339"/>
      <c r="B1037" s="336"/>
      <c r="C1037" s="339"/>
      <c r="D1037" s="339"/>
      <c r="E1037" s="339"/>
      <c r="F1037" s="1245"/>
    </row>
    <row r="1038" spans="1:6" x14ac:dyDescent="0.3">
      <c r="A1038" s="339"/>
      <c r="B1038" s="336"/>
      <c r="C1038" s="339"/>
      <c r="D1038" s="339"/>
      <c r="E1038" s="339"/>
      <c r="F1038" s="1245"/>
    </row>
    <row r="1039" spans="1:6" x14ac:dyDescent="0.3">
      <c r="A1039" s="339"/>
      <c r="B1039" s="336"/>
      <c r="C1039" s="339"/>
      <c r="D1039" s="339"/>
      <c r="E1039" s="339"/>
      <c r="F1039" s="1245"/>
    </row>
    <row r="1040" spans="1:6" x14ac:dyDescent="0.3">
      <c r="A1040" s="339"/>
      <c r="B1040" s="336"/>
      <c r="C1040" s="339"/>
      <c r="D1040" s="339"/>
      <c r="E1040" s="339"/>
      <c r="F1040" s="1245"/>
    </row>
    <row r="1041" spans="1:6" x14ac:dyDescent="0.3">
      <c r="A1041" s="339"/>
      <c r="B1041" s="336"/>
      <c r="C1041" s="339"/>
      <c r="D1041" s="339"/>
      <c r="E1041" s="339"/>
      <c r="F1041" s="1245"/>
    </row>
    <row r="1042" spans="1:6" x14ac:dyDescent="0.3">
      <c r="A1042" s="339"/>
      <c r="B1042" s="336"/>
      <c r="C1042" s="339"/>
      <c r="D1042" s="339"/>
      <c r="E1042" s="339"/>
      <c r="F1042" s="1245"/>
    </row>
    <row r="1043" spans="1:6" x14ac:dyDescent="0.3">
      <c r="A1043" s="339"/>
      <c r="B1043" s="336"/>
      <c r="C1043" s="339"/>
      <c r="D1043" s="339"/>
      <c r="E1043" s="339"/>
      <c r="F1043" s="1245"/>
    </row>
    <row r="1044" spans="1:6" x14ac:dyDescent="0.3">
      <c r="A1044" s="339"/>
      <c r="B1044" s="336"/>
      <c r="C1044" s="339"/>
      <c r="D1044" s="339"/>
      <c r="E1044" s="339"/>
      <c r="F1044" s="1245"/>
    </row>
    <row r="1045" spans="1:6" x14ac:dyDescent="0.3">
      <c r="A1045" s="339"/>
      <c r="B1045" s="336"/>
      <c r="C1045" s="339"/>
      <c r="D1045" s="339"/>
      <c r="E1045" s="339"/>
      <c r="F1045" s="1245"/>
    </row>
    <row r="1046" spans="1:6" x14ac:dyDescent="0.3">
      <c r="A1046" s="339"/>
      <c r="B1046" s="336"/>
      <c r="C1046" s="339"/>
      <c r="D1046" s="339"/>
      <c r="E1046" s="339"/>
      <c r="F1046" s="1245"/>
    </row>
    <row r="1047" spans="1:6" x14ac:dyDescent="0.3">
      <c r="A1047" s="339"/>
      <c r="B1047" s="336"/>
      <c r="C1047" s="339"/>
      <c r="D1047" s="339"/>
      <c r="E1047" s="339"/>
      <c r="F1047" s="1245"/>
    </row>
    <row r="1048" spans="1:6" x14ac:dyDescent="0.3">
      <c r="A1048" s="339"/>
      <c r="B1048" s="336"/>
      <c r="C1048" s="339"/>
      <c r="D1048" s="339"/>
      <c r="E1048" s="339"/>
      <c r="F1048" s="1245"/>
    </row>
    <row r="1049" spans="1:6" x14ac:dyDescent="0.3">
      <c r="A1049" s="339"/>
      <c r="B1049" s="336"/>
      <c r="C1049" s="339"/>
      <c r="D1049" s="339"/>
      <c r="E1049" s="339"/>
      <c r="F1049" s="1245"/>
    </row>
    <row r="1050" spans="1:6" x14ac:dyDescent="0.3">
      <c r="A1050" s="339"/>
      <c r="B1050" s="336"/>
      <c r="C1050" s="339"/>
      <c r="D1050" s="339"/>
      <c r="E1050" s="339"/>
      <c r="F1050" s="1245"/>
    </row>
    <row r="1051" spans="1:6" x14ac:dyDescent="0.3">
      <c r="A1051" s="339"/>
      <c r="B1051" s="336"/>
      <c r="C1051" s="339"/>
      <c r="D1051" s="339"/>
      <c r="E1051" s="339"/>
      <c r="F1051" s="1245"/>
    </row>
    <row r="1052" spans="1:6" x14ac:dyDescent="0.3">
      <c r="A1052" s="339"/>
      <c r="B1052" s="336"/>
      <c r="C1052" s="339"/>
      <c r="D1052" s="339"/>
      <c r="E1052" s="339"/>
      <c r="F1052" s="1245"/>
    </row>
    <row r="1053" spans="1:6" x14ac:dyDescent="0.3">
      <c r="A1053" s="339"/>
      <c r="B1053" s="336"/>
      <c r="C1053" s="339"/>
      <c r="D1053" s="339"/>
      <c r="E1053" s="339"/>
      <c r="F1053" s="1245"/>
    </row>
    <row r="1054" spans="1:6" x14ac:dyDescent="0.3">
      <c r="A1054" s="339"/>
      <c r="B1054" s="336"/>
      <c r="C1054" s="339"/>
      <c r="D1054" s="339"/>
      <c r="E1054" s="339"/>
      <c r="F1054" s="1245"/>
    </row>
    <row r="1055" spans="1:6" x14ac:dyDescent="0.3">
      <c r="A1055" s="339"/>
      <c r="B1055" s="336"/>
      <c r="C1055" s="339"/>
      <c r="D1055" s="339"/>
      <c r="E1055" s="339"/>
      <c r="F1055" s="1245"/>
    </row>
    <row r="1056" spans="1:6" x14ac:dyDescent="0.3">
      <c r="A1056" s="339"/>
      <c r="B1056" s="336"/>
      <c r="C1056" s="339"/>
      <c r="D1056" s="339"/>
      <c r="E1056" s="339"/>
      <c r="F1056" s="1245"/>
    </row>
    <row r="1057" spans="1:6" x14ac:dyDescent="0.3">
      <c r="A1057" s="339"/>
      <c r="B1057" s="336"/>
      <c r="C1057" s="339"/>
      <c r="D1057" s="339"/>
      <c r="E1057" s="339"/>
      <c r="F1057" s="1245"/>
    </row>
    <row r="1058" spans="1:6" x14ac:dyDescent="0.3">
      <c r="A1058" s="339"/>
      <c r="B1058" s="336"/>
      <c r="C1058" s="339"/>
      <c r="D1058" s="339"/>
      <c r="E1058" s="339"/>
      <c r="F1058" s="1245"/>
    </row>
    <row r="1059" spans="1:6" x14ac:dyDescent="0.3">
      <c r="A1059" s="339"/>
      <c r="B1059" s="336"/>
      <c r="C1059" s="339"/>
      <c r="D1059" s="339"/>
      <c r="E1059" s="339"/>
      <c r="F1059" s="1245"/>
    </row>
    <row r="1060" spans="1:6" x14ac:dyDescent="0.3">
      <c r="A1060" s="339"/>
      <c r="B1060" s="336"/>
      <c r="C1060" s="339"/>
      <c r="D1060" s="339"/>
      <c r="E1060" s="339"/>
      <c r="F1060" s="1245"/>
    </row>
    <row r="1061" spans="1:6" x14ac:dyDescent="0.3">
      <c r="A1061" s="339"/>
      <c r="B1061" s="336"/>
      <c r="C1061" s="339"/>
      <c r="D1061" s="339"/>
      <c r="E1061" s="339"/>
      <c r="F1061" s="1245"/>
    </row>
    <row r="1062" spans="1:6" x14ac:dyDescent="0.3">
      <c r="A1062" s="339"/>
      <c r="B1062" s="336"/>
      <c r="C1062" s="339"/>
      <c r="D1062" s="339"/>
      <c r="E1062" s="339"/>
      <c r="F1062" s="1245"/>
    </row>
    <row r="1063" spans="1:6" x14ac:dyDescent="0.3">
      <c r="A1063" s="339"/>
      <c r="B1063" s="336"/>
      <c r="C1063" s="339"/>
      <c r="D1063" s="339"/>
      <c r="E1063" s="339"/>
      <c r="F1063" s="1245"/>
    </row>
    <row r="1064" spans="1:6" x14ac:dyDescent="0.3">
      <c r="A1064" s="339"/>
      <c r="B1064" s="336"/>
      <c r="C1064" s="339"/>
      <c r="D1064" s="339"/>
      <c r="E1064" s="339"/>
      <c r="F1064" s="1245"/>
    </row>
    <row r="1065" spans="1:6" x14ac:dyDescent="0.3">
      <c r="A1065" s="339"/>
      <c r="B1065" s="336"/>
      <c r="C1065" s="339"/>
      <c r="D1065" s="339"/>
      <c r="E1065" s="339"/>
      <c r="F1065" s="1245"/>
    </row>
    <row r="1066" spans="1:6" x14ac:dyDescent="0.3">
      <c r="A1066" s="339"/>
      <c r="B1066" s="336"/>
      <c r="C1066" s="339"/>
      <c r="D1066" s="339"/>
      <c r="E1066" s="339"/>
      <c r="F1066" s="1245"/>
    </row>
    <row r="1067" spans="1:6" x14ac:dyDescent="0.3">
      <c r="A1067" s="339"/>
      <c r="B1067" s="336"/>
      <c r="C1067" s="339"/>
      <c r="D1067" s="339"/>
      <c r="E1067" s="339"/>
      <c r="F1067" s="1245"/>
    </row>
    <row r="1068" spans="1:6" x14ac:dyDescent="0.3">
      <c r="A1068" s="339"/>
      <c r="B1068" s="336"/>
      <c r="C1068" s="339"/>
      <c r="D1068" s="339"/>
      <c r="E1068" s="339"/>
      <c r="F1068" s="1245"/>
    </row>
    <row r="1069" spans="1:6" x14ac:dyDescent="0.3">
      <c r="A1069" s="339"/>
      <c r="B1069" s="336"/>
      <c r="C1069" s="339"/>
      <c r="D1069" s="339"/>
      <c r="E1069" s="339"/>
      <c r="F1069" s="1245"/>
    </row>
    <row r="1070" spans="1:6" x14ac:dyDescent="0.3">
      <c r="A1070" s="339"/>
      <c r="B1070" s="336"/>
      <c r="C1070" s="339"/>
      <c r="D1070" s="339"/>
      <c r="E1070" s="339"/>
      <c r="F1070" s="1245"/>
    </row>
    <row r="1071" spans="1:6" x14ac:dyDescent="0.3">
      <c r="A1071" s="339"/>
      <c r="B1071" s="336"/>
      <c r="C1071" s="339"/>
      <c r="D1071" s="339"/>
      <c r="E1071" s="339"/>
      <c r="F1071" s="1245"/>
    </row>
    <row r="1072" spans="1:6" x14ac:dyDescent="0.3">
      <c r="A1072" s="339"/>
      <c r="B1072" s="336"/>
      <c r="C1072" s="339"/>
      <c r="D1072" s="339"/>
      <c r="E1072" s="339"/>
      <c r="F1072" s="1245"/>
    </row>
    <row r="1073" spans="1:6" x14ac:dyDescent="0.3">
      <c r="A1073" s="339"/>
      <c r="B1073" s="336"/>
      <c r="C1073" s="339"/>
      <c r="D1073" s="339"/>
      <c r="E1073" s="339"/>
      <c r="F1073" s="1245"/>
    </row>
    <row r="1074" spans="1:6" x14ac:dyDescent="0.3">
      <c r="A1074" s="339"/>
      <c r="B1074" s="336"/>
      <c r="C1074" s="339"/>
      <c r="D1074" s="339"/>
      <c r="E1074" s="339"/>
      <c r="F1074" s="1245"/>
    </row>
    <row r="1075" spans="1:6" x14ac:dyDescent="0.3">
      <c r="A1075" s="339"/>
      <c r="B1075" s="336"/>
      <c r="C1075" s="339"/>
      <c r="D1075" s="339"/>
      <c r="E1075" s="339"/>
      <c r="F1075" s="1245"/>
    </row>
    <row r="1076" spans="1:6" x14ac:dyDescent="0.3">
      <c r="A1076" s="339"/>
      <c r="B1076" s="336"/>
      <c r="C1076" s="339"/>
      <c r="D1076" s="339"/>
      <c r="E1076" s="339"/>
      <c r="F1076" s="1245"/>
    </row>
    <row r="1077" spans="1:6" x14ac:dyDescent="0.3">
      <c r="A1077" s="339"/>
      <c r="B1077" s="336"/>
      <c r="C1077" s="339"/>
      <c r="D1077" s="339"/>
      <c r="E1077" s="339"/>
      <c r="F1077" s="1245"/>
    </row>
    <row r="1078" spans="1:6" x14ac:dyDescent="0.3">
      <c r="A1078" s="339"/>
      <c r="B1078" s="336"/>
      <c r="C1078" s="339"/>
      <c r="D1078" s="339"/>
      <c r="E1078" s="339"/>
      <c r="F1078" s="1245"/>
    </row>
    <row r="1079" spans="1:6" x14ac:dyDescent="0.3">
      <c r="A1079" s="339"/>
      <c r="B1079" s="336"/>
      <c r="C1079" s="339"/>
      <c r="D1079" s="339"/>
      <c r="E1079" s="339"/>
      <c r="F1079" s="1245"/>
    </row>
    <row r="1080" spans="1:6" x14ac:dyDescent="0.3">
      <c r="A1080" s="339"/>
      <c r="B1080" s="336"/>
      <c r="C1080" s="339"/>
      <c r="D1080" s="339"/>
      <c r="E1080" s="339"/>
      <c r="F1080" s="1245"/>
    </row>
    <row r="1081" spans="1:6" x14ac:dyDescent="0.3">
      <c r="A1081" s="339"/>
      <c r="B1081" s="336"/>
      <c r="C1081" s="339"/>
      <c r="D1081" s="339"/>
      <c r="E1081" s="339"/>
      <c r="F1081" s="1245"/>
    </row>
    <row r="1082" spans="1:6" x14ac:dyDescent="0.3">
      <c r="A1082" s="339"/>
      <c r="B1082" s="336"/>
      <c r="C1082" s="339"/>
      <c r="D1082" s="339"/>
      <c r="E1082" s="339"/>
      <c r="F1082" s="1245"/>
    </row>
    <row r="1083" spans="1:6" x14ac:dyDescent="0.3">
      <c r="A1083" s="339"/>
      <c r="B1083" s="336"/>
      <c r="C1083" s="339"/>
      <c r="D1083" s="339"/>
      <c r="E1083" s="339"/>
      <c r="F1083" s="1245"/>
    </row>
    <row r="1084" spans="1:6" x14ac:dyDescent="0.3">
      <c r="A1084" s="339"/>
      <c r="B1084" s="336"/>
      <c r="C1084" s="339"/>
      <c r="D1084" s="339"/>
      <c r="E1084" s="339"/>
      <c r="F1084" s="1245"/>
    </row>
    <row r="1085" spans="1:6" x14ac:dyDescent="0.3">
      <c r="A1085" s="339"/>
      <c r="B1085" s="336"/>
      <c r="C1085" s="339"/>
      <c r="D1085" s="339"/>
      <c r="E1085" s="339"/>
      <c r="F1085" s="1245"/>
    </row>
    <row r="1086" spans="1:6" x14ac:dyDescent="0.3">
      <c r="A1086" s="339"/>
      <c r="B1086" s="336"/>
      <c r="C1086" s="339"/>
      <c r="D1086" s="339"/>
      <c r="E1086" s="339"/>
      <c r="F1086" s="1245"/>
    </row>
    <row r="1087" spans="1:6" x14ac:dyDescent="0.3">
      <c r="A1087" s="339"/>
      <c r="B1087" s="336"/>
      <c r="C1087" s="339"/>
      <c r="D1087" s="339"/>
      <c r="E1087" s="339"/>
      <c r="F1087" s="1245"/>
    </row>
    <row r="1088" spans="1:6" x14ac:dyDescent="0.3">
      <c r="A1088" s="339"/>
      <c r="B1088" s="336"/>
      <c r="C1088" s="339"/>
      <c r="D1088" s="339"/>
      <c r="E1088" s="339"/>
      <c r="F1088" s="1245"/>
    </row>
    <row r="1089" spans="1:6" x14ac:dyDescent="0.3">
      <c r="A1089" s="339"/>
      <c r="B1089" s="336"/>
      <c r="C1089" s="339"/>
      <c r="D1089" s="339"/>
      <c r="E1089" s="339"/>
      <c r="F1089" s="1245"/>
    </row>
    <row r="1090" spans="1:6" x14ac:dyDescent="0.3">
      <c r="A1090" s="339"/>
      <c r="B1090" s="336"/>
      <c r="C1090" s="339"/>
      <c r="D1090" s="339"/>
      <c r="E1090" s="339"/>
      <c r="F1090" s="1245"/>
    </row>
    <row r="1091" spans="1:6" x14ac:dyDescent="0.3">
      <c r="A1091" s="339"/>
      <c r="B1091" s="336"/>
      <c r="C1091" s="339"/>
      <c r="D1091" s="339"/>
      <c r="E1091" s="339"/>
      <c r="F1091" s="1245"/>
    </row>
    <row r="1092" spans="1:6" x14ac:dyDescent="0.3">
      <c r="A1092" s="339"/>
      <c r="B1092" s="336"/>
      <c r="C1092" s="339"/>
      <c r="D1092" s="339"/>
      <c r="E1092" s="339"/>
      <c r="F1092" s="1245"/>
    </row>
    <row r="1093" spans="1:6" x14ac:dyDescent="0.3">
      <c r="A1093" s="339"/>
      <c r="B1093" s="336"/>
      <c r="C1093" s="339"/>
      <c r="D1093" s="339"/>
      <c r="E1093" s="339"/>
      <c r="F1093" s="1245"/>
    </row>
    <row r="1094" spans="1:6" x14ac:dyDescent="0.3">
      <c r="A1094" s="339"/>
      <c r="B1094" s="336"/>
      <c r="C1094" s="339"/>
      <c r="D1094" s="339"/>
      <c r="E1094" s="339"/>
      <c r="F1094" s="1245"/>
    </row>
    <row r="1095" spans="1:6" x14ac:dyDescent="0.3">
      <c r="A1095" s="339"/>
      <c r="B1095" s="336"/>
      <c r="C1095" s="339"/>
      <c r="D1095" s="339"/>
      <c r="E1095" s="339"/>
      <c r="F1095" s="1245"/>
    </row>
    <row r="1096" spans="1:6" x14ac:dyDescent="0.3">
      <c r="A1096" s="339"/>
      <c r="B1096" s="336"/>
      <c r="C1096" s="339"/>
      <c r="D1096" s="339"/>
      <c r="E1096" s="339"/>
      <c r="F1096" s="1245"/>
    </row>
    <row r="1097" spans="1:6" x14ac:dyDescent="0.3">
      <c r="A1097" s="339"/>
      <c r="B1097" s="336"/>
      <c r="C1097" s="339"/>
      <c r="D1097" s="339"/>
      <c r="E1097" s="339"/>
      <c r="F1097" s="1245"/>
    </row>
    <row r="1098" spans="1:6" x14ac:dyDescent="0.3">
      <c r="A1098" s="339"/>
      <c r="B1098" s="336"/>
      <c r="C1098" s="339"/>
      <c r="D1098" s="339"/>
      <c r="E1098" s="339"/>
      <c r="F1098" s="1245"/>
    </row>
    <row r="1099" spans="1:6" x14ac:dyDescent="0.3">
      <c r="A1099" s="339"/>
      <c r="B1099" s="336"/>
      <c r="C1099" s="339"/>
      <c r="D1099" s="339"/>
      <c r="E1099" s="339"/>
      <c r="F1099" s="1245"/>
    </row>
    <row r="1100" spans="1:6" x14ac:dyDescent="0.3">
      <c r="A1100" s="339"/>
      <c r="B1100" s="336"/>
      <c r="C1100" s="339"/>
      <c r="D1100" s="339"/>
      <c r="E1100" s="339"/>
      <c r="F1100" s="1245"/>
    </row>
    <row r="1101" spans="1:6" x14ac:dyDescent="0.3">
      <c r="A1101" s="339"/>
      <c r="B1101" s="336"/>
      <c r="C1101" s="339"/>
      <c r="D1101" s="339"/>
      <c r="E1101" s="339"/>
      <c r="F1101" s="1245"/>
    </row>
    <row r="1102" spans="1:6" x14ac:dyDescent="0.3">
      <c r="A1102" s="339"/>
      <c r="B1102" s="336"/>
      <c r="C1102" s="339"/>
      <c r="D1102" s="339"/>
      <c r="E1102" s="339"/>
      <c r="F1102" s="1245"/>
    </row>
    <row r="1103" spans="1:6" x14ac:dyDescent="0.3">
      <c r="A1103" s="339"/>
      <c r="B1103" s="336"/>
      <c r="C1103" s="339"/>
      <c r="D1103" s="339"/>
      <c r="E1103" s="339"/>
      <c r="F1103" s="1245"/>
    </row>
    <row r="1104" spans="1:6" x14ac:dyDescent="0.3">
      <c r="A1104" s="339"/>
      <c r="B1104" s="336"/>
      <c r="C1104" s="339"/>
      <c r="D1104" s="339"/>
      <c r="E1104" s="339"/>
      <c r="F1104" s="1245"/>
    </row>
    <row r="1105" spans="1:6" x14ac:dyDescent="0.3">
      <c r="A1105" s="339"/>
      <c r="B1105" s="336"/>
      <c r="C1105" s="339"/>
      <c r="D1105" s="339"/>
      <c r="E1105" s="339"/>
      <c r="F1105" s="1245"/>
    </row>
    <row r="1106" spans="1:6" x14ac:dyDescent="0.3">
      <c r="A1106" s="339"/>
      <c r="B1106" s="336"/>
      <c r="C1106" s="339"/>
      <c r="D1106" s="339"/>
      <c r="E1106" s="339"/>
      <c r="F1106" s="1245"/>
    </row>
    <row r="1107" spans="1:6" x14ac:dyDescent="0.3">
      <c r="A1107" s="339"/>
      <c r="B1107" s="336"/>
      <c r="C1107" s="339"/>
      <c r="D1107" s="339"/>
      <c r="E1107" s="339"/>
      <c r="F1107" s="1245"/>
    </row>
    <row r="1108" spans="1:6" x14ac:dyDescent="0.3">
      <c r="A1108" s="339"/>
      <c r="B1108" s="336"/>
      <c r="C1108" s="339"/>
      <c r="D1108" s="339"/>
      <c r="E1108" s="339"/>
      <c r="F1108" s="1245"/>
    </row>
    <row r="1109" spans="1:6" x14ac:dyDescent="0.3">
      <c r="A1109" s="339"/>
      <c r="B1109" s="336"/>
      <c r="C1109" s="339"/>
      <c r="D1109" s="339"/>
      <c r="E1109" s="339"/>
      <c r="F1109" s="1245"/>
    </row>
    <row r="1110" spans="1:6" x14ac:dyDescent="0.3">
      <c r="A1110" s="339"/>
      <c r="B1110" s="336"/>
      <c r="C1110" s="339"/>
      <c r="D1110" s="339"/>
      <c r="E1110" s="339"/>
      <c r="F1110" s="1245"/>
    </row>
    <row r="1111" spans="1:6" x14ac:dyDescent="0.3">
      <c r="A1111" s="339"/>
      <c r="B1111" s="336"/>
      <c r="C1111" s="339"/>
      <c r="D1111" s="339"/>
      <c r="E1111" s="339"/>
      <c r="F1111" s="1245"/>
    </row>
    <row r="1112" spans="1:6" x14ac:dyDescent="0.3">
      <c r="A1112" s="339"/>
      <c r="B1112" s="336"/>
      <c r="C1112" s="339"/>
      <c r="D1112" s="339"/>
      <c r="E1112" s="339"/>
      <c r="F1112" s="1245"/>
    </row>
    <row r="1113" spans="1:6" x14ac:dyDescent="0.3">
      <c r="A1113" s="339"/>
      <c r="B1113" s="336"/>
      <c r="C1113" s="339"/>
      <c r="D1113" s="339"/>
      <c r="E1113" s="339"/>
      <c r="F1113" s="1245"/>
    </row>
    <row r="1114" spans="1:6" x14ac:dyDescent="0.3">
      <c r="A1114" s="339"/>
      <c r="B1114" s="336"/>
      <c r="C1114" s="339"/>
      <c r="D1114" s="339"/>
      <c r="E1114" s="339"/>
      <c r="F1114" s="1245"/>
    </row>
    <row r="1115" spans="1:6" x14ac:dyDescent="0.3">
      <c r="A1115" s="339"/>
      <c r="B1115" s="336"/>
      <c r="C1115" s="339"/>
      <c r="D1115" s="339"/>
      <c r="E1115" s="339"/>
      <c r="F1115" s="1245"/>
    </row>
    <row r="1116" spans="1:6" x14ac:dyDescent="0.3">
      <c r="A1116" s="339"/>
      <c r="B1116" s="336"/>
      <c r="C1116" s="339"/>
      <c r="D1116" s="339"/>
      <c r="E1116" s="339"/>
      <c r="F1116" s="1245"/>
    </row>
    <row r="1117" spans="1:6" x14ac:dyDescent="0.3">
      <c r="A1117" s="339"/>
      <c r="B1117" s="336"/>
      <c r="C1117" s="339"/>
      <c r="D1117" s="339"/>
      <c r="E1117" s="339"/>
      <c r="F1117" s="1245"/>
    </row>
    <row r="1118" spans="1:6" x14ac:dyDescent="0.3">
      <c r="A1118" s="339"/>
      <c r="B1118" s="336"/>
      <c r="C1118" s="339"/>
      <c r="D1118" s="339"/>
      <c r="E1118" s="339"/>
      <c r="F1118" s="1245"/>
    </row>
    <row r="1119" spans="1:6" x14ac:dyDescent="0.3">
      <c r="A1119" s="339"/>
      <c r="B1119" s="336"/>
      <c r="C1119" s="339"/>
      <c r="D1119" s="339"/>
      <c r="E1119" s="339"/>
      <c r="F1119" s="1245"/>
    </row>
    <row r="1120" spans="1:6" x14ac:dyDescent="0.3">
      <c r="A1120" s="339"/>
      <c r="B1120" s="336"/>
      <c r="C1120" s="339"/>
      <c r="D1120" s="339"/>
      <c r="E1120" s="339"/>
      <c r="F1120" s="1245"/>
    </row>
    <row r="1121" spans="1:6" x14ac:dyDescent="0.3">
      <c r="A1121" s="339"/>
      <c r="B1121" s="336"/>
      <c r="C1121" s="339"/>
      <c r="D1121" s="339"/>
      <c r="E1121" s="339"/>
      <c r="F1121" s="1245"/>
    </row>
    <row r="1122" spans="1:6" x14ac:dyDescent="0.3">
      <c r="A1122" s="339"/>
      <c r="B1122" s="336"/>
      <c r="C1122" s="339"/>
      <c r="D1122" s="339"/>
      <c r="E1122" s="339"/>
      <c r="F1122" s="1245"/>
    </row>
    <row r="1123" spans="1:6" x14ac:dyDescent="0.3">
      <c r="A1123" s="339"/>
      <c r="B1123" s="336"/>
      <c r="C1123" s="339"/>
      <c r="D1123" s="339"/>
      <c r="E1123" s="339"/>
      <c r="F1123" s="1245"/>
    </row>
    <row r="1124" spans="1:6" x14ac:dyDescent="0.3">
      <c r="A1124" s="339"/>
      <c r="B1124" s="336"/>
      <c r="C1124" s="339"/>
      <c r="D1124" s="339"/>
      <c r="E1124" s="339"/>
      <c r="F1124" s="1245"/>
    </row>
    <row r="1125" spans="1:6" x14ac:dyDescent="0.3">
      <c r="A1125" s="339"/>
      <c r="B1125" s="336"/>
      <c r="C1125" s="339"/>
      <c r="D1125" s="339"/>
      <c r="E1125" s="339"/>
      <c r="F1125" s="1245"/>
    </row>
    <row r="1126" spans="1:6" x14ac:dyDescent="0.3">
      <c r="A1126" s="339"/>
      <c r="B1126" s="336"/>
      <c r="C1126" s="339"/>
      <c r="D1126" s="339"/>
      <c r="E1126" s="339"/>
      <c r="F1126" s="1245"/>
    </row>
    <row r="1127" spans="1:6" x14ac:dyDescent="0.3">
      <c r="A1127" s="339"/>
      <c r="B1127" s="336"/>
      <c r="C1127" s="339"/>
      <c r="D1127" s="339"/>
      <c r="E1127" s="339"/>
      <c r="F1127" s="1245"/>
    </row>
    <row r="1128" spans="1:6" x14ac:dyDescent="0.3">
      <c r="A1128" s="339"/>
      <c r="B1128" s="336"/>
      <c r="C1128" s="339"/>
      <c r="D1128" s="339"/>
      <c r="E1128" s="339"/>
      <c r="F1128" s="1245"/>
    </row>
    <row r="1129" spans="1:6" x14ac:dyDescent="0.3">
      <c r="A1129" s="339"/>
      <c r="B1129" s="336"/>
      <c r="C1129" s="339"/>
      <c r="D1129" s="339"/>
      <c r="E1129" s="339"/>
      <c r="F1129" s="1245"/>
    </row>
    <row r="1130" spans="1:6" x14ac:dyDescent="0.3">
      <c r="A1130" s="339"/>
      <c r="B1130" s="336"/>
      <c r="C1130" s="339"/>
      <c r="D1130" s="339"/>
      <c r="E1130" s="339"/>
      <c r="F1130" s="1245"/>
    </row>
    <row r="1131" spans="1:6" x14ac:dyDescent="0.3">
      <c r="A1131" s="339"/>
      <c r="B1131" s="336"/>
      <c r="C1131" s="339"/>
      <c r="D1131" s="339"/>
      <c r="E1131" s="339"/>
      <c r="F1131" s="1245"/>
    </row>
    <row r="1132" spans="1:6" x14ac:dyDescent="0.3">
      <c r="A1132" s="339"/>
      <c r="B1132" s="336"/>
      <c r="C1132" s="339"/>
      <c r="D1132" s="339"/>
      <c r="E1132" s="339"/>
      <c r="F1132" s="1245"/>
    </row>
    <row r="1133" spans="1:6" x14ac:dyDescent="0.3">
      <c r="A1133" s="339"/>
      <c r="B1133" s="336"/>
      <c r="C1133" s="339"/>
      <c r="D1133" s="339"/>
      <c r="E1133" s="339"/>
      <c r="F1133" s="1245"/>
    </row>
    <row r="1134" spans="1:6" x14ac:dyDescent="0.3">
      <c r="A1134" s="339"/>
      <c r="B1134" s="336"/>
      <c r="C1134" s="339"/>
      <c r="D1134" s="339"/>
      <c r="E1134" s="339"/>
      <c r="F1134" s="1245"/>
    </row>
    <row r="1135" spans="1:6" x14ac:dyDescent="0.3">
      <c r="A1135" s="339"/>
      <c r="B1135" s="336"/>
      <c r="C1135" s="339"/>
      <c r="D1135" s="339"/>
      <c r="E1135" s="339"/>
      <c r="F1135" s="1245"/>
    </row>
    <row r="1136" spans="1:6" x14ac:dyDescent="0.3">
      <c r="A1136" s="339"/>
      <c r="B1136" s="336"/>
      <c r="C1136" s="339"/>
      <c r="D1136" s="339"/>
      <c r="E1136" s="339"/>
      <c r="F1136" s="1245"/>
    </row>
    <row r="1137" spans="1:6" x14ac:dyDescent="0.3">
      <c r="A1137" s="339"/>
      <c r="B1137" s="336"/>
      <c r="C1137" s="339"/>
      <c r="D1137" s="339"/>
      <c r="E1137" s="339"/>
      <c r="F1137" s="1245"/>
    </row>
    <row r="1138" spans="1:6" x14ac:dyDescent="0.3">
      <c r="A1138" s="339"/>
      <c r="B1138" s="336"/>
      <c r="C1138" s="339"/>
      <c r="D1138" s="339"/>
      <c r="E1138" s="339"/>
      <c r="F1138" s="1245"/>
    </row>
    <row r="1139" spans="1:6" x14ac:dyDescent="0.3">
      <c r="A1139" s="339"/>
      <c r="B1139" s="336"/>
      <c r="C1139" s="339"/>
      <c r="D1139" s="339"/>
      <c r="E1139" s="339"/>
      <c r="F1139" s="1245"/>
    </row>
    <row r="1140" spans="1:6" x14ac:dyDescent="0.3">
      <c r="A1140" s="339"/>
      <c r="B1140" s="336"/>
      <c r="C1140" s="339"/>
      <c r="D1140" s="339"/>
      <c r="E1140" s="339"/>
      <c r="F1140" s="1245"/>
    </row>
    <row r="1141" spans="1:6" x14ac:dyDescent="0.3">
      <c r="A1141" s="339"/>
      <c r="B1141" s="336"/>
      <c r="C1141" s="339"/>
      <c r="D1141" s="339"/>
      <c r="E1141" s="339"/>
      <c r="F1141" s="1245"/>
    </row>
    <row r="1142" spans="1:6" x14ac:dyDescent="0.3">
      <c r="A1142" s="339"/>
      <c r="B1142" s="336"/>
      <c r="C1142" s="339"/>
      <c r="D1142" s="339"/>
      <c r="E1142" s="339"/>
      <c r="F1142" s="1245"/>
    </row>
    <row r="1143" spans="1:6" x14ac:dyDescent="0.3">
      <c r="A1143" s="339"/>
      <c r="B1143" s="336"/>
      <c r="C1143" s="339"/>
      <c r="D1143" s="339"/>
      <c r="E1143" s="339"/>
      <c r="F1143" s="1245"/>
    </row>
    <row r="1144" spans="1:6" x14ac:dyDescent="0.3">
      <c r="A1144" s="339"/>
      <c r="B1144" s="336"/>
      <c r="C1144" s="339"/>
      <c r="D1144" s="339"/>
      <c r="E1144" s="339"/>
      <c r="F1144" s="1245"/>
    </row>
    <row r="1145" spans="1:6" x14ac:dyDescent="0.3">
      <c r="A1145" s="339"/>
      <c r="B1145" s="336"/>
      <c r="C1145" s="339"/>
      <c r="D1145" s="339"/>
      <c r="E1145" s="339"/>
      <c r="F1145" s="1245"/>
    </row>
    <row r="1146" spans="1:6" x14ac:dyDescent="0.3">
      <c r="A1146" s="339"/>
      <c r="B1146" s="336"/>
      <c r="C1146" s="339"/>
      <c r="D1146" s="339"/>
      <c r="E1146" s="339"/>
      <c r="F1146" s="1245"/>
    </row>
    <row r="1147" spans="1:6" x14ac:dyDescent="0.3">
      <c r="A1147" s="339"/>
      <c r="B1147" s="336"/>
      <c r="C1147" s="339"/>
      <c r="D1147" s="339"/>
      <c r="E1147" s="339"/>
      <c r="F1147" s="1245"/>
    </row>
    <row r="1148" spans="1:6" x14ac:dyDescent="0.3">
      <c r="A1148" s="339"/>
      <c r="B1148" s="336"/>
      <c r="C1148" s="339"/>
      <c r="D1148" s="339"/>
      <c r="E1148" s="339"/>
      <c r="F1148" s="1245"/>
    </row>
    <row r="1149" spans="1:6" x14ac:dyDescent="0.3">
      <c r="A1149" s="339"/>
      <c r="B1149" s="336"/>
      <c r="C1149" s="339"/>
      <c r="D1149" s="339"/>
      <c r="E1149" s="339"/>
      <c r="F1149" s="1245"/>
    </row>
    <row r="1150" spans="1:6" x14ac:dyDescent="0.3">
      <c r="A1150" s="339"/>
      <c r="B1150" s="336"/>
      <c r="C1150" s="339"/>
      <c r="D1150" s="339"/>
      <c r="E1150" s="339"/>
      <c r="F1150" s="1245"/>
    </row>
    <row r="1151" spans="1:6" x14ac:dyDescent="0.3">
      <c r="A1151" s="339"/>
      <c r="B1151" s="336"/>
      <c r="C1151" s="339"/>
      <c r="D1151" s="339"/>
      <c r="E1151" s="339"/>
      <c r="F1151" s="1245"/>
    </row>
    <row r="1152" spans="1:6" x14ac:dyDescent="0.3">
      <c r="A1152" s="339"/>
      <c r="B1152" s="336"/>
      <c r="C1152" s="339"/>
      <c r="D1152" s="339"/>
      <c r="E1152" s="339"/>
      <c r="F1152" s="1245"/>
    </row>
    <row r="1153" spans="1:6" x14ac:dyDescent="0.3">
      <c r="A1153" s="339"/>
      <c r="B1153" s="336"/>
      <c r="C1153" s="339"/>
      <c r="D1153" s="339"/>
      <c r="E1153" s="339"/>
      <c r="F1153" s="1245"/>
    </row>
    <row r="1154" spans="1:6" x14ac:dyDescent="0.3">
      <c r="A1154" s="339"/>
      <c r="B1154" s="336"/>
      <c r="C1154" s="339"/>
      <c r="D1154" s="339"/>
      <c r="E1154" s="339"/>
      <c r="F1154" s="1245"/>
    </row>
    <row r="1155" spans="1:6" x14ac:dyDescent="0.3">
      <c r="A1155" s="339"/>
      <c r="B1155" s="336"/>
      <c r="C1155" s="339"/>
      <c r="D1155" s="339"/>
      <c r="E1155" s="339"/>
      <c r="F1155" s="1245"/>
    </row>
    <row r="1156" spans="1:6" x14ac:dyDescent="0.3">
      <c r="A1156" s="339"/>
      <c r="B1156" s="336"/>
      <c r="C1156" s="339"/>
      <c r="D1156" s="339"/>
      <c r="E1156" s="339"/>
      <c r="F1156" s="1245"/>
    </row>
    <row r="1157" spans="1:6" x14ac:dyDescent="0.3">
      <c r="A1157" s="339"/>
      <c r="B1157" s="336"/>
      <c r="C1157" s="339"/>
      <c r="D1157" s="339"/>
      <c r="E1157" s="339"/>
      <c r="F1157" s="1245"/>
    </row>
    <row r="1158" spans="1:6" x14ac:dyDescent="0.3">
      <c r="A1158" s="339"/>
      <c r="B1158" s="336"/>
      <c r="C1158" s="339"/>
      <c r="D1158" s="339"/>
      <c r="E1158" s="339"/>
      <c r="F1158" s="1245"/>
    </row>
    <row r="1159" spans="1:6" x14ac:dyDescent="0.3">
      <c r="A1159" s="339"/>
      <c r="B1159" s="336"/>
      <c r="C1159" s="339"/>
      <c r="D1159" s="339"/>
      <c r="E1159" s="339"/>
      <c r="F1159" s="1245"/>
    </row>
    <row r="1160" spans="1:6" x14ac:dyDescent="0.3">
      <c r="A1160" s="339"/>
      <c r="B1160" s="336"/>
      <c r="C1160" s="339"/>
      <c r="D1160" s="339"/>
      <c r="E1160" s="339"/>
      <c r="F1160" s="1245"/>
    </row>
    <row r="1161" spans="1:6" x14ac:dyDescent="0.3">
      <c r="A1161" s="339"/>
      <c r="B1161" s="336"/>
      <c r="C1161" s="339"/>
      <c r="D1161" s="339"/>
      <c r="E1161" s="339"/>
      <c r="F1161" s="1245"/>
    </row>
    <row r="1162" spans="1:6" x14ac:dyDescent="0.3">
      <c r="A1162" s="339"/>
      <c r="B1162" s="336"/>
      <c r="C1162" s="339"/>
      <c r="D1162" s="339"/>
      <c r="E1162" s="339"/>
      <c r="F1162" s="1245"/>
    </row>
    <row r="1163" spans="1:6" x14ac:dyDescent="0.3">
      <c r="A1163" s="339"/>
      <c r="B1163" s="336"/>
      <c r="C1163" s="339"/>
      <c r="D1163" s="339"/>
      <c r="E1163" s="339"/>
      <c r="F1163" s="1245"/>
    </row>
    <row r="1164" spans="1:6" x14ac:dyDescent="0.3">
      <c r="A1164" s="339"/>
      <c r="B1164" s="336"/>
      <c r="C1164" s="339"/>
      <c r="D1164" s="339"/>
      <c r="E1164" s="339"/>
      <c r="F1164" s="1245"/>
    </row>
    <row r="1165" spans="1:6" x14ac:dyDescent="0.3">
      <c r="A1165" s="339"/>
      <c r="B1165" s="336"/>
      <c r="C1165" s="339"/>
      <c r="D1165" s="339"/>
      <c r="E1165" s="339"/>
      <c r="F1165" s="1245"/>
    </row>
    <row r="1166" spans="1:6" x14ac:dyDescent="0.3">
      <c r="A1166" s="339"/>
      <c r="B1166" s="336"/>
      <c r="C1166" s="339"/>
      <c r="D1166" s="339"/>
      <c r="E1166" s="339"/>
      <c r="F1166" s="1245"/>
    </row>
    <row r="1167" spans="1:6" x14ac:dyDescent="0.3">
      <c r="A1167" s="339"/>
      <c r="B1167" s="336"/>
      <c r="C1167" s="339"/>
      <c r="D1167" s="339"/>
      <c r="E1167" s="339"/>
      <c r="F1167" s="1245"/>
    </row>
    <row r="1168" spans="1:6" x14ac:dyDescent="0.3">
      <c r="A1168" s="339"/>
      <c r="B1168" s="336"/>
      <c r="C1168" s="339"/>
      <c r="D1168" s="339"/>
      <c r="E1168" s="339"/>
      <c r="F1168" s="1245"/>
    </row>
    <row r="1169" spans="1:6" x14ac:dyDescent="0.3">
      <c r="A1169" s="339"/>
      <c r="B1169" s="336"/>
      <c r="C1169" s="339"/>
      <c r="D1169" s="339"/>
      <c r="E1169" s="339"/>
      <c r="F1169" s="1245"/>
    </row>
    <row r="1170" spans="1:6" x14ac:dyDescent="0.3">
      <c r="A1170" s="339"/>
      <c r="B1170" s="336"/>
      <c r="C1170" s="339"/>
      <c r="D1170" s="339"/>
      <c r="E1170" s="339"/>
      <c r="F1170" s="1245"/>
    </row>
    <row r="1171" spans="1:6" x14ac:dyDescent="0.3">
      <c r="A1171" s="339"/>
      <c r="B1171" s="336"/>
      <c r="C1171" s="339"/>
      <c r="D1171" s="339"/>
      <c r="E1171" s="339"/>
      <c r="F1171" s="1245"/>
    </row>
    <row r="1172" spans="1:6" x14ac:dyDescent="0.3">
      <c r="A1172" s="339"/>
      <c r="B1172" s="336"/>
      <c r="C1172" s="339"/>
      <c r="D1172" s="339"/>
      <c r="E1172" s="339"/>
      <c r="F1172" s="1245"/>
    </row>
    <row r="1173" spans="1:6" x14ac:dyDescent="0.3">
      <c r="A1173" s="339"/>
      <c r="B1173" s="336"/>
      <c r="C1173" s="339"/>
      <c r="D1173" s="339"/>
      <c r="E1173" s="339"/>
      <c r="F1173" s="1245"/>
    </row>
    <row r="1174" spans="1:6" x14ac:dyDescent="0.3">
      <c r="A1174" s="339"/>
      <c r="B1174" s="336"/>
      <c r="C1174" s="339"/>
      <c r="D1174" s="339"/>
      <c r="E1174" s="339"/>
      <c r="F1174" s="1245"/>
    </row>
    <row r="1175" spans="1:6" x14ac:dyDescent="0.3">
      <c r="A1175" s="339"/>
      <c r="B1175" s="336"/>
      <c r="C1175" s="339"/>
      <c r="D1175" s="339"/>
      <c r="E1175" s="339"/>
      <c r="F1175" s="1245"/>
    </row>
    <row r="1176" spans="1:6" x14ac:dyDescent="0.3">
      <c r="A1176" s="339"/>
      <c r="B1176" s="336"/>
      <c r="C1176" s="339"/>
      <c r="D1176" s="339"/>
      <c r="E1176" s="339"/>
      <c r="F1176" s="1245"/>
    </row>
    <row r="1177" spans="1:6" x14ac:dyDescent="0.3">
      <c r="A1177" s="339"/>
      <c r="B1177" s="336"/>
      <c r="C1177" s="339"/>
      <c r="D1177" s="339"/>
      <c r="E1177" s="339"/>
      <c r="F1177" s="1245"/>
    </row>
    <row r="1178" spans="1:6" x14ac:dyDescent="0.3">
      <c r="A1178" s="339"/>
      <c r="B1178" s="336"/>
      <c r="C1178" s="339"/>
      <c r="D1178" s="339"/>
      <c r="E1178" s="339"/>
      <c r="F1178" s="1245"/>
    </row>
    <row r="1179" spans="1:6" x14ac:dyDescent="0.3">
      <c r="A1179" s="339"/>
      <c r="B1179" s="336"/>
      <c r="C1179" s="339"/>
      <c r="D1179" s="339"/>
      <c r="E1179" s="339"/>
      <c r="F1179" s="1245"/>
    </row>
    <row r="1180" spans="1:6" x14ac:dyDescent="0.3">
      <c r="A1180" s="339"/>
      <c r="B1180" s="336"/>
      <c r="C1180" s="339"/>
      <c r="D1180" s="339"/>
      <c r="E1180" s="339"/>
      <c r="F1180" s="1245"/>
    </row>
    <row r="1181" spans="1:6" x14ac:dyDescent="0.3">
      <c r="A1181" s="339"/>
      <c r="B1181" s="336"/>
      <c r="C1181" s="339"/>
      <c r="D1181" s="339"/>
      <c r="E1181" s="339"/>
      <c r="F1181" s="1245"/>
    </row>
    <row r="1182" spans="1:6" x14ac:dyDescent="0.3">
      <c r="A1182" s="339"/>
      <c r="B1182" s="336"/>
      <c r="C1182" s="339"/>
      <c r="D1182" s="339"/>
      <c r="E1182" s="339"/>
      <c r="F1182" s="1245"/>
    </row>
    <row r="1183" spans="1:6" x14ac:dyDescent="0.3">
      <c r="A1183" s="339"/>
      <c r="B1183" s="336"/>
      <c r="C1183" s="339"/>
      <c r="D1183" s="339"/>
      <c r="E1183" s="339"/>
      <c r="F1183" s="1245"/>
    </row>
    <row r="1184" spans="1:6" x14ac:dyDescent="0.3">
      <c r="A1184" s="339"/>
      <c r="B1184" s="336"/>
      <c r="C1184" s="339"/>
      <c r="D1184" s="339"/>
      <c r="E1184" s="339"/>
      <c r="F1184" s="1245"/>
    </row>
    <row r="1185" spans="1:6" x14ac:dyDescent="0.3">
      <c r="A1185" s="339"/>
      <c r="B1185" s="336"/>
      <c r="C1185" s="339"/>
      <c r="D1185" s="339"/>
      <c r="E1185" s="339"/>
      <c r="F1185" s="1245"/>
    </row>
    <row r="1186" spans="1:6" x14ac:dyDescent="0.3">
      <c r="A1186" s="339"/>
      <c r="B1186" s="336"/>
      <c r="C1186" s="339"/>
      <c r="D1186" s="339"/>
      <c r="E1186" s="339"/>
      <c r="F1186" s="1245"/>
    </row>
    <row r="1187" spans="1:6" x14ac:dyDescent="0.3">
      <c r="A1187" s="339"/>
      <c r="B1187" s="336"/>
      <c r="C1187" s="339"/>
      <c r="D1187" s="339"/>
      <c r="E1187" s="339"/>
      <c r="F1187" s="1245"/>
    </row>
    <row r="1188" spans="1:6" x14ac:dyDescent="0.3">
      <c r="A1188" s="339"/>
      <c r="B1188" s="336"/>
      <c r="C1188" s="339"/>
      <c r="D1188" s="339"/>
      <c r="E1188" s="339"/>
      <c r="F1188" s="1245"/>
    </row>
    <row r="1189" spans="1:6" x14ac:dyDescent="0.3">
      <c r="A1189" s="339"/>
      <c r="B1189" s="336"/>
      <c r="C1189" s="339"/>
      <c r="D1189" s="339"/>
      <c r="E1189" s="339"/>
      <c r="F1189" s="1245"/>
    </row>
    <row r="1190" spans="1:6" x14ac:dyDescent="0.3">
      <c r="A1190" s="339"/>
      <c r="B1190" s="336"/>
      <c r="C1190" s="339"/>
      <c r="D1190" s="339"/>
      <c r="E1190" s="339"/>
      <c r="F1190" s="1245"/>
    </row>
    <row r="1191" spans="1:6" x14ac:dyDescent="0.3">
      <c r="A1191" s="339"/>
      <c r="B1191" s="336"/>
      <c r="C1191" s="339"/>
      <c r="D1191" s="339"/>
      <c r="E1191" s="339"/>
      <c r="F1191" s="1245"/>
    </row>
    <row r="1192" spans="1:6" x14ac:dyDescent="0.3">
      <c r="A1192" s="339"/>
      <c r="B1192" s="336"/>
      <c r="C1192" s="339"/>
      <c r="D1192" s="339"/>
      <c r="E1192" s="339"/>
      <c r="F1192" s="1245"/>
    </row>
    <row r="1193" spans="1:6" x14ac:dyDescent="0.3">
      <c r="A1193" s="339"/>
      <c r="B1193" s="336"/>
      <c r="C1193" s="339"/>
      <c r="D1193" s="339"/>
      <c r="E1193" s="339"/>
      <c r="F1193" s="1245"/>
    </row>
    <row r="1194" spans="1:6" x14ac:dyDescent="0.3">
      <c r="A1194" s="339"/>
      <c r="B1194" s="336"/>
      <c r="C1194" s="339"/>
      <c r="D1194" s="339"/>
      <c r="E1194" s="339"/>
      <c r="F1194" s="1245"/>
    </row>
    <row r="1195" spans="1:6" x14ac:dyDescent="0.3">
      <c r="A1195" s="339"/>
      <c r="B1195" s="336"/>
      <c r="C1195" s="339"/>
      <c r="D1195" s="339"/>
      <c r="E1195" s="339"/>
      <c r="F1195" s="1245"/>
    </row>
    <row r="1196" spans="1:6" x14ac:dyDescent="0.3">
      <c r="A1196" s="339"/>
      <c r="B1196" s="336"/>
      <c r="C1196" s="339"/>
      <c r="D1196" s="339"/>
      <c r="E1196" s="339"/>
      <c r="F1196" s="1245"/>
    </row>
    <row r="1197" spans="1:6" x14ac:dyDescent="0.3">
      <c r="A1197" s="339"/>
      <c r="B1197" s="336"/>
      <c r="C1197" s="339"/>
      <c r="D1197" s="339"/>
      <c r="E1197" s="339"/>
      <c r="F1197" s="1245"/>
    </row>
    <row r="1198" spans="1:6" x14ac:dyDescent="0.3">
      <c r="A1198" s="339"/>
      <c r="B1198" s="336"/>
      <c r="C1198" s="339"/>
      <c r="D1198" s="339"/>
      <c r="E1198" s="339"/>
      <c r="F1198" s="1245"/>
    </row>
    <row r="1199" spans="1:6" x14ac:dyDescent="0.3">
      <c r="A1199" s="339"/>
      <c r="B1199" s="336"/>
      <c r="C1199" s="339"/>
      <c r="D1199" s="339"/>
      <c r="E1199" s="339"/>
      <c r="F1199" s="1245"/>
    </row>
    <row r="1200" spans="1:6" x14ac:dyDescent="0.3">
      <c r="A1200" s="339"/>
      <c r="B1200" s="336"/>
      <c r="C1200" s="339"/>
      <c r="D1200" s="339"/>
      <c r="E1200" s="339"/>
      <c r="F1200" s="1245"/>
    </row>
    <row r="1201" spans="1:6" x14ac:dyDescent="0.3">
      <c r="A1201" s="339"/>
      <c r="B1201" s="336"/>
      <c r="C1201" s="339"/>
      <c r="D1201" s="339"/>
      <c r="E1201" s="339"/>
      <c r="F1201" s="1245"/>
    </row>
    <row r="1202" spans="1:6" x14ac:dyDescent="0.3">
      <c r="A1202" s="339"/>
      <c r="B1202" s="336"/>
      <c r="C1202" s="339"/>
      <c r="D1202" s="339"/>
      <c r="E1202" s="339"/>
      <c r="F1202" s="1245"/>
    </row>
    <row r="1203" spans="1:6" x14ac:dyDescent="0.3">
      <c r="A1203" s="339"/>
      <c r="B1203" s="336"/>
      <c r="C1203" s="339"/>
      <c r="D1203" s="339"/>
      <c r="E1203" s="339"/>
      <c r="F1203" s="1245"/>
    </row>
    <row r="1204" spans="1:6" x14ac:dyDescent="0.3">
      <c r="A1204" s="339"/>
      <c r="B1204" s="336"/>
      <c r="C1204" s="339"/>
      <c r="D1204" s="339"/>
      <c r="E1204" s="339"/>
      <c r="F1204" s="1245"/>
    </row>
    <row r="1205" spans="1:6" x14ac:dyDescent="0.3">
      <c r="A1205" s="339"/>
      <c r="B1205" s="336"/>
      <c r="C1205" s="339"/>
      <c r="D1205" s="339"/>
      <c r="E1205" s="339"/>
      <c r="F1205" s="1245"/>
    </row>
    <row r="1206" spans="1:6" x14ac:dyDescent="0.3">
      <c r="A1206" s="339"/>
      <c r="B1206" s="336"/>
      <c r="C1206" s="339"/>
      <c r="D1206" s="339"/>
      <c r="E1206" s="339"/>
      <c r="F1206" s="1245"/>
    </row>
    <row r="1207" spans="1:6" x14ac:dyDescent="0.3">
      <c r="A1207" s="339"/>
      <c r="B1207" s="336"/>
      <c r="C1207" s="339"/>
      <c r="D1207" s="339"/>
      <c r="E1207" s="339"/>
      <c r="F1207" s="1245"/>
    </row>
    <row r="1208" spans="1:6" x14ac:dyDescent="0.3">
      <c r="A1208" s="339"/>
      <c r="B1208" s="336"/>
      <c r="C1208" s="339"/>
      <c r="D1208" s="339"/>
      <c r="E1208" s="339"/>
      <c r="F1208" s="1245"/>
    </row>
    <row r="1209" spans="1:6" x14ac:dyDescent="0.3">
      <c r="A1209" s="339"/>
      <c r="B1209" s="336"/>
      <c r="C1209" s="339"/>
      <c r="D1209" s="339"/>
      <c r="E1209" s="339"/>
      <c r="F1209" s="1245"/>
    </row>
    <row r="1210" spans="1:6" x14ac:dyDescent="0.3">
      <c r="A1210" s="339"/>
      <c r="B1210" s="336"/>
      <c r="C1210" s="339"/>
      <c r="D1210" s="339"/>
      <c r="E1210" s="339"/>
      <c r="F1210" s="1245"/>
    </row>
    <row r="1211" spans="1:6" x14ac:dyDescent="0.3">
      <c r="A1211" s="339"/>
      <c r="B1211" s="336"/>
      <c r="C1211" s="339"/>
      <c r="D1211" s="339"/>
      <c r="E1211" s="339"/>
      <c r="F1211" s="1245"/>
    </row>
    <row r="1212" spans="1:6" x14ac:dyDescent="0.3">
      <c r="A1212" s="339"/>
      <c r="B1212" s="336"/>
      <c r="C1212" s="339"/>
      <c r="D1212" s="339"/>
      <c r="E1212" s="339"/>
      <c r="F1212" s="1245"/>
    </row>
    <row r="1213" spans="1:6" x14ac:dyDescent="0.3">
      <c r="A1213" s="339"/>
      <c r="B1213" s="336"/>
      <c r="C1213" s="339"/>
      <c r="D1213" s="339"/>
      <c r="E1213" s="339"/>
      <c r="F1213" s="1245"/>
    </row>
    <row r="1214" spans="1:6" x14ac:dyDescent="0.3">
      <c r="A1214" s="339"/>
      <c r="B1214" s="336"/>
      <c r="C1214" s="339"/>
      <c r="D1214" s="339"/>
      <c r="E1214" s="339"/>
      <c r="F1214" s="1245"/>
    </row>
    <row r="1215" spans="1:6" x14ac:dyDescent="0.3">
      <c r="A1215" s="339"/>
      <c r="B1215" s="336"/>
      <c r="C1215" s="339"/>
      <c r="D1215" s="339"/>
      <c r="E1215" s="339"/>
      <c r="F1215" s="1245"/>
    </row>
    <row r="1216" spans="1:6" x14ac:dyDescent="0.3">
      <c r="A1216" s="339"/>
      <c r="B1216" s="336"/>
      <c r="C1216" s="339"/>
      <c r="D1216" s="339"/>
      <c r="E1216" s="339"/>
      <c r="F1216" s="1245"/>
    </row>
    <row r="1217" spans="1:6" x14ac:dyDescent="0.3">
      <c r="A1217" s="339"/>
      <c r="B1217" s="336"/>
      <c r="C1217" s="339"/>
      <c r="D1217" s="339"/>
      <c r="E1217" s="339"/>
      <c r="F1217" s="1245"/>
    </row>
    <row r="1218" spans="1:6" x14ac:dyDescent="0.3">
      <c r="A1218" s="339"/>
      <c r="B1218" s="336"/>
      <c r="C1218" s="339"/>
      <c r="D1218" s="339"/>
      <c r="E1218" s="339"/>
      <c r="F1218" s="1245"/>
    </row>
    <row r="1219" spans="1:6" x14ac:dyDescent="0.3">
      <c r="A1219" s="339"/>
      <c r="B1219" s="336"/>
      <c r="C1219" s="339"/>
      <c r="D1219" s="339"/>
      <c r="E1219" s="339"/>
      <c r="F1219" s="1245"/>
    </row>
    <row r="1220" spans="1:6" x14ac:dyDescent="0.3">
      <c r="A1220" s="339"/>
      <c r="B1220" s="336"/>
      <c r="C1220" s="339"/>
      <c r="D1220" s="339"/>
      <c r="E1220" s="339"/>
      <c r="F1220" s="1245"/>
    </row>
    <row r="1221" spans="1:6" x14ac:dyDescent="0.3">
      <c r="A1221" s="339"/>
      <c r="B1221" s="336"/>
      <c r="C1221" s="339"/>
      <c r="D1221" s="339"/>
      <c r="E1221" s="339"/>
      <c r="F1221" s="1245"/>
    </row>
    <row r="1222" spans="1:6" x14ac:dyDescent="0.3">
      <c r="A1222" s="339"/>
      <c r="B1222" s="336"/>
      <c r="C1222" s="339"/>
      <c r="D1222" s="339"/>
      <c r="E1222" s="339"/>
      <c r="F1222" s="1245"/>
    </row>
    <row r="1223" spans="1:6" x14ac:dyDescent="0.3">
      <c r="A1223" s="339"/>
      <c r="B1223" s="336"/>
      <c r="C1223" s="339"/>
      <c r="D1223" s="339"/>
      <c r="E1223" s="339"/>
      <c r="F1223" s="1245"/>
    </row>
    <row r="1224" spans="1:6" x14ac:dyDescent="0.3">
      <c r="A1224" s="339"/>
      <c r="B1224" s="336"/>
      <c r="C1224" s="339"/>
      <c r="D1224" s="339"/>
      <c r="E1224" s="339"/>
      <c r="F1224" s="1245"/>
    </row>
    <row r="1225" spans="1:6" x14ac:dyDescent="0.3">
      <c r="A1225" s="339"/>
      <c r="B1225" s="336"/>
      <c r="C1225" s="339"/>
      <c r="D1225" s="339"/>
      <c r="E1225" s="339"/>
      <c r="F1225" s="1245"/>
    </row>
    <row r="1226" spans="1:6" x14ac:dyDescent="0.3">
      <c r="A1226" s="339"/>
      <c r="B1226" s="336"/>
      <c r="C1226" s="339"/>
      <c r="D1226" s="339"/>
      <c r="E1226" s="339"/>
      <c r="F1226" s="1245"/>
    </row>
    <row r="1227" spans="1:6" x14ac:dyDescent="0.3">
      <c r="A1227" s="339"/>
      <c r="B1227" s="336"/>
      <c r="C1227" s="339"/>
      <c r="D1227" s="339"/>
      <c r="E1227" s="339"/>
      <c r="F1227" s="1245"/>
    </row>
    <row r="1228" spans="1:6" x14ac:dyDescent="0.3">
      <c r="A1228" s="339"/>
      <c r="B1228" s="336"/>
      <c r="C1228" s="339"/>
      <c r="D1228" s="339"/>
      <c r="E1228" s="339"/>
      <c r="F1228" s="1245"/>
    </row>
    <row r="1229" spans="1:6" x14ac:dyDescent="0.3">
      <c r="A1229" s="339"/>
      <c r="B1229" s="336"/>
      <c r="C1229" s="339"/>
      <c r="D1229" s="339"/>
      <c r="E1229" s="339"/>
      <c r="F1229" s="1245"/>
    </row>
    <row r="1230" spans="1:6" x14ac:dyDescent="0.3">
      <c r="A1230" s="339"/>
      <c r="B1230" s="336"/>
      <c r="C1230" s="339"/>
      <c r="D1230" s="339"/>
      <c r="E1230" s="339"/>
      <c r="F1230" s="1245"/>
    </row>
    <row r="1231" spans="1:6" x14ac:dyDescent="0.3">
      <c r="A1231" s="339"/>
      <c r="B1231" s="336"/>
      <c r="C1231" s="339"/>
      <c r="D1231" s="339"/>
      <c r="E1231" s="339"/>
      <c r="F1231" s="1245"/>
    </row>
    <row r="1232" spans="1:6" x14ac:dyDescent="0.3">
      <c r="A1232" s="339"/>
      <c r="B1232" s="336"/>
      <c r="C1232" s="339"/>
      <c r="D1232" s="339"/>
      <c r="E1232" s="339"/>
      <c r="F1232" s="1245"/>
    </row>
    <row r="1233" spans="1:6" x14ac:dyDescent="0.3">
      <c r="A1233" s="339"/>
      <c r="B1233" s="336"/>
      <c r="C1233" s="339"/>
      <c r="D1233" s="339"/>
      <c r="E1233" s="339"/>
      <c r="F1233" s="1245"/>
    </row>
    <row r="1234" spans="1:6" x14ac:dyDescent="0.3">
      <c r="A1234" s="339"/>
      <c r="B1234" s="336"/>
      <c r="C1234" s="339"/>
      <c r="D1234" s="339"/>
      <c r="E1234" s="339"/>
      <c r="F1234" s="1245"/>
    </row>
    <row r="1235" spans="1:6" x14ac:dyDescent="0.3">
      <c r="A1235" s="339"/>
      <c r="B1235" s="336"/>
      <c r="C1235" s="339"/>
      <c r="D1235" s="339"/>
      <c r="E1235" s="339"/>
      <c r="F1235" s="1245"/>
    </row>
    <row r="1236" spans="1:6" x14ac:dyDescent="0.3">
      <c r="A1236" s="339"/>
      <c r="B1236" s="336"/>
      <c r="C1236" s="339"/>
      <c r="D1236" s="339"/>
      <c r="E1236" s="339"/>
      <c r="F1236" s="1245"/>
    </row>
    <row r="1237" spans="1:6" x14ac:dyDescent="0.3">
      <c r="A1237" s="339"/>
      <c r="B1237" s="336"/>
      <c r="C1237" s="339"/>
      <c r="D1237" s="339"/>
      <c r="E1237" s="339"/>
      <c r="F1237" s="1245"/>
    </row>
    <row r="1238" spans="1:6" x14ac:dyDescent="0.3">
      <c r="A1238" s="339"/>
      <c r="B1238" s="336"/>
      <c r="C1238" s="339"/>
      <c r="D1238" s="339"/>
      <c r="E1238" s="339"/>
      <c r="F1238" s="1245"/>
    </row>
    <row r="1239" spans="1:6" x14ac:dyDescent="0.3">
      <c r="A1239" s="339"/>
      <c r="B1239" s="336"/>
      <c r="C1239" s="339"/>
      <c r="D1239" s="339"/>
      <c r="E1239" s="339"/>
      <c r="F1239" s="1245"/>
    </row>
    <row r="1240" spans="1:6" x14ac:dyDescent="0.3">
      <c r="A1240" s="339"/>
      <c r="B1240" s="336"/>
      <c r="C1240" s="339"/>
      <c r="D1240" s="339"/>
      <c r="E1240" s="339"/>
      <c r="F1240" s="1245"/>
    </row>
    <row r="1241" spans="1:6" x14ac:dyDescent="0.3">
      <c r="A1241" s="339"/>
      <c r="B1241" s="336"/>
      <c r="C1241" s="339"/>
      <c r="D1241" s="339"/>
      <c r="E1241" s="339"/>
      <c r="F1241" s="1245"/>
    </row>
    <row r="1242" spans="1:6" x14ac:dyDescent="0.3">
      <c r="A1242" s="339"/>
      <c r="B1242" s="336"/>
      <c r="C1242" s="339"/>
      <c r="D1242" s="339"/>
      <c r="E1242" s="339"/>
      <c r="F1242" s="1245"/>
    </row>
    <row r="1243" spans="1:6" x14ac:dyDescent="0.3">
      <c r="A1243" s="339"/>
      <c r="B1243" s="336"/>
      <c r="C1243" s="339"/>
      <c r="D1243" s="339"/>
      <c r="E1243" s="339"/>
      <c r="F1243" s="1245"/>
    </row>
    <row r="1244" spans="1:6" x14ac:dyDescent="0.3">
      <c r="A1244" s="339"/>
      <c r="B1244" s="336"/>
      <c r="C1244" s="339"/>
      <c r="D1244" s="339"/>
      <c r="E1244" s="339"/>
      <c r="F1244" s="1245"/>
    </row>
    <row r="1245" spans="1:6" x14ac:dyDescent="0.3">
      <c r="A1245" s="339"/>
      <c r="B1245" s="336"/>
      <c r="C1245" s="339"/>
      <c r="D1245" s="339"/>
      <c r="E1245" s="339"/>
      <c r="F1245" s="1245"/>
    </row>
    <row r="1246" spans="1:6" x14ac:dyDescent="0.3">
      <c r="A1246" s="339"/>
      <c r="B1246" s="336"/>
      <c r="C1246" s="339"/>
      <c r="D1246" s="339"/>
      <c r="E1246" s="339"/>
      <c r="F1246" s="1245"/>
    </row>
    <row r="1247" spans="1:6" x14ac:dyDescent="0.3">
      <c r="A1247" s="339"/>
      <c r="B1247" s="336"/>
      <c r="C1247" s="339"/>
      <c r="D1247" s="339"/>
      <c r="E1247" s="339"/>
      <c r="F1247" s="1245"/>
    </row>
    <row r="1248" spans="1:6" x14ac:dyDescent="0.3">
      <c r="A1248" s="339"/>
      <c r="B1248" s="336"/>
      <c r="C1248" s="339"/>
      <c r="D1248" s="339"/>
      <c r="E1248" s="339"/>
      <c r="F1248" s="1245"/>
    </row>
    <row r="1249" spans="1:6" x14ac:dyDescent="0.3">
      <c r="A1249" s="339"/>
      <c r="B1249" s="336"/>
      <c r="C1249" s="339"/>
      <c r="D1249" s="339"/>
      <c r="E1249" s="339"/>
      <c r="F1249" s="1245"/>
    </row>
    <row r="1250" spans="1:6" x14ac:dyDescent="0.3">
      <c r="A1250" s="339"/>
      <c r="B1250" s="336"/>
      <c r="C1250" s="339"/>
      <c r="D1250" s="339"/>
      <c r="E1250" s="339"/>
      <c r="F1250" s="1245"/>
    </row>
    <row r="1251" spans="1:6" x14ac:dyDescent="0.3">
      <c r="A1251" s="339"/>
      <c r="B1251" s="336"/>
      <c r="C1251" s="339"/>
      <c r="D1251" s="339"/>
      <c r="E1251" s="339"/>
      <c r="F1251" s="1245"/>
    </row>
    <row r="1252" spans="1:6" x14ac:dyDescent="0.3">
      <c r="A1252" s="339"/>
      <c r="B1252" s="336"/>
      <c r="C1252" s="339"/>
      <c r="D1252" s="339"/>
      <c r="E1252" s="339"/>
      <c r="F1252" s="1245"/>
    </row>
    <row r="1253" spans="1:6" x14ac:dyDescent="0.3">
      <c r="A1253" s="339"/>
      <c r="B1253" s="336"/>
      <c r="C1253" s="339"/>
      <c r="D1253" s="339"/>
      <c r="E1253" s="339"/>
      <c r="F1253" s="1245"/>
    </row>
    <row r="1254" spans="1:6" x14ac:dyDescent="0.3">
      <c r="A1254" s="339"/>
      <c r="B1254" s="336"/>
      <c r="C1254" s="339"/>
      <c r="D1254" s="339"/>
      <c r="E1254" s="339"/>
      <c r="F1254" s="1245"/>
    </row>
    <row r="1255" spans="1:6" x14ac:dyDescent="0.3">
      <c r="A1255" s="339"/>
      <c r="B1255" s="336"/>
      <c r="C1255" s="339"/>
      <c r="D1255" s="339"/>
      <c r="E1255" s="339"/>
      <c r="F1255" s="1245"/>
    </row>
    <row r="1256" spans="1:6" x14ac:dyDescent="0.3">
      <c r="A1256" s="339"/>
      <c r="B1256" s="336"/>
      <c r="C1256" s="339"/>
      <c r="D1256" s="339"/>
      <c r="E1256" s="339"/>
      <c r="F1256" s="1245"/>
    </row>
    <row r="1257" spans="1:6" x14ac:dyDescent="0.3">
      <c r="A1257" s="339"/>
      <c r="B1257" s="336"/>
      <c r="C1257" s="339"/>
      <c r="D1257" s="339"/>
      <c r="E1257" s="339"/>
      <c r="F1257" s="1245"/>
    </row>
    <row r="1258" spans="1:6" x14ac:dyDescent="0.3">
      <c r="A1258" s="339"/>
      <c r="B1258" s="336"/>
      <c r="C1258" s="339"/>
      <c r="D1258" s="339"/>
      <c r="E1258" s="339"/>
      <c r="F1258" s="1245"/>
    </row>
    <row r="1259" spans="1:6" x14ac:dyDescent="0.3">
      <c r="A1259" s="339"/>
      <c r="B1259" s="336"/>
      <c r="C1259" s="339"/>
      <c r="D1259" s="339"/>
      <c r="E1259" s="339"/>
      <c r="F1259" s="1245"/>
    </row>
    <row r="1260" spans="1:6" x14ac:dyDescent="0.3">
      <c r="A1260" s="339"/>
      <c r="B1260" s="336"/>
      <c r="C1260" s="339"/>
      <c r="D1260" s="339"/>
      <c r="E1260" s="339"/>
      <c r="F1260" s="1245"/>
    </row>
    <row r="1261" spans="1:6" x14ac:dyDescent="0.3">
      <c r="A1261" s="339"/>
      <c r="B1261" s="336"/>
      <c r="C1261" s="339"/>
      <c r="D1261" s="339"/>
      <c r="E1261" s="339"/>
      <c r="F1261" s="1245"/>
    </row>
    <row r="1262" spans="1:6" x14ac:dyDescent="0.3">
      <c r="A1262" s="339"/>
      <c r="B1262" s="336"/>
      <c r="C1262" s="339"/>
      <c r="D1262" s="339"/>
      <c r="E1262" s="339"/>
      <c r="F1262" s="1245"/>
    </row>
    <row r="1263" spans="1:6" x14ac:dyDescent="0.3">
      <c r="A1263" s="339"/>
      <c r="B1263" s="336"/>
      <c r="C1263" s="339"/>
      <c r="D1263" s="339"/>
      <c r="E1263" s="339"/>
      <c r="F1263" s="1245"/>
    </row>
    <row r="1264" spans="1:6" x14ac:dyDescent="0.3">
      <c r="A1264" s="339"/>
      <c r="B1264" s="336"/>
      <c r="C1264" s="339"/>
      <c r="D1264" s="339"/>
      <c r="E1264" s="339"/>
      <c r="F1264" s="1245"/>
    </row>
    <row r="1265" spans="1:6" x14ac:dyDescent="0.3">
      <c r="A1265" s="339"/>
      <c r="B1265" s="336"/>
      <c r="C1265" s="339"/>
      <c r="D1265" s="339"/>
      <c r="E1265" s="339"/>
      <c r="F1265" s="1245"/>
    </row>
    <row r="1266" spans="1:6" x14ac:dyDescent="0.3">
      <c r="A1266" s="339"/>
      <c r="B1266" s="336"/>
      <c r="C1266" s="339"/>
      <c r="D1266" s="339"/>
      <c r="E1266" s="339"/>
      <c r="F1266" s="1245"/>
    </row>
    <row r="1267" spans="1:6" x14ac:dyDescent="0.3">
      <c r="A1267" s="339"/>
      <c r="B1267" s="336"/>
      <c r="C1267" s="339"/>
      <c r="D1267" s="339"/>
      <c r="E1267" s="339"/>
      <c r="F1267" s="1245"/>
    </row>
    <row r="1268" spans="1:6" x14ac:dyDescent="0.3">
      <c r="A1268" s="339"/>
      <c r="B1268" s="336"/>
      <c r="C1268" s="339"/>
      <c r="D1268" s="339"/>
      <c r="E1268" s="339"/>
      <c r="F1268" s="1245"/>
    </row>
    <row r="1269" spans="1:6" x14ac:dyDescent="0.3">
      <c r="A1269" s="339"/>
      <c r="B1269" s="336"/>
      <c r="C1269" s="339"/>
      <c r="D1269" s="339"/>
      <c r="E1269" s="339"/>
      <c r="F1269" s="1245"/>
    </row>
    <row r="1270" spans="1:6" x14ac:dyDescent="0.3">
      <c r="A1270" s="339"/>
      <c r="B1270" s="336"/>
      <c r="C1270" s="339"/>
      <c r="D1270" s="339"/>
      <c r="E1270" s="339"/>
      <c r="F1270" s="1245"/>
    </row>
    <row r="1271" spans="1:6" x14ac:dyDescent="0.3">
      <c r="A1271" s="339"/>
      <c r="B1271" s="336"/>
      <c r="C1271" s="339"/>
      <c r="D1271" s="339"/>
      <c r="E1271" s="339"/>
      <c r="F1271" s="1245"/>
    </row>
    <row r="1272" spans="1:6" x14ac:dyDescent="0.3">
      <c r="A1272" s="339"/>
      <c r="B1272" s="336"/>
      <c r="C1272" s="339"/>
      <c r="D1272" s="339"/>
      <c r="E1272" s="339"/>
      <c r="F1272" s="1245"/>
    </row>
    <row r="1273" spans="1:6" x14ac:dyDescent="0.3">
      <c r="A1273" s="339"/>
      <c r="B1273" s="336"/>
      <c r="C1273" s="339"/>
      <c r="D1273" s="339"/>
      <c r="E1273" s="339"/>
      <c r="F1273" s="1245"/>
    </row>
    <row r="1274" spans="1:6" x14ac:dyDescent="0.3">
      <c r="A1274" s="339"/>
      <c r="B1274" s="336"/>
      <c r="C1274" s="339"/>
      <c r="D1274" s="339"/>
      <c r="E1274" s="339"/>
      <c r="F1274" s="1245"/>
    </row>
    <row r="1275" spans="1:6" x14ac:dyDescent="0.3">
      <c r="A1275" s="339"/>
      <c r="B1275" s="336"/>
      <c r="C1275" s="339"/>
      <c r="D1275" s="339"/>
      <c r="E1275" s="339"/>
      <c r="F1275" s="1245"/>
    </row>
    <row r="1276" spans="1:6" x14ac:dyDescent="0.3">
      <c r="A1276" s="339"/>
      <c r="B1276" s="336"/>
      <c r="C1276" s="339"/>
      <c r="D1276" s="339"/>
      <c r="E1276" s="339"/>
      <c r="F1276" s="1245"/>
    </row>
    <row r="1277" spans="1:6" x14ac:dyDescent="0.3">
      <c r="A1277" s="339"/>
      <c r="B1277" s="336"/>
      <c r="C1277" s="339"/>
      <c r="D1277" s="339"/>
      <c r="E1277" s="339"/>
      <c r="F1277" s="1245"/>
    </row>
    <row r="1278" spans="1:6" x14ac:dyDescent="0.3">
      <c r="A1278" s="339"/>
      <c r="B1278" s="336"/>
      <c r="C1278" s="339"/>
      <c r="D1278" s="339"/>
      <c r="E1278" s="339"/>
      <c r="F1278" s="1245"/>
    </row>
    <row r="1279" spans="1:6" x14ac:dyDescent="0.3">
      <c r="A1279" s="339"/>
      <c r="B1279" s="336"/>
      <c r="C1279" s="339"/>
      <c r="D1279" s="339"/>
      <c r="E1279" s="339"/>
      <c r="F1279" s="1245"/>
    </row>
    <row r="1280" spans="1:6" x14ac:dyDescent="0.3">
      <c r="A1280" s="339"/>
      <c r="B1280" s="336"/>
      <c r="C1280" s="339"/>
      <c r="D1280" s="339"/>
      <c r="E1280" s="339"/>
      <c r="F1280" s="1245"/>
    </row>
    <row r="1281" spans="1:6" x14ac:dyDescent="0.3">
      <c r="A1281" s="339"/>
      <c r="B1281" s="336"/>
      <c r="C1281" s="339"/>
      <c r="D1281" s="339"/>
      <c r="E1281" s="339"/>
      <c r="F1281" s="1245"/>
    </row>
    <row r="1282" spans="1:6" x14ac:dyDescent="0.3">
      <c r="A1282" s="339"/>
      <c r="B1282" s="336"/>
      <c r="C1282" s="339"/>
      <c r="D1282" s="339"/>
      <c r="E1282" s="339"/>
      <c r="F1282" s="1245"/>
    </row>
    <row r="1283" spans="1:6" x14ac:dyDescent="0.3">
      <c r="A1283" s="339"/>
      <c r="B1283" s="336"/>
      <c r="C1283" s="339"/>
      <c r="D1283" s="339"/>
      <c r="E1283" s="339"/>
      <c r="F1283" s="1245"/>
    </row>
    <row r="1284" spans="1:6" x14ac:dyDescent="0.3">
      <c r="A1284" s="339"/>
      <c r="B1284" s="336"/>
      <c r="C1284" s="339"/>
      <c r="D1284" s="339"/>
      <c r="E1284" s="339"/>
      <c r="F1284" s="1245"/>
    </row>
    <row r="1285" spans="1:6" x14ac:dyDescent="0.3">
      <c r="A1285" s="339"/>
      <c r="B1285" s="336"/>
      <c r="C1285" s="339"/>
      <c r="D1285" s="339"/>
      <c r="E1285" s="339"/>
      <c r="F1285" s="1245"/>
    </row>
    <row r="1286" spans="1:6" x14ac:dyDescent="0.3">
      <c r="A1286" s="339"/>
      <c r="B1286" s="336"/>
      <c r="C1286" s="339"/>
      <c r="D1286" s="339"/>
      <c r="E1286" s="339"/>
      <c r="F1286" s="1245"/>
    </row>
    <row r="1287" spans="1:6" x14ac:dyDescent="0.3">
      <c r="A1287" s="339"/>
      <c r="B1287" s="336"/>
      <c r="C1287" s="339"/>
      <c r="D1287" s="339"/>
      <c r="E1287" s="339"/>
      <c r="F1287" s="1245"/>
    </row>
    <row r="1288" spans="1:6" x14ac:dyDescent="0.3">
      <c r="A1288" s="339"/>
      <c r="B1288" s="336"/>
      <c r="C1288" s="339"/>
      <c r="D1288" s="339"/>
      <c r="E1288" s="339"/>
      <c r="F1288" s="1245"/>
    </row>
    <row r="1289" spans="1:6" x14ac:dyDescent="0.3">
      <c r="A1289" s="339"/>
      <c r="B1289" s="336"/>
      <c r="C1289" s="339"/>
      <c r="D1289" s="339"/>
      <c r="E1289" s="339"/>
      <c r="F1289" s="1245"/>
    </row>
    <row r="1290" spans="1:6" x14ac:dyDescent="0.3">
      <c r="A1290" s="339"/>
      <c r="B1290" s="336"/>
      <c r="C1290" s="339"/>
      <c r="D1290" s="339"/>
      <c r="E1290" s="339"/>
      <c r="F1290" s="1245"/>
    </row>
    <row r="1291" spans="1:6" x14ac:dyDescent="0.3">
      <c r="A1291" s="339"/>
      <c r="B1291" s="336"/>
      <c r="C1291" s="339"/>
      <c r="D1291" s="339"/>
      <c r="E1291" s="339"/>
      <c r="F1291" s="1245"/>
    </row>
    <row r="1292" spans="1:6" x14ac:dyDescent="0.3">
      <c r="A1292" s="339"/>
      <c r="B1292" s="336"/>
      <c r="C1292" s="339"/>
      <c r="D1292" s="339"/>
      <c r="E1292" s="339"/>
      <c r="F1292" s="1245"/>
    </row>
    <row r="1293" spans="1:6" x14ac:dyDescent="0.3">
      <c r="A1293" s="339"/>
      <c r="B1293" s="336"/>
      <c r="C1293" s="339"/>
      <c r="D1293" s="339"/>
      <c r="E1293" s="339"/>
      <c r="F1293" s="1245"/>
    </row>
    <row r="1294" spans="1:6" x14ac:dyDescent="0.3">
      <c r="A1294" s="339"/>
      <c r="B1294" s="336"/>
      <c r="C1294" s="339"/>
      <c r="D1294" s="339"/>
      <c r="E1294" s="339"/>
      <c r="F1294" s="1245"/>
    </row>
    <row r="1295" spans="1:6" x14ac:dyDescent="0.3">
      <c r="A1295" s="339"/>
      <c r="B1295" s="336"/>
      <c r="C1295" s="339"/>
      <c r="D1295" s="339"/>
      <c r="E1295" s="339"/>
      <c r="F1295" s="1245"/>
    </row>
    <row r="1296" spans="1:6" x14ac:dyDescent="0.3">
      <c r="A1296" s="339"/>
      <c r="B1296" s="336"/>
      <c r="C1296" s="339"/>
      <c r="D1296" s="339"/>
      <c r="E1296" s="339"/>
      <c r="F1296" s="1245"/>
    </row>
    <row r="1297" spans="1:6" x14ac:dyDescent="0.3">
      <c r="A1297" s="339"/>
      <c r="B1297" s="336"/>
      <c r="C1297" s="339"/>
      <c r="D1297" s="339"/>
      <c r="E1297" s="339"/>
      <c r="F1297" s="1245"/>
    </row>
    <row r="1298" spans="1:6" x14ac:dyDescent="0.3">
      <c r="A1298" s="339"/>
      <c r="B1298" s="336"/>
      <c r="C1298" s="339"/>
      <c r="D1298" s="339"/>
      <c r="E1298" s="339"/>
      <c r="F1298" s="1245"/>
    </row>
    <row r="1299" spans="1:6" x14ac:dyDescent="0.3">
      <c r="A1299" s="339"/>
      <c r="B1299" s="336"/>
      <c r="C1299" s="339"/>
      <c r="D1299" s="339"/>
      <c r="E1299" s="339"/>
      <c r="F1299" s="1245"/>
    </row>
    <row r="1300" spans="1:6" x14ac:dyDescent="0.3">
      <c r="A1300" s="339"/>
      <c r="B1300" s="336"/>
      <c r="C1300" s="339"/>
      <c r="D1300" s="339"/>
      <c r="E1300" s="339"/>
      <c r="F1300" s="1245"/>
    </row>
    <row r="1301" spans="1:6" x14ac:dyDescent="0.3">
      <c r="A1301" s="339"/>
      <c r="B1301" s="336"/>
      <c r="C1301" s="339"/>
      <c r="D1301" s="339"/>
      <c r="E1301" s="339"/>
      <c r="F1301" s="1245"/>
    </row>
    <row r="1302" spans="1:6" x14ac:dyDescent="0.3">
      <c r="A1302" s="339"/>
      <c r="B1302" s="336"/>
      <c r="C1302" s="339"/>
      <c r="D1302" s="339"/>
      <c r="E1302" s="339"/>
      <c r="F1302" s="1245"/>
    </row>
    <row r="1303" spans="1:6" x14ac:dyDescent="0.3">
      <c r="A1303" s="339"/>
      <c r="B1303" s="336"/>
      <c r="C1303" s="339"/>
      <c r="D1303" s="339"/>
      <c r="E1303" s="339"/>
      <c r="F1303" s="1245"/>
    </row>
    <row r="1304" spans="1:6" x14ac:dyDescent="0.3">
      <c r="A1304" s="339"/>
      <c r="B1304" s="336"/>
      <c r="C1304" s="339"/>
      <c r="D1304" s="339"/>
      <c r="E1304" s="339"/>
      <c r="F1304" s="1245"/>
    </row>
    <row r="1305" spans="1:6" x14ac:dyDescent="0.3">
      <c r="A1305" s="339"/>
      <c r="B1305" s="336"/>
      <c r="C1305" s="339"/>
      <c r="D1305" s="339"/>
      <c r="E1305" s="339"/>
      <c r="F1305" s="1245"/>
    </row>
    <row r="1306" spans="1:6" x14ac:dyDescent="0.3">
      <c r="A1306" s="339"/>
      <c r="B1306" s="336"/>
      <c r="C1306" s="339"/>
      <c r="D1306" s="339"/>
      <c r="E1306" s="339"/>
      <c r="F1306" s="1245"/>
    </row>
    <row r="1307" spans="1:6" x14ac:dyDescent="0.3">
      <c r="A1307" s="339"/>
      <c r="B1307" s="336"/>
      <c r="C1307" s="339"/>
      <c r="D1307" s="339"/>
      <c r="E1307" s="339"/>
      <c r="F1307" s="1245"/>
    </row>
    <row r="1308" spans="1:6" x14ac:dyDescent="0.3">
      <c r="A1308" s="339"/>
      <c r="B1308" s="336"/>
      <c r="C1308" s="339"/>
      <c r="D1308" s="339"/>
      <c r="E1308" s="339"/>
      <c r="F1308" s="1245"/>
    </row>
    <row r="1309" spans="1:6" x14ac:dyDescent="0.3">
      <c r="A1309" s="339"/>
      <c r="B1309" s="336"/>
      <c r="C1309" s="339"/>
      <c r="D1309" s="339"/>
      <c r="E1309" s="339"/>
      <c r="F1309" s="1245"/>
    </row>
    <row r="1310" spans="1:6" x14ac:dyDescent="0.3">
      <c r="A1310" s="339"/>
      <c r="B1310" s="336"/>
      <c r="C1310" s="339"/>
      <c r="D1310" s="339"/>
      <c r="E1310" s="339"/>
      <c r="F1310" s="1245"/>
    </row>
    <row r="1311" spans="1:6" x14ac:dyDescent="0.3">
      <c r="A1311" s="339"/>
      <c r="B1311" s="336"/>
      <c r="C1311" s="339"/>
      <c r="D1311" s="339"/>
      <c r="E1311" s="339"/>
      <c r="F1311" s="1245"/>
    </row>
    <row r="1312" spans="1:6" x14ac:dyDescent="0.3">
      <c r="A1312" s="339"/>
      <c r="B1312" s="336"/>
      <c r="C1312" s="339"/>
      <c r="D1312" s="339"/>
      <c r="E1312" s="339"/>
      <c r="F1312" s="1245"/>
    </row>
    <row r="1313" spans="1:6" x14ac:dyDescent="0.3">
      <c r="A1313" s="339"/>
      <c r="B1313" s="336"/>
      <c r="C1313" s="339"/>
      <c r="D1313" s="339"/>
      <c r="E1313" s="339"/>
      <c r="F1313" s="1245"/>
    </row>
    <row r="1314" spans="1:6" x14ac:dyDescent="0.3">
      <c r="A1314" s="339"/>
      <c r="B1314" s="336"/>
      <c r="C1314" s="339"/>
      <c r="D1314" s="339"/>
      <c r="E1314" s="339"/>
      <c r="F1314" s="1245"/>
    </row>
    <row r="1315" spans="1:6" x14ac:dyDescent="0.3">
      <c r="A1315" s="339"/>
      <c r="B1315" s="336"/>
      <c r="C1315" s="339"/>
      <c r="D1315" s="339"/>
      <c r="E1315" s="339"/>
      <c r="F1315" s="1245"/>
    </row>
    <row r="1316" spans="1:6" x14ac:dyDescent="0.3">
      <c r="A1316" s="339"/>
      <c r="B1316" s="336"/>
      <c r="C1316" s="339"/>
      <c r="D1316" s="339"/>
      <c r="E1316" s="339"/>
      <c r="F1316" s="1245"/>
    </row>
    <row r="1317" spans="1:6" x14ac:dyDescent="0.3">
      <c r="A1317" s="339"/>
      <c r="B1317" s="336"/>
      <c r="C1317" s="339"/>
      <c r="D1317" s="339"/>
      <c r="E1317" s="339"/>
      <c r="F1317" s="1245"/>
    </row>
    <row r="1318" spans="1:6" x14ac:dyDescent="0.3">
      <c r="A1318" s="339"/>
      <c r="B1318" s="336"/>
      <c r="C1318" s="339"/>
      <c r="D1318" s="339"/>
      <c r="E1318" s="339"/>
      <c r="F1318" s="1245"/>
    </row>
    <row r="1319" spans="1:6" x14ac:dyDescent="0.3">
      <c r="A1319" s="339"/>
      <c r="B1319" s="336"/>
      <c r="C1319" s="339"/>
      <c r="D1319" s="339"/>
      <c r="E1319" s="339"/>
      <c r="F1319" s="1245"/>
    </row>
    <row r="1320" spans="1:6" x14ac:dyDescent="0.3">
      <c r="A1320" s="339"/>
      <c r="B1320" s="336"/>
      <c r="C1320" s="339"/>
      <c r="D1320" s="339"/>
      <c r="E1320" s="339"/>
      <c r="F1320" s="1245"/>
    </row>
    <row r="1321" spans="1:6" x14ac:dyDescent="0.3">
      <c r="A1321" s="339"/>
      <c r="B1321" s="336"/>
      <c r="C1321" s="339"/>
      <c r="D1321" s="339"/>
      <c r="E1321" s="339"/>
      <c r="F1321" s="1245"/>
    </row>
    <row r="1322" spans="1:6" x14ac:dyDescent="0.3">
      <c r="A1322" s="339"/>
      <c r="B1322" s="336"/>
      <c r="C1322" s="339"/>
      <c r="D1322" s="339"/>
      <c r="E1322" s="339"/>
      <c r="F1322" s="1245"/>
    </row>
    <row r="1323" spans="1:6" x14ac:dyDescent="0.3">
      <c r="A1323" s="339"/>
      <c r="B1323" s="336"/>
      <c r="C1323" s="339"/>
      <c r="D1323" s="339"/>
      <c r="E1323" s="339"/>
      <c r="F1323" s="1245"/>
    </row>
    <row r="1324" spans="1:6" x14ac:dyDescent="0.3">
      <c r="A1324" s="339"/>
      <c r="B1324" s="336"/>
      <c r="C1324" s="339"/>
      <c r="D1324" s="339"/>
      <c r="E1324" s="339"/>
      <c r="F1324" s="1245"/>
    </row>
    <row r="1325" spans="1:6" x14ac:dyDescent="0.3">
      <c r="A1325" s="339"/>
      <c r="B1325" s="336"/>
      <c r="C1325" s="339"/>
      <c r="D1325" s="339"/>
      <c r="E1325" s="339"/>
      <c r="F1325" s="1245"/>
    </row>
    <row r="1326" spans="1:6" x14ac:dyDescent="0.3">
      <c r="A1326" s="339"/>
      <c r="B1326" s="336"/>
      <c r="C1326" s="339"/>
      <c r="D1326" s="339"/>
      <c r="E1326" s="339"/>
      <c r="F1326" s="1245"/>
    </row>
    <row r="1327" spans="1:6" x14ac:dyDescent="0.3">
      <c r="A1327" s="339"/>
      <c r="B1327" s="336"/>
      <c r="C1327" s="339"/>
      <c r="D1327" s="339"/>
      <c r="E1327" s="339"/>
      <c r="F1327" s="1245"/>
    </row>
    <row r="1328" spans="1:6" x14ac:dyDescent="0.3">
      <c r="A1328" s="339"/>
      <c r="B1328" s="336"/>
      <c r="C1328" s="339"/>
      <c r="D1328" s="339"/>
      <c r="E1328" s="339"/>
      <c r="F1328" s="1245"/>
    </row>
    <row r="1329" spans="1:6" x14ac:dyDescent="0.3">
      <c r="A1329" s="339"/>
      <c r="B1329" s="336"/>
      <c r="C1329" s="339"/>
      <c r="D1329" s="339"/>
      <c r="E1329" s="339"/>
      <c r="F1329" s="1245"/>
    </row>
    <row r="1330" spans="1:6" x14ac:dyDescent="0.3">
      <c r="A1330" s="339"/>
      <c r="B1330" s="336"/>
      <c r="C1330" s="339"/>
      <c r="D1330" s="339"/>
      <c r="E1330" s="339"/>
      <c r="F1330" s="1245"/>
    </row>
    <row r="1331" spans="1:6" x14ac:dyDescent="0.3">
      <c r="A1331" s="339"/>
      <c r="B1331" s="336"/>
      <c r="C1331" s="339"/>
      <c r="D1331" s="339"/>
      <c r="E1331" s="339"/>
      <c r="F1331" s="1245"/>
    </row>
    <row r="1332" spans="1:6" x14ac:dyDescent="0.3">
      <c r="A1332" s="339"/>
      <c r="B1332" s="336"/>
      <c r="C1332" s="339"/>
      <c r="D1332" s="339"/>
      <c r="E1332" s="339"/>
      <c r="F1332" s="1245"/>
    </row>
    <row r="1333" spans="1:6" x14ac:dyDescent="0.3">
      <c r="A1333" s="339"/>
      <c r="B1333" s="336"/>
      <c r="C1333" s="339"/>
      <c r="D1333" s="339"/>
      <c r="E1333" s="339"/>
      <c r="F1333" s="1245"/>
    </row>
    <row r="1334" spans="1:6" x14ac:dyDescent="0.3">
      <c r="A1334" s="339"/>
      <c r="B1334" s="336"/>
      <c r="C1334" s="339"/>
      <c r="D1334" s="339"/>
      <c r="E1334" s="339"/>
      <c r="F1334" s="1245"/>
    </row>
    <row r="1335" spans="1:6" x14ac:dyDescent="0.3">
      <c r="A1335" s="339"/>
      <c r="B1335" s="336"/>
      <c r="C1335" s="339"/>
      <c r="D1335" s="339"/>
      <c r="E1335" s="339"/>
      <c r="F1335" s="1245"/>
    </row>
    <row r="1336" spans="1:6" x14ac:dyDescent="0.3">
      <c r="A1336" s="339"/>
      <c r="B1336" s="336"/>
      <c r="C1336" s="339"/>
      <c r="D1336" s="339"/>
      <c r="E1336" s="339"/>
      <c r="F1336" s="1245"/>
    </row>
    <row r="1337" spans="1:6" x14ac:dyDescent="0.3">
      <c r="A1337" s="339"/>
      <c r="B1337" s="336"/>
      <c r="C1337" s="339"/>
      <c r="D1337" s="339"/>
      <c r="E1337" s="339"/>
      <c r="F1337" s="1245"/>
    </row>
    <row r="1338" spans="1:6" x14ac:dyDescent="0.3">
      <c r="A1338" s="339"/>
      <c r="B1338" s="336"/>
      <c r="C1338" s="339"/>
      <c r="D1338" s="339"/>
      <c r="E1338" s="339"/>
      <c r="F1338" s="1245"/>
    </row>
    <row r="1339" spans="1:6" x14ac:dyDescent="0.3">
      <c r="A1339" s="339"/>
      <c r="B1339" s="336"/>
      <c r="C1339" s="339"/>
      <c r="D1339" s="339"/>
      <c r="E1339" s="339"/>
      <c r="F1339" s="1245"/>
    </row>
    <row r="1340" spans="1:6" x14ac:dyDescent="0.3">
      <c r="A1340" s="339"/>
      <c r="B1340" s="336"/>
      <c r="C1340" s="339"/>
      <c r="D1340" s="339"/>
      <c r="E1340" s="339"/>
      <c r="F1340" s="1245"/>
    </row>
    <row r="1341" spans="1:6" x14ac:dyDescent="0.3">
      <c r="A1341" s="339"/>
      <c r="B1341" s="336"/>
      <c r="C1341" s="339"/>
      <c r="D1341" s="339"/>
      <c r="E1341" s="339"/>
      <c r="F1341" s="1245"/>
    </row>
    <row r="1342" spans="1:6" x14ac:dyDescent="0.3">
      <c r="A1342" s="339"/>
      <c r="B1342" s="336"/>
      <c r="C1342" s="339"/>
      <c r="D1342" s="339"/>
      <c r="E1342" s="339"/>
      <c r="F1342" s="1245"/>
    </row>
    <row r="1343" spans="1:6" x14ac:dyDescent="0.3">
      <c r="A1343" s="339"/>
      <c r="B1343" s="336"/>
      <c r="C1343" s="339"/>
      <c r="D1343" s="339"/>
      <c r="E1343" s="339"/>
      <c r="F1343" s="1245"/>
    </row>
    <row r="1344" spans="1:6" x14ac:dyDescent="0.3">
      <c r="A1344" s="339"/>
      <c r="B1344" s="336"/>
      <c r="C1344" s="339"/>
      <c r="D1344" s="339"/>
      <c r="E1344" s="339"/>
      <c r="F1344" s="1245"/>
    </row>
    <row r="1345" spans="1:6" x14ac:dyDescent="0.3">
      <c r="A1345" s="339"/>
      <c r="B1345" s="336"/>
      <c r="C1345" s="339"/>
      <c r="D1345" s="339"/>
      <c r="E1345" s="339"/>
      <c r="F1345" s="1245"/>
    </row>
    <row r="1346" spans="1:6" x14ac:dyDescent="0.3">
      <c r="A1346" s="339"/>
      <c r="B1346" s="336"/>
      <c r="C1346" s="339"/>
      <c r="D1346" s="339"/>
      <c r="E1346" s="339"/>
      <c r="F1346" s="1245"/>
    </row>
    <row r="1347" spans="1:6" x14ac:dyDescent="0.3">
      <c r="A1347" s="339"/>
      <c r="B1347" s="336"/>
      <c r="C1347" s="339"/>
      <c r="D1347" s="339"/>
      <c r="E1347" s="339"/>
      <c r="F1347" s="1245"/>
    </row>
    <row r="1348" spans="1:6" x14ac:dyDescent="0.3">
      <c r="A1348" s="339"/>
      <c r="B1348" s="336"/>
      <c r="C1348" s="339"/>
      <c r="D1348" s="339"/>
      <c r="E1348" s="339"/>
      <c r="F1348" s="1245"/>
    </row>
    <row r="1349" spans="1:6" x14ac:dyDescent="0.3">
      <c r="A1349" s="339"/>
      <c r="B1349" s="336"/>
      <c r="C1349" s="339"/>
      <c r="D1349" s="339"/>
      <c r="E1349" s="339"/>
      <c r="F1349" s="1245"/>
    </row>
    <row r="1350" spans="1:6" x14ac:dyDescent="0.3">
      <c r="A1350" s="339"/>
      <c r="B1350" s="336"/>
      <c r="C1350" s="339"/>
      <c r="D1350" s="339"/>
      <c r="E1350" s="339"/>
      <c r="F1350" s="1245"/>
    </row>
    <row r="1351" spans="1:6" x14ac:dyDescent="0.3">
      <c r="A1351" s="339"/>
      <c r="B1351" s="336"/>
      <c r="C1351" s="339"/>
      <c r="D1351" s="339"/>
      <c r="E1351" s="339"/>
      <c r="F1351" s="1245"/>
    </row>
    <row r="1352" spans="1:6" x14ac:dyDescent="0.3">
      <c r="A1352" s="339"/>
      <c r="B1352" s="336"/>
      <c r="C1352" s="339"/>
      <c r="D1352" s="339"/>
      <c r="E1352" s="339"/>
      <c r="F1352" s="1245"/>
    </row>
    <row r="1353" spans="1:6" x14ac:dyDescent="0.3">
      <c r="A1353" s="339"/>
      <c r="B1353" s="336"/>
      <c r="C1353" s="339"/>
      <c r="D1353" s="339"/>
      <c r="E1353" s="339"/>
      <c r="F1353" s="1245"/>
    </row>
    <row r="1354" spans="1:6" x14ac:dyDescent="0.3">
      <c r="A1354" s="339"/>
      <c r="B1354" s="336"/>
      <c r="C1354" s="339"/>
      <c r="D1354" s="339"/>
      <c r="E1354" s="339"/>
      <c r="F1354" s="1245"/>
    </row>
    <row r="1355" spans="1:6" x14ac:dyDescent="0.3">
      <c r="A1355" s="339"/>
      <c r="B1355" s="336"/>
      <c r="C1355" s="339"/>
      <c r="D1355" s="339"/>
      <c r="E1355" s="339"/>
      <c r="F1355" s="1245"/>
    </row>
    <row r="1356" spans="1:6" x14ac:dyDescent="0.3">
      <c r="A1356" s="339"/>
      <c r="B1356" s="336"/>
      <c r="C1356" s="339"/>
      <c r="D1356" s="339"/>
      <c r="E1356" s="339"/>
      <c r="F1356" s="1245"/>
    </row>
    <row r="1357" spans="1:6" x14ac:dyDescent="0.3">
      <c r="A1357" s="339"/>
      <c r="B1357" s="336"/>
      <c r="C1357" s="339"/>
      <c r="D1357" s="339"/>
      <c r="E1357" s="339"/>
      <c r="F1357" s="1245"/>
    </row>
    <row r="1358" spans="1:6" x14ac:dyDescent="0.3">
      <c r="A1358" s="339"/>
      <c r="B1358" s="336"/>
      <c r="C1358" s="339"/>
      <c r="D1358" s="339"/>
      <c r="E1358" s="339"/>
      <c r="F1358" s="1245"/>
    </row>
    <row r="1359" spans="1:6" x14ac:dyDescent="0.3">
      <c r="A1359" s="339"/>
      <c r="B1359" s="336"/>
      <c r="C1359" s="339"/>
      <c r="D1359" s="339"/>
      <c r="E1359" s="339"/>
      <c r="F1359" s="1245"/>
    </row>
    <row r="1360" spans="1:6" x14ac:dyDescent="0.3">
      <c r="A1360" s="339"/>
      <c r="B1360" s="336"/>
      <c r="C1360" s="339"/>
      <c r="D1360" s="339"/>
      <c r="E1360" s="339"/>
      <c r="F1360" s="1245"/>
    </row>
    <row r="1361" spans="1:6" x14ac:dyDescent="0.3">
      <c r="A1361" s="339"/>
      <c r="B1361" s="336"/>
      <c r="C1361" s="339"/>
      <c r="D1361" s="339"/>
      <c r="E1361" s="339"/>
      <c r="F1361" s="1245"/>
    </row>
    <row r="1362" spans="1:6" x14ac:dyDescent="0.3">
      <c r="A1362" s="339"/>
      <c r="B1362" s="336"/>
      <c r="C1362" s="339"/>
      <c r="D1362" s="339"/>
      <c r="E1362" s="339"/>
      <c r="F1362" s="1245"/>
    </row>
    <row r="1363" spans="1:6" x14ac:dyDescent="0.3">
      <c r="A1363" s="339"/>
      <c r="B1363" s="336"/>
      <c r="C1363" s="339"/>
      <c r="D1363" s="339"/>
      <c r="E1363" s="339"/>
      <c r="F1363" s="1245"/>
    </row>
    <row r="1364" spans="1:6" x14ac:dyDescent="0.3">
      <c r="A1364" s="339"/>
      <c r="B1364" s="336"/>
      <c r="C1364" s="339"/>
      <c r="D1364" s="339"/>
      <c r="E1364" s="339"/>
      <c r="F1364" s="1245"/>
    </row>
    <row r="1365" spans="1:6" x14ac:dyDescent="0.3">
      <c r="A1365" s="339"/>
      <c r="B1365" s="336"/>
      <c r="C1365" s="339"/>
      <c r="D1365" s="339"/>
      <c r="E1365" s="339"/>
      <c r="F1365" s="1245"/>
    </row>
    <row r="1366" spans="1:6" x14ac:dyDescent="0.3">
      <c r="A1366" s="339"/>
      <c r="B1366" s="336"/>
      <c r="C1366" s="339"/>
      <c r="D1366" s="339"/>
      <c r="E1366" s="339"/>
      <c r="F1366" s="1245"/>
    </row>
    <row r="1367" spans="1:6" x14ac:dyDescent="0.3">
      <c r="A1367" s="339"/>
      <c r="B1367" s="336"/>
      <c r="C1367" s="339"/>
      <c r="D1367" s="339"/>
      <c r="E1367" s="339"/>
      <c r="F1367" s="1245"/>
    </row>
    <row r="1368" spans="1:6" x14ac:dyDescent="0.3">
      <c r="A1368" s="339"/>
      <c r="B1368" s="336"/>
      <c r="C1368" s="339"/>
      <c r="D1368" s="339"/>
      <c r="E1368" s="339"/>
      <c r="F1368" s="1245"/>
    </row>
    <row r="1369" spans="1:6" x14ac:dyDescent="0.3">
      <c r="A1369" s="339"/>
      <c r="B1369" s="336"/>
      <c r="C1369" s="339"/>
      <c r="D1369" s="339"/>
      <c r="E1369" s="339"/>
      <c r="F1369" s="1245"/>
    </row>
    <row r="1370" spans="1:6" x14ac:dyDescent="0.3">
      <c r="A1370" s="339"/>
      <c r="B1370" s="336"/>
      <c r="C1370" s="339"/>
      <c r="D1370" s="339"/>
      <c r="E1370" s="339"/>
      <c r="F1370" s="1245"/>
    </row>
    <row r="1371" spans="1:6" x14ac:dyDescent="0.3">
      <c r="A1371" s="339"/>
      <c r="B1371" s="336"/>
      <c r="C1371" s="339"/>
      <c r="D1371" s="339"/>
      <c r="E1371" s="339"/>
      <c r="F1371" s="1245"/>
    </row>
    <row r="1372" spans="1:6" x14ac:dyDescent="0.3">
      <c r="A1372" s="339"/>
      <c r="B1372" s="336"/>
      <c r="C1372" s="339"/>
      <c r="D1372" s="339"/>
      <c r="E1372" s="339"/>
      <c r="F1372" s="1245"/>
    </row>
    <row r="1373" spans="1:6" x14ac:dyDescent="0.3">
      <c r="A1373" s="339"/>
      <c r="B1373" s="336"/>
      <c r="C1373" s="339"/>
      <c r="D1373" s="339"/>
      <c r="E1373" s="339"/>
      <c r="F1373" s="1245"/>
    </row>
    <row r="1374" spans="1:6" x14ac:dyDescent="0.3">
      <c r="A1374" s="339"/>
      <c r="B1374" s="336"/>
      <c r="C1374" s="339"/>
      <c r="D1374" s="339"/>
      <c r="E1374" s="339"/>
      <c r="F1374" s="1245"/>
    </row>
    <row r="1375" spans="1:6" x14ac:dyDescent="0.3">
      <c r="A1375" s="339"/>
      <c r="B1375" s="336"/>
      <c r="C1375" s="339"/>
      <c r="D1375" s="339"/>
      <c r="E1375" s="339"/>
      <c r="F1375" s="1245"/>
    </row>
    <row r="1376" spans="1:6" x14ac:dyDescent="0.3">
      <c r="A1376" s="339"/>
      <c r="B1376" s="336"/>
      <c r="C1376" s="339"/>
      <c r="D1376" s="339"/>
      <c r="E1376" s="339"/>
      <c r="F1376" s="1245"/>
    </row>
    <row r="1377" spans="1:6" x14ac:dyDescent="0.3">
      <c r="A1377" s="339"/>
      <c r="B1377" s="336"/>
      <c r="C1377" s="339"/>
      <c r="D1377" s="339"/>
      <c r="E1377" s="339"/>
      <c r="F1377" s="1245"/>
    </row>
    <row r="1378" spans="1:6" x14ac:dyDescent="0.3">
      <c r="A1378" s="339"/>
      <c r="B1378" s="336"/>
      <c r="C1378" s="339"/>
      <c r="D1378" s="339"/>
      <c r="E1378" s="339"/>
      <c r="F1378" s="1245"/>
    </row>
    <row r="1379" spans="1:6" x14ac:dyDescent="0.3">
      <c r="A1379" s="339"/>
      <c r="B1379" s="336"/>
      <c r="C1379" s="339"/>
      <c r="D1379" s="339"/>
      <c r="E1379" s="339"/>
      <c r="F1379" s="1245"/>
    </row>
    <row r="1380" spans="1:6" x14ac:dyDescent="0.3">
      <c r="A1380" s="339"/>
      <c r="B1380" s="336"/>
      <c r="C1380" s="339"/>
      <c r="D1380" s="339"/>
      <c r="E1380" s="339"/>
      <c r="F1380" s="1245"/>
    </row>
    <row r="1381" spans="1:6" x14ac:dyDescent="0.3">
      <c r="A1381" s="339"/>
      <c r="B1381" s="336"/>
      <c r="C1381" s="339"/>
      <c r="D1381" s="339"/>
      <c r="E1381" s="339"/>
      <c r="F1381" s="1245"/>
    </row>
    <row r="1382" spans="1:6" x14ac:dyDescent="0.3">
      <c r="A1382" s="339"/>
      <c r="B1382" s="336"/>
      <c r="C1382" s="339"/>
      <c r="D1382" s="339"/>
      <c r="E1382" s="339"/>
      <c r="F1382" s="1245"/>
    </row>
    <row r="1383" spans="1:6" x14ac:dyDescent="0.3">
      <c r="A1383" s="339"/>
      <c r="B1383" s="336"/>
      <c r="C1383" s="339"/>
      <c r="D1383" s="339"/>
      <c r="E1383" s="339"/>
      <c r="F1383" s="1245"/>
    </row>
    <row r="1384" spans="1:6" x14ac:dyDescent="0.3">
      <c r="A1384" s="339"/>
      <c r="B1384" s="336"/>
      <c r="C1384" s="339"/>
      <c r="D1384" s="339"/>
      <c r="E1384" s="339"/>
      <c r="F1384" s="1245"/>
    </row>
    <row r="1385" spans="1:6" x14ac:dyDescent="0.3">
      <c r="A1385" s="339"/>
      <c r="B1385" s="336"/>
      <c r="C1385" s="339"/>
      <c r="D1385" s="339"/>
      <c r="E1385" s="339"/>
      <c r="F1385" s="1245"/>
    </row>
    <row r="1386" spans="1:6" x14ac:dyDescent="0.3">
      <c r="A1386" s="339"/>
      <c r="B1386" s="336"/>
      <c r="C1386" s="339"/>
      <c r="D1386" s="339"/>
      <c r="E1386" s="339"/>
      <c r="F1386" s="1245"/>
    </row>
    <row r="1387" spans="1:6" x14ac:dyDescent="0.3">
      <c r="A1387" s="339"/>
      <c r="B1387" s="336"/>
      <c r="C1387" s="339"/>
      <c r="D1387" s="339"/>
      <c r="E1387" s="339"/>
      <c r="F1387" s="1245"/>
    </row>
    <row r="1388" spans="1:6" x14ac:dyDescent="0.3">
      <c r="A1388" s="339"/>
      <c r="B1388" s="336"/>
      <c r="C1388" s="339"/>
      <c r="D1388" s="339"/>
      <c r="E1388" s="339"/>
      <c r="F1388" s="1245"/>
    </row>
    <row r="1389" spans="1:6" x14ac:dyDescent="0.3">
      <c r="A1389" s="339"/>
      <c r="B1389" s="336"/>
      <c r="C1389" s="339"/>
      <c r="D1389" s="339"/>
      <c r="E1389" s="339"/>
      <c r="F1389" s="1245"/>
    </row>
    <row r="1390" spans="1:6" x14ac:dyDescent="0.3">
      <c r="A1390" s="339"/>
      <c r="B1390" s="336"/>
      <c r="C1390" s="339"/>
      <c r="D1390" s="339"/>
      <c r="E1390" s="339"/>
      <c r="F1390" s="1245"/>
    </row>
    <row r="1391" spans="1:6" x14ac:dyDescent="0.3">
      <c r="A1391" s="339"/>
      <c r="B1391" s="336"/>
      <c r="C1391" s="339"/>
      <c r="D1391" s="339"/>
      <c r="E1391" s="339"/>
      <c r="F1391" s="1245"/>
    </row>
    <row r="1392" spans="1:6" x14ac:dyDescent="0.3">
      <c r="A1392" s="339"/>
      <c r="B1392" s="336"/>
      <c r="C1392" s="339"/>
      <c r="D1392" s="339"/>
      <c r="E1392" s="339"/>
      <c r="F1392" s="1245"/>
    </row>
    <row r="1393" spans="1:6" x14ac:dyDescent="0.3">
      <c r="A1393" s="339"/>
      <c r="B1393" s="336"/>
      <c r="C1393" s="339"/>
      <c r="D1393" s="339"/>
      <c r="E1393" s="339"/>
      <c r="F1393" s="1245"/>
    </row>
    <row r="1394" spans="1:6" x14ac:dyDescent="0.3">
      <c r="A1394" s="339"/>
      <c r="B1394" s="336"/>
      <c r="C1394" s="339"/>
      <c r="D1394" s="339"/>
      <c r="E1394" s="339"/>
      <c r="F1394" s="1245"/>
    </row>
    <row r="1395" spans="1:6" x14ac:dyDescent="0.3">
      <c r="A1395" s="339"/>
      <c r="B1395" s="336"/>
      <c r="C1395" s="339"/>
      <c r="D1395" s="339"/>
      <c r="E1395" s="339"/>
      <c r="F1395" s="1245"/>
    </row>
    <row r="1396" spans="1:6" x14ac:dyDescent="0.3">
      <c r="A1396" s="339"/>
      <c r="B1396" s="336"/>
      <c r="C1396" s="339"/>
      <c r="D1396" s="339"/>
      <c r="E1396" s="339"/>
      <c r="F1396" s="1245"/>
    </row>
    <row r="1397" spans="1:6" x14ac:dyDescent="0.3">
      <c r="A1397" s="339"/>
      <c r="B1397" s="336"/>
      <c r="C1397" s="339"/>
      <c r="D1397" s="339"/>
      <c r="E1397" s="339"/>
      <c r="F1397" s="1245"/>
    </row>
    <row r="1398" spans="1:6" x14ac:dyDescent="0.3">
      <c r="A1398" s="339"/>
      <c r="B1398" s="336"/>
      <c r="C1398" s="339"/>
      <c r="D1398" s="339"/>
      <c r="E1398" s="339"/>
      <c r="F1398" s="1245"/>
    </row>
    <row r="1399" spans="1:6" x14ac:dyDescent="0.3">
      <c r="A1399" s="339"/>
      <c r="B1399" s="336"/>
      <c r="C1399" s="339"/>
      <c r="D1399" s="339"/>
      <c r="E1399" s="339"/>
      <c r="F1399" s="1245"/>
    </row>
    <row r="1400" spans="1:6" x14ac:dyDescent="0.3">
      <c r="A1400" s="339"/>
      <c r="B1400" s="336"/>
      <c r="C1400" s="339"/>
      <c r="D1400" s="339"/>
      <c r="E1400" s="339"/>
      <c r="F1400" s="1245"/>
    </row>
    <row r="1401" spans="1:6" x14ac:dyDescent="0.3">
      <c r="A1401" s="339"/>
      <c r="B1401" s="336"/>
      <c r="C1401" s="339"/>
      <c r="D1401" s="339"/>
      <c r="E1401" s="339"/>
      <c r="F1401" s="1245"/>
    </row>
    <row r="1402" spans="1:6" x14ac:dyDescent="0.3">
      <c r="A1402" s="339"/>
      <c r="B1402" s="336"/>
      <c r="C1402" s="339"/>
      <c r="D1402" s="339"/>
      <c r="E1402" s="339"/>
      <c r="F1402" s="1245"/>
    </row>
    <row r="1403" spans="1:6" x14ac:dyDescent="0.3">
      <c r="A1403" s="339"/>
      <c r="B1403" s="336"/>
      <c r="C1403" s="339"/>
      <c r="D1403" s="339"/>
      <c r="E1403" s="339"/>
      <c r="F1403" s="1245"/>
    </row>
    <row r="1404" spans="1:6" x14ac:dyDescent="0.3">
      <c r="A1404" s="339"/>
      <c r="B1404" s="336"/>
      <c r="C1404" s="339"/>
      <c r="D1404" s="339"/>
      <c r="E1404" s="339"/>
      <c r="F1404" s="1245"/>
    </row>
    <row r="1405" spans="1:6" x14ac:dyDescent="0.3">
      <c r="A1405" s="339"/>
      <c r="B1405" s="336"/>
      <c r="C1405" s="339"/>
      <c r="D1405" s="339"/>
      <c r="E1405" s="339"/>
      <c r="F1405" s="1245"/>
    </row>
    <row r="1406" spans="1:6" x14ac:dyDescent="0.3">
      <c r="A1406" s="339"/>
      <c r="B1406" s="336"/>
      <c r="C1406" s="339"/>
      <c r="D1406" s="339"/>
      <c r="E1406" s="339"/>
      <c r="F1406" s="1245"/>
    </row>
    <row r="1407" spans="1:6" x14ac:dyDescent="0.3">
      <c r="A1407" s="339"/>
      <c r="B1407" s="336"/>
      <c r="C1407" s="339"/>
      <c r="D1407" s="339"/>
      <c r="E1407" s="339"/>
      <c r="F1407" s="1245"/>
    </row>
    <row r="1408" spans="1:6" x14ac:dyDescent="0.3">
      <c r="A1408" s="339"/>
      <c r="B1408" s="336"/>
      <c r="C1408" s="339"/>
      <c r="D1408" s="339"/>
      <c r="E1408" s="339"/>
      <c r="F1408" s="1245"/>
    </row>
    <row r="1409" spans="1:6" x14ac:dyDescent="0.3">
      <c r="A1409" s="339"/>
      <c r="B1409" s="336"/>
      <c r="C1409" s="339"/>
      <c r="D1409" s="339"/>
      <c r="E1409" s="339"/>
      <c r="F1409" s="1245"/>
    </row>
    <row r="1410" spans="1:6" x14ac:dyDescent="0.3">
      <c r="A1410" s="339"/>
      <c r="B1410" s="336"/>
      <c r="C1410" s="339"/>
      <c r="D1410" s="339"/>
      <c r="E1410" s="339"/>
      <c r="F1410" s="1245"/>
    </row>
    <row r="1411" spans="1:6" x14ac:dyDescent="0.3">
      <c r="A1411" s="339"/>
      <c r="B1411" s="336"/>
      <c r="C1411" s="339"/>
      <c r="D1411" s="339"/>
      <c r="E1411" s="339"/>
      <c r="F1411" s="1245"/>
    </row>
    <row r="1412" spans="1:6" x14ac:dyDescent="0.3">
      <c r="A1412" s="339"/>
      <c r="B1412" s="336"/>
      <c r="C1412" s="339"/>
      <c r="D1412" s="339"/>
      <c r="E1412" s="339"/>
      <c r="F1412" s="1245"/>
    </row>
    <row r="1413" spans="1:6" x14ac:dyDescent="0.3">
      <c r="A1413" s="339"/>
      <c r="B1413" s="336"/>
      <c r="C1413" s="339"/>
      <c r="D1413" s="339"/>
      <c r="E1413" s="339"/>
      <c r="F1413" s="1245"/>
    </row>
    <row r="1414" spans="1:6" x14ac:dyDescent="0.3">
      <c r="A1414" s="339"/>
      <c r="B1414" s="336"/>
      <c r="C1414" s="339"/>
      <c r="D1414" s="339"/>
      <c r="E1414" s="339"/>
      <c r="F1414" s="1245"/>
    </row>
    <row r="1415" spans="1:6" x14ac:dyDescent="0.3">
      <c r="A1415" s="339"/>
      <c r="B1415" s="336"/>
      <c r="C1415" s="339"/>
      <c r="D1415" s="339"/>
      <c r="E1415" s="339"/>
      <c r="F1415" s="1245"/>
    </row>
    <row r="1416" spans="1:6" x14ac:dyDescent="0.3">
      <c r="A1416" s="339"/>
      <c r="B1416" s="336"/>
      <c r="C1416" s="339"/>
      <c r="D1416" s="339"/>
      <c r="E1416" s="339"/>
      <c r="F1416" s="1245"/>
    </row>
    <row r="1417" spans="1:6" x14ac:dyDescent="0.3">
      <c r="A1417" s="339"/>
      <c r="B1417" s="336"/>
      <c r="C1417" s="339"/>
      <c r="D1417" s="339"/>
      <c r="E1417" s="339"/>
      <c r="F1417" s="1245"/>
    </row>
    <row r="1418" spans="1:6" x14ac:dyDescent="0.3">
      <c r="A1418" s="339"/>
      <c r="B1418" s="336"/>
      <c r="C1418" s="339"/>
      <c r="D1418" s="339"/>
      <c r="E1418" s="339"/>
      <c r="F1418" s="1245"/>
    </row>
    <row r="1419" spans="1:6" x14ac:dyDescent="0.3">
      <c r="A1419" s="339"/>
      <c r="B1419" s="336"/>
      <c r="C1419" s="339"/>
      <c r="D1419" s="339"/>
      <c r="E1419" s="339"/>
      <c r="F1419" s="1245"/>
    </row>
    <row r="1420" spans="1:6" x14ac:dyDescent="0.3">
      <c r="A1420" s="339"/>
      <c r="B1420" s="336"/>
      <c r="C1420" s="339"/>
      <c r="D1420" s="339"/>
      <c r="E1420" s="339"/>
      <c r="F1420" s="1245"/>
    </row>
    <row r="1421" spans="1:6" x14ac:dyDescent="0.3">
      <c r="A1421" s="339"/>
      <c r="B1421" s="336"/>
      <c r="C1421" s="339"/>
      <c r="D1421" s="339"/>
      <c r="E1421" s="339"/>
      <c r="F1421" s="1245"/>
    </row>
    <row r="1422" spans="1:6" x14ac:dyDescent="0.3">
      <c r="A1422" s="339"/>
      <c r="B1422" s="336"/>
      <c r="C1422" s="339"/>
      <c r="D1422" s="339"/>
      <c r="E1422" s="339"/>
      <c r="F1422" s="1245"/>
    </row>
    <row r="1423" spans="1:6" x14ac:dyDescent="0.3">
      <c r="A1423" s="339"/>
      <c r="B1423" s="336"/>
      <c r="C1423" s="339"/>
      <c r="D1423" s="339"/>
      <c r="E1423" s="339"/>
      <c r="F1423" s="1245"/>
    </row>
    <row r="1424" spans="1:6" x14ac:dyDescent="0.3">
      <c r="A1424" s="339"/>
      <c r="B1424" s="336"/>
      <c r="C1424" s="339"/>
      <c r="D1424" s="339"/>
      <c r="E1424" s="339"/>
      <c r="F1424" s="1245"/>
    </row>
    <row r="1425" spans="1:6" x14ac:dyDescent="0.3">
      <c r="A1425" s="339"/>
      <c r="B1425" s="336"/>
      <c r="C1425" s="339"/>
      <c r="D1425" s="339"/>
      <c r="E1425" s="339"/>
      <c r="F1425" s="1245"/>
    </row>
    <row r="1426" spans="1:6" x14ac:dyDescent="0.3">
      <c r="A1426" s="339"/>
      <c r="B1426" s="336"/>
      <c r="C1426" s="339"/>
      <c r="D1426" s="339"/>
      <c r="E1426" s="339"/>
      <c r="F1426" s="1245"/>
    </row>
    <row r="1427" spans="1:6" x14ac:dyDescent="0.3">
      <c r="A1427" s="339"/>
      <c r="B1427" s="336"/>
      <c r="C1427" s="339"/>
      <c r="D1427" s="339"/>
      <c r="E1427" s="339"/>
      <c r="F1427" s="1245"/>
    </row>
    <row r="1428" spans="1:6" x14ac:dyDescent="0.3">
      <c r="A1428" s="339"/>
      <c r="B1428" s="336"/>
      <c r="C1428" s="339"/>
      <c r="D1428" s="339"/>
      <c r="E1428" s="339"/>
      <c r="F1428" s="1245"/>
    </row>
    <row r="1429" spans="1:6" x14ac:dyDescent="0.3">
      <c r="A1429" s="339"/>
      <c r="B1429" s="336"/>
      <c r="C1429" s="339"/>
      <c r="D1429" s="339"/>
      <c r="E1429" s="339"/>
      <c r="F1429" s="1245"/>
    </row>
    <row r="1430" spans="1:6" x14ac:dyDescent="0.3">
      <c r="A1430" s="339"/>
      <c r="B1430" s="336"/>
      <c r="C1430" s="339"/>
      <c r="D1430" s="339"/>
      <c r="E1430" s="339"/>
      <c r="F1430" s="1245"/>
    </row>
    <row r="1431" spans="1:6" x14ac:dyDescent="0.3">
      <c r="A1431" s="339"/>
      <c r="B1431" s="336"/>
      <c r="C1431" s="339"/>
      <c r="D1431" s="339"/>
      <c r="E1431" s="339"/>
      <c r="F1431" s="1245"/>
    </row>
    <row r="1432" spans="1:6" x14ac:dyDescent="0.3">
      <c r="A1432" s="339"/>
      <c r="B1432" s="336"/>
      <c r="C1432" s="339"/>
      <c r="D1432" s="339"/>
      <c r="E1432" s="339"/>
      <c r="F1432" s="1245"/>
    </row>
    <row r="1433" spans="1:6" x14ac:dyDescent="0.3">
      <c r="A1433" s="339"/>
      <c r="B1433" s="336"/>
      <c r="C1433" s="339"/>
      <c r="D1433" s="339"/>
      <c r="E1433" s="339"/>
      <c r="F1433" s="1245"/>
    </row>
    <row r="1434" spans="1:6" x14ac:dyDescent="0.3">
      <c r="A1434" s="339"/>
      <c r="B1434" s="336"/>
      <c r="C1434" s="339"/>
      <c r="D1434" s="339"/>
      <c r="E1434" s="339"/>
      <c r="F1434" s="1245"/>
    </row>
    <row r="1435" spans="1:6" x14ac:dyDescent="0.3">
      <c r="A1435" s="339"/>
      <c r="B1435" s="336"/>
      <c r="C1435" s="339"/>
      <c r="D1435" s="339"/>
      <c r="E1435" s="339"/>
      <c r="F1435" s="1245"/>
    </row>
    <row r="1436" spans="1:6" x14ac:dyDescent="0.3">
      <c r="A1436" s="339"/>
      <c r="B1436" s="336"/>
      <c r="C1436" s="339"/>
      <c r="D1436" s="339"/>
      <c r="E1436" s="339"/>
      <c r="F1436" s="1245"/>
    </row>
    <row r="1437" spans="1:6" x14ac:dyDescent="0.3">
      <c r="A1437" s="339"/>
      <c r="B1437" s="336"/>
      <c r="C1437" s="339"/>
      <c r="D1437" s="339"/>
      <c r="E1437" s="339"/>
      <c r="F1437" s="1245"/>
    </row>
    <row r="1438" spans="1:6" x14ac:dyDescent="0.3">
      <c r="A1438" s="339"/>
      <c r="B1438" s="336"/>
      <c r="C1438" s="339"/>
      <c r="D1438" s="339"/>
      <c r="E1438" s="339"/>
      <c r="F1438" s="1245"/>
    </row>
    <row r="1439" spans="1:6" x14ac:dyDescent="0.3">
      <c r="A1439" s="339"/>
      <c r="B1439" s="336"/>
      <c r="C1439" s="339"/>
      <c r="D1439" s="339"/>
      <c r="E1439" s="339"/>
      <c r="F1439" s="1245"/>
    </row>
    <row r="1440" spans="1:6" x14ac:dyDescent="0.3">
      <c r="A1440" s="339"/>
      <c r="B1440" s="336"/>
      <c r="C1440" s="339"/>
      <c r="D1440" s="339"/>
      <c r="E1440" s="339"/>
      <c r="F1440" s="1245"/>
    </row>
    <row r="1441" spans="1:6" x14ac:dyDescent="0.3">
      <c r="A1441" s="339"/>
      <c r="B1441" s="336"/>
      <c r="C1441" s="339"/>
      <c r="D1441" s="339"/>
      <c r="E1441" s="339"/>
      <c r="F1441" s="1245"/>
    </row>
    <row r="1442" spans="1:6" x14ac:dyDescent="0.3">
      <c r="A1442" s="339"/>
      <c r="B1442" s="336"/>
      <c r="C1442" s="339"/>
      <c r="D1442" s="339"/>
      <c r="E1442" s="339"/>
      <c r="F1442" s="1245"/>
    </row>
    <row r="1443" spans="1:6" x14ac:dyDescent="0.3">
      <c r="A1443" s="339"/>
      <c r="B1443" s="336"/>
      <c r="C1443" s="339"/>
      <c r="D1443" s="339"/>
      <c r="E1443" s="339"/>
      <c r="F1443" s="1245"/>
    </row>
    <row r="1444" spans="1:6" x14ac:dyDescent="0.3">
      <c r="A1444" s="339"/>
      <c r="B1444" s="336"/>
      <c r="C1444" s="339"/>
      <c r="D1444" s="339"/>
      <c r="E1444" s="339"/>
      <c r="F1444" s="1245"/>
    </row>
    <row r="1445" spans="1:6" x14ac:dyDescent="0.3">
      <c r="A1445" s="339"/>
      <c r="B1445" s="336"/>
      <c r="C1445" s="339"/>
      <c r="D1445" s="339"/>
      <c r="E1445" s="339"/>
      <c r="F1445" s="1245"/>
    </row>
    <row r="1446" spans="1:6" x14ac:dyDescent="0.3">
      <c r="A1446" s="339"/>
      <c r="B1446" s="336"/>
      <c r="C1446" s="339"/>
      <c r="D1446" s="339"/>
      <c r="E1446" s="339"/>
      <c r="F1446" s="1245"/>
    </row>
    <row r="1447" spans="1:6" x14ac:dyDescent="0.3">
      <c r="A1447" s="339"/>
      <c r="B1447" s="336"/>
      <c r="C1447" s="339"/>
      <c r="D1447" s="339"/>
      <c r="E1447" s="339"/>
      <c r="F1447" s="1245"/>
    </row>
    <row r="1448" spans="1:6" x14ac:dyDescent="0.3">
      <c r="A1448" s="339"/>
      <c r="B1448" s="336"/>
      <c r="C1448" s="339"/>
      <c r="D1448" s="339"/>
      <c r="E1448" s="339"/>
      <c r="F1448" s="1245"/>
    </row>
    <row r="1449" spans="1:6" x14ac:dyDescent="0.3">
      <c r="A1449" s="339"/>
      <c r="B1449" s="336"/>
      <c r="C1449" s="339"/>
      <c r="D1449" s="339"/>
      <c r="E1449" s="339"/>
      <c r="F1449" s="1245"/>
    </row>
    <row r="1450" spans="1:6" x14ac:dyDescent="0.3">
      <c r="A1450" s="339"/>
      <c r="B1450" s="336"/>
      <c r="C1450" s="339"/>
      <c r="D1450" s="339"/>
      <c r="E1450" s="339"/>
      <c r="F1450" s="1245"/>
    </row>
    <row r="1451" spans="1:6" x14ac:dyDescent="0.3">
      <c r="A1451" s="339"/>
      <c r="B1451" s="336"/>
      <c r="C1451" s="339"/>
      <c r="D1451" s="339"/>
      <c r="E1451" s="339"/>
      <c r="F1451" s="1245"/>
    </row>
    <row r="1452" spans="1:6" x14ac:dyDescent="0.3">
      <c r="A1452" s="339"/>
      <c r="B1452" s="336"/>
      <c r="C1452" s="339"/>
      <c r="D1452" s="339"/>
      <c r="E1452" s="339"/>
      <c r="F1452" s="1245"/>
    </row>
    <row r="1453" spans="1:6" x14ac:dyDescent="0.3">
      <c r="A1453" s="339"/>
      <c r="B1453" s="336"/>
      <c r="C1453" s="339"/>
      <c r="D1453" s="339"/>
      <c r="E1453" s="339"/>
      <c r="F1453" s="1245"/>
    </row>
    <row r="1454" spans="1:6" x14ac:dyDescent="0.3">
      <c r="A1454" s="339"/>
      <c r="B1454" s="336"/>
      <c r="C1454" s="339"/>
      <c r="D1454" s="339"/>
      <c r="E1454" s="339"/>
      <c r="F1454" s="1245"/>
    </row>
    <row r="1455" spans="1:6" x14ac:dyDescent="0.3">
      <c r="A1455" s="339"/>
      <c r="B1455" s="336"/>
      <c r="C1455" s="339"/>
      <c r="D1455" s="339"/>
      <c r="E1455" s="339"/>
      <c r="F1455" s="1245"/>
    </row>
    <row r="1456" spans="1:6" x14ac:dyDescent="0.3">
      <c r="A1456" s="339"/>
      <c r="B1456" s="336"/>
      <c r="C1456" s="339"/>
      <c r="D1456" s="339"/>
      <c r="E1456" s="339"/>
      <c r="F1456" s="1245"/>
    </row>
    <row r="1457" spans="1:6" x14ac:dyDescent="0.3">
      <c r="A1457" s="339"/>
      <c r="B1457" s="336"/>
      <c r="C1457" s="339"/>
      <c r="D1457" s="339"/>
      <c r="E1457" s="339"/>
      <c r="F1457" s="1245"/>
    </row>
    <row r="1458" spans="1:6" x14ac:dyDescent="0.3">
      <c r="A1458" s="339"/>
      <c r="B1458" s="336"/>
      <c r="C1458" s="339"/>
      <c r="D1458" s="339"/>
      <c r="E1458" s="339"/>
      <c r="F1458" s="1245"/>
    </row>
    <row r="1459" spans="1:6" x14ac:dyDescent="0.3">
      <c r="A1459" s="339"/>
      <c r="B1459" s="336"/>
      <c r="C1459" s="339"/>
      <c r="D1459" s="339"/>
      <c r="E1459" s="339"/>
      <c r="F1459" s="1245"/>
    </row>
    <row r="1460" spans="1:6" x14ac:dyDescent="0.3">
      <c r="A1460" s="339"/>
      <c r="B1460" s="336"/>
      <c r="C1460" s="339"/>
      <c r="D1460" s="339"/>
      <c r="E1460" s="339"/>
      <c r="F1460" s="1245"/>
    </row>
    <row r="1461" spans="1:6" x14ac:dyDescent="0.3">
      <c r="A1461" s="339"/>
      <c r="B1461" s="336"/>
      <c r="C1461" s="339"/>
      <c r="D1461" s="339"/>
      <c r="E1461" s="339"/>
      <c r="F1461" s="1245"/>
    </row>
    <row r="1462" spans="1:6" x14ac:dyDescent="0.3">
      <c r="A1462" s="339"/>
      <c r="B1462" s="336"/>
      <c r="C1462" s="339"/>
      <c r="D1462" s="339"/>
      <c r="E1462" s="339"/>
      <c r="F1462" s="1245"/>
    </row>
    <row r="1463" spans="1:6" x14ac:dyDescent="0.3">
      <c r="A1463" s="339"/>
      <c r="B1463" s="336"/>
      <c r="C1463" s="339"/>
      <c r="D1463" s="339"/>
      <c r="E1463" s="339"/>
      <c r="F1463" s="1245"/>
    </row>
    <row r="1464" spans="1:6" x14ac:dyDescent="0.3">
      <c r="A1464" s="339"/>
      <c r="B1464" s="336"/>
      <c r="C1464" s="339"/>
      <c r="D1464" s="339"/>
      <c r="E1464" s="339"/>
      <c r="F1464" s="1245"/>
    </row>
    <row r="1465" spans="1:6" x14ac:dyDescent="0.3">
      <c r="A1465" s="339"/>
      <c r="B1465" s="336"/>
      <c r="C1465" s="339"/>
      <c r="D1465" s="339"/>
      <c r="E1465" s="339"/>
      <c r="F1465" s="1245"/>
    </row>
    <row r="1466" spans="1:6" x14ac:dyDescent="0.3">
      <c r="A1466" s="339"/>
      <c r="B1466" s="336"/>
      <c r="C1466" s="339"/>
      <c r="D1466" s="339"/>
      <c r="E1466" s="339"/>
      <c r="F1466" s="1245"/>
    </row>
    <row r="1467" spans="1:6" x14ac:dyDescent="0.3">
      <c r="A1467" s="339"/>
      <c r="B1467" s="336"/>
      <c r="C1467" s="339"/>
      <c r="D1467" s="339"/>
      <c r="E1467" s="339"/>
      <c r="F1467" s="1245"/>
    </row>
    <row r="1468" spans="1:6" x14ac:dyDescent="0.3">
      <c r="A1468" s="339"/>
      <c r="B1468" s="336"/>
      <c r="C1468" s="339"/>
      <c r="D1468" s="339"/>
      <c r="E1468" s="339"/>
      <c r="F1468" s="1245"/>
    </row>
    <row r="1469" spans="1:6" x14ac:dyDescent="0.3">
      <c r="A1469" s="339"/>
      <c r="B1469" s="336"/>
      <c r="C1469" s="339"/>
      <c r="D1469" s="339"/>
      <c r="E1469" s="339"/>
      <c r="F1469" s="1245"/>
    </row>
    <row r="1470" spans="1:6" x14ac:dyDescent="0.3">
      <c r="A1470" s="339"/>
      <c r="B1470" s="336"/>
      <c r="C1470" s="339"/>
      <c r="D1470" s="339"/>
      <c r="E1470" s="339"/>
      <c r="F1470" s="1245"/>
    </row>
    <row r="1471" spans="1:6" x14ac:dyDescent="0.3">
      <c r="A1471" s="339"/>
      <c r="B1471" s="336"/>
      <c r="C1471" s="339"/>
      <c r="D1471" s="339"/>
      <c r="E1471" s="339"/>
      <c r="F1471" s="1245"/>
    </row>
    <row r="1472" spans="1:6" x14ac:dyDescent="0.3">
      <c r="A1472" s="339"/>
      <c r="B1472" s="336"/>
      <c r="C1472" s="339"/>
      <c r="D1472" s="339"/>
      <c r="E1472" s="339"/>
      <c r="F1472" s="1245"/>
    </row>
    <row r="1473" spans="1:6" x14ac:dyDescent="0.3">
      <c r="A1473" s="339"/>
      <c r="B1473" s="336"/>
      <c r="C1473" s="339"/>
      <c r="D1473" s="339"/>
      <c r="E1473" s="339"/>
      <c r="F1473" s="1245"/>
    </row>
    <row r="1474" spans="1:6" x14ac:dyDescent="0.3">
      <c r="A1474" s="339"/>
      <c r="B1474" s="336"/>
      <c r="C1474" s="339"/>
      <c r="D1474" s="339"/>
      <c r="E1474" s="339"/>
      <c r="F1474" s="1245"/>
    </row>
    <row r="1475" spans="1:6" x14ac:dyDescent="0.3">
      <c r="A1475" s="339"/>
      <c r="B1475" s="336"/>
      <c r="C1475" s="339"/>
      <c r="D1475" s="339"/>
      <c r="E1475" s="339"/>
      <c r="F1475" s="1245"/>
    </row>
    <row r="1476" spans="1:6" x14ac:dyDescent="0.3">
      <c r="A1476" s="339"/>
      <c r="B1476" s="336"/>
      <c r="C1476" s="339"/>
      <c r="D1476" s="339"/>
      <c r="E1476" s="339"/>
      <c r="F1476" s="1245"/>
    </row>
    <row r="1477" spans="1:6" x14ac:dyDescent="0.3">
      <c r="A1477" s="339"/>
      <c r="B1477" s="336"/>
      <c r="C1477" s="339"/>
      <c r="D1477" s="339"/>
      <c r="E1477" s="339"/>
      <c r="F1477" s="1245"/>
    </row>
    <row r="1478" spans="1:6" x14ac:dyDescent="0.3">
      <c r="A1478" s="339"/>
      <c r="B1478" s="336"/>
      <c r="C1478" s="339"/>
      <c r="D1478" s="339"/>
      <c r="E1478" s="339"/>
      <c r="F1478" s="1245"/>
    </row>
    <row r="1479" spans="1:6" x14ac:dyDescent="0.3">
      <c r="A1479" s="339"/>
      <c r="B1479" s="336"/>
      <c r="C1479" s="339"/>
      <c r="D1479" s="339"/>
      <c r="E1479" s="339"/>
      <c r="F1479" s="1245"/>
    </row>
    <row r="1480" spans="1:6" x14ac:dyDescent="0.3">
      <c r="A1480" s="339"/>
      <c r="B1480" s="336"/>
      <c r="C1480" s="339"/>
      <c r="D1480" s="339"/>
      <c r="E1480" s="339"/>
      <c r="F1480" s="1245"/>
    </row>
    <row r="1481" spans="1:6" x14ac:dyDescent="0.3">
      <c r="A1481" s="339"/>
      <c r="B1481" s="336"/>
      <c r="C1481" s="339"/>
      <c r="D1481" s="339"/>
      <c r="E1481" s="339"/>
      <c r="F1481" s="1245"/>
    </row>
    <row r="1482" spans="1:6" x14ac:dyDescent="0.3">
      <c r="A1482" s="339"/>
      <c r="B1482" s="336"/>
      <c r="C1482" s="339"/>
      <c r="D1482" s="339"/>
      <c r="E1482" s="339"/>
      <c r="F1482" s="1245"/>
    </row>
    <row r="1483" spans="1:6" x14ac:dyDescent="0.3">
      <c r="A1483" s="339"/>
      <c r="B1483" s="336"/>
      <c r="C1483" s="339"/>
      <c r="D1483" s="339"/>
      <c r="E1483" s="339"/>
      <c r="F1483" s="1245"/>
    </row>
    <row r="1484" spans="1:6" x14ac:dyDescent="0.3">
      <c r="A1484" s="339"/>
      <c r="B1484" s="336"/>
      <c r="C1484" s="339"/>
      <c r="D1484" s="339"/>
      <c r="E1484" s="339"/>
      <c r="F1484" s="1245"/>
    </row>
    <row r="1485" spans="1:6" x14ac:dyDescent="0.3">
      <c r="A1485" s="339"/>
      <c r="B1485" s="336"/>
      <c r="C1485" s="339"/>
      <c r="D1485" s="339"/>
      <c r="E1485" s="339"/>
      <c r="F1485" s="1245"/>
    </row>
    <row r="1486" spans="1:6" x14ac:dyDescent="0.3">
      <c r="A1486" s="339"/>
      <c r="B1486" s="336"/>
      <c r="C1486" s="339"/>
      <c r="D1486" s="339"/>
      <c r="E1486" s="339"/>
      <c r="F1486" s="1245"/>
    </row>
    <row r="1487" spans="1:6" x14ac:dyDescent="0.3">
      <c r="A1487" s="339"/>
      <c r="B1487" s="336"/>
      <c r="C1487" s="339"/>
      <c r="D1487" s="339"/>
      <c r="E1487" s="339"/>
      <c r="F1487" s="1245"/>
    </row>
    <row r="1488" spans="1:6" x14ac:dyDescent="0.3">
      <c r="A1488" s="339"/>
      <c r="B1488" s="336"/>
      <c r="C1488" s="339"/>
      <c r="D1488" s="339"/>
      <c r="E1488" s="339"/>
      <c r="F1488" s="1245"/>
    </row>
    <row r="1489" spans="1:6" x14ac:dyDescent="0.3">
      <c r="A1489" s="339"/>
      <c r="B1489" s="336"/>
      <c r="C1489" s="339"/>
      <c r="D1489" s="339"/>
      <c r="E1489" s="339"/>
      <c r="F1489" s="1245"/>
    </row>
    <row r="1490" spans="1:6" x14ac:dyDescent="0.3">
      <c r="A1490" s="339"/>
      <c r="B1490" s="336"/>
      <c r="C1490" s="339"/>
      <c r="D1490" s="339"/>
      <c r="E1490" s="339"/>
      <c r="F1490" s="1245"/>
    </row>
    <row r="1491" spans="1:6" x14ac:dyDescent="0.3">
      <c r="A1491" s="339"/>
      <c r="B1491" s="336"/>
      <c r="C1491" s="339"/>
      <c r="D1491" s="339"/>
      <c r="E1491" s="339"/>
      <c r="F1491" s="1245"/>
    </row>
    <row r="1492" spans="1:6" x14ac:dyDescent="0.3">
      <c r="A1492" s="339"/>
      <c r="B1492" s="336"/>
      <c r="C1492" s="339"/>
      <c r="D1492" s="339"/>
      <c r="E1492" s="339"/>
      <c r="F1492" s="1245"/>
    </row>
    <row r="1493" spans="1:6" x14ac:dyDescent="0.3">
      <c r="A1493" s="339"/>
      <c r="B1493" s="336"/>
      <c r="C1493" s="339"/>
      <c r="D1493" s="339"/>
      <c r="E1493" s="339"/>
      <c r="F1493" s="1245"/>
    </row>
    <row r="1494" spans="1:6" x14ac:dyDescent="0.3">
      <c r="A1494" s="339"/>
      <c r="B1494" s="336"/>
      <c r="C1494" s="339"/>
      <c r="D1494" s="339"/>
      <c r="E1494" s="339"/>
      <c r="F1494" s="1245"/>
    </row>
    <row r="1495" spans="1:6" x14ac:dyDescent="0.3">
      <c r="A1495" s="339"/>
      <c r="B1495" s="336"/>
      <c r="C1495" s="339"/>
      <c r="D1495" s="339"/>
      <c r="E1495" s="339"/>
      <c r="F1495" s="1245"/>
    </row>
    <row r="1496" spans="1:6" x14ac:dyDescent="0.3">
      <c r="A1496" s="339"/>
      <c r="B1496" s="336"/>
      <c r="C1496" s="339"/>
      <c r="D1496" s="339"/>
      <c r="E1496" s="339"/>
      <c r="F1496" s="1245"/>
    </row>
    <row r="1497" spans="1:6" x14ac:dyDescent="0.3">
      <c r="A1497" s="339"/>
      <c r="B1497" s="336"/>
      <c r="C1497" s="339"/>
      <c r="D1497" s="339"/>
      <c r="E1497" s="339"/>
      <c r="F1497" s="1245"/>
    </row>
    <row r="1498" spans="1:6" x14ac:dyDescent="0.3">
      <c r="A1498" s="339"/>
      <c r="B1498" s="336"/>
      <c r="C1498" s="339"/>
      <c r="D1498" s="339"/>
      <c r="E1498" s="339"/>
      <c r="F1498" s="1245"/>
    </row>
    <row r="1499" spans="1:6" x14ac:dyDescent="0.3">
      <c r="A1499" s="339"/>
      <c r="B1499" s="336"/>
      <c r="C1499" s="339"/>
      <c r="D1499" s="339"/>
      <c r="E1499" s="339"/>
      <c r="F1499" s="1245"/>
    </row>
    <row r="1500" spans="1:6" x14ac:dyDescent="0.3">
      <c r="A1500" s="339"/>
      <c r="B1500" s="336"/>
      <c r="C1500" s="339"/>
      <c r="D1500" s="339"/>
      <c r="E1500" s="339"/>
      <c r="F1500" s="1245"/>
    </row>
    <row r="1501" spans="1:6" x14ac:dyDescent="0.3">
      <c r="A1501" s="339"/>
      <c r="B1501" s="336"/>
      <c r="C1501" s="339"/>
      <c r="D1501" s="339"/>
      <c r="E1501" s="339"/>
      <c r="F1501" s="1245"/>
    </row>
    <row r="1502" spans="1:6" x14ac:dyDescent="0.3">
      <c r="A1502" s="339"/>
      <c r="B1502" s="336"/>
      <c r="C1502" s="339"/>
      <c r="D1502" s="339"/>
      <c r="E1502" s="339"/>
      <c r="F1502" s="1245"/>
    </row>
    <row r="1503" spans="1:6" x14ac:dyDescent="0.3">
      <c r="A1503" s="339"/>
      <c r="B1503" s="336"/>
      <c r="C1503" s="339"/>
      <c r="D1503" s="339"/>
      <c r="E1503" s="339"/>
      <c r="F1503" s="1245"/>
    </row>
    <row r="1504" spans="1:6" x14ac:dyDescent="0.3">
      <c r="A1504" s="339"/>
      <c r="B1504" s="336"/>
      <c r="C1504" s="339"/>
      <c r="D1504" s="339"/>
      <c r="E1504" s="339"/>
      <c r="F1504" s="1245"/>
    </row>
    <row r="1505" spans="1:6" x14ac:dyDescent="0.3">
      <c r="A1505" s="339"/>
      <c r="B1505" s="336"/>
      <c r="C1505" s="339"/>
      <c r="D1505" s="339"/>
      <c r="E1505" s="339"/>
      <c r="F1505" s="1245"/>
    </row>
    <row r="1506" spans="1:6" x14ac:dyDescent="0.3">
      <c r="A1506" s="339"/>
      <c r="B1506" s="336"/>
      <c r="C1506" s="339"/>
      <c r="D1506" s="339"/>
      <c r="E1506" s="339"/>
      <c r="F1506" s="1245"/>
    </row>
    <row r="1507" spans="1:6" x14ac:dyDescent="0.3">
      <c r="A1507" s="339"/>
      <c r="B1507" s="336"/>
      <c r="C1507" s="339"/>
      <c r="D1507" s="339"/>
      <c r="E1507" s="339"/>
      <c r="F1507" s="1245"/>
    </row>
    <row r="1508" spans="1:6" x14ac:dyDescent="0.3">
      <c r="A1508" s="339"/>
      <c r="B1508" s="336"/>
      <c r="C1508" s="339"/>
      <c r="D1508" s="339"/>
      <c r="E1508" s="339"/>
      <c r="F1508" s="1245"/>
    </row>
    <row r="1509" spans="1:6" x14ac:dyDescent="0.3">
      <c r="A1509" s="339"/>
      <c r="B1509" s="336"/>
      <c r="C1509" s="339"/>
      <c r="D1509" s="339"/>
      <c r="E1509" s="339"/>
      <c r="F1509" s="1245"/>
    </row>
    <row r="1510" spans="1:6" x14ac:dyDescent="0.3">
      <c r="A1510" s="339"/>
      <c r="B1510" s="336"/>
      <c r="C1510" s="339"/>
      <c r="D1510" s="339"/>
      <c r="E1510" s="339"/>
      <c r="F1510" s="1245"/>
    </row>
    <row r="1511" spans="1:6" x14ac:dyDescent="0.3">
      <c r="A1511" s="339"/>
      <c r="B1511" s="336"/>
      <c r="C1511" s="339"/>
      <c r="D1511" s="339"/>
      <c r="E1511" s="339"/>
      <c r="F1511" s="1245"/>
    </row>
    <row r="1512" spans="1:6" x14ac:dyDescent="0.3">
      <c r="A1512" s="339"/>
      <c r="B1512" s="336"/>
      <c r="C1512" s="339"/>
      <c r="D1512" s="339"/>
      <c r="E1512" s="339"/>
      <c r="F1512" s="1245"/>
    </row>
    <row r="1513" spans="1:6" x14ac:dyDescent="0.3">
      <c r="A1513" s="339"/>
      <c r="B1513" s="336"/>
      <c r="C1513" s="339"/>
      <c r="D1513" s="339"/>
      <c r="E1513" s="339"/>
      <c r="F1513" s="1245"/>
    </row>
    <row r="1514" spans="1:6" x14ac:dyDescent="0.3">
      <c r="A1514" s="339"/>
      <c r="B1514" s="336"/>
      <c r="C1514" s="339"/>
      <c r="D1514" s="339"/>
      <c r="E1514" s="339"/>
      <c r="F1514" s="1245"/>
    </row>
    <row r="1515" spans="1:6" x14ac:dyDescent="0.3">
      <c r="A1515" s="339"/>
      <c r="B1515" s="336"/>
      <c r="C1515" s="339"/>
      <c r="D1515" s="339"/>
      <c r="E1515" s="339"/>
      <c r="F1515" s="1245"/>
    </row>
    <row r="1516" spans="1:6" x14ac:dyDescent="0.3">
      <c r="A1516" s="339"/>
      <c r="B1516" s="336"/>
      <c r="C1516" s="339"/>
      <c r="D1516" s="339"/>
      <c r="E1516" s="339"/>
      <c r="F1516" s="1245"/>
    </row>
    <row r="1517" spans="1:6" x14ac:dyDescent="0.3">
      <c r="A1517" s="339"/>
      <c r="B1517" s="336"/>
      <c r="C1517" s="339"/>
      <c r="D1517" s="339"/>
      <c r="E1517" s="339"/>
      <c r="F1517" s="1245"/>
    </row>
    <row r="1518" spans="1:6" x14ac:dyDescent="0.3">
      <c r="A1518" s="339"/>
      <c r="B1518" s="336"/>
      <c r="C1518" s="339"/>
      <c r="D1518" s="339"/>
      <c r="E1518" s="339"/>
      <c r="F1518" s="1245"/>
    </row>
    <row r="1519" spans="1:6" x14ac:dyDescent="0.3">
      <c r="A1519" s="339"/>
      <c r="B1519" s="336"/>
      <c r="C1519" s="339"/>
      <c r="D1519" s="339"/>
      <c r="E1519" s="339"/>
      <c r="F1519" s="1245"/>
    </row>
    <row r="1520" spans="1:6" x14ac:dyDescent="0.3">
      <c r="A1520" s="339"/>
      <c r="B1520" s="336"/>
      <c r="C1520" s="339"/>
      <c r="D1520" s="339"/>
      <c r="E1520" s="339"/>
      <c r="F1520" s="1245"/>
    </row>
    <row r="1521" spans="1:6" x14ac:dyDescent="0.3">
      <c r="A1521" s="339"/>
      <c r="B1521" s="336"/>
      <c r="C1521" s="339"/>
      <c r="D1521" s="339"/>
      <c r="E1521" s="339"/>
      <c r="F1521" s="1245"/>
    </row>
    <row r="1522" spans="1:6" x14ac:dyDescent="0.3">
      <c r="A1522" s="339"/>
      <c r="B1522" s="336"/>
      <c r="C1522" s="339"/>
      <c r="D1522" s="339"/>
      <c r="E1522" s="339"/>
      <c r="F1522" s="1245"/>
    </row>
    <row r="1523" spans="1:6" x14ac:dyDescent="0.3">
      <c r="A1523" s="339"/>
      <c r="B1523" s="336"/>
      <c r="C1523" s="339"/>
      <c r="D1523" s="339"/>
      <c r="E1523" s="339"/>
      <c r="F1523" s="1245"/>
    </row>
    <row r="1524" spans="1:6" x14ac:dyDescent="0.3">
      <c r="A1524" s="339"/>
      <c r="B1524" s="336"/>
      <c r="C1524" s="339"/>
      <c r="D1524" s="339"/>
      <c r="E1524" s="339"/>
      <c r="F1524" s="1245"/>
    </row>
    <row r="1525" spans="1:6" x14ac:dyDescent="0.3">
      <c r="A1525" s="339"/>
      <c r="B1525" s="336"/>
      <c r="C1525" s="339"/>
      <c r="D1525" s="339"/>
      <c r="E1525" s="339"/>
      <c r="F1525" s="1245"/>
    </row>
    <row r="1526" spans="1:6" x14ac:dyDescent="0.3">
      <c r="A1526" s="339"/>
      <c r="B1526" s="336"/>
      <c r="C1526" s="339"/>
      <c r="D1526" s="339"/>
      <c r="E1526" s="339"/>
      <c r="F1526" s="1245"/>
    </row>
    <row r="1527" spans="1:6" x14ac:dyDescent="0.3">
      <c r="A1527" s="339"/>
      <c r="B1527" s="336"/>
      <c r="C1527" s="339"/>
      <c r="D1527" s="339"/>
      <c r="E1527" s="339"/>
      <c r="F1527" s="1245"/>
    </row>
    <row r="1528" spans="1:6" x14ac:dyDescent="0.3">
      <c r="A1528" s="339"/>
      <c r="B1528" s="336"/>
      <c r="C1528" s="339"/>
      <c r="D1528" s="339"/>
      <c r="E1528" s="339"/>
      <c r="F1528" s="1245"/>
    </row>
    <row r="1529" spans="1:6" x14ac:dyDescent="0.3">
      <c r="A1529" s="339"/>
      <c r="B1529" s="336"/>
      <c r="C1529" s="339"/>
      <c r="D1529" s="339"/>
      <c r="E1529" s="339"/>
      <c r="F1529" s="1245"/>
    </row>
    <row r="1530" spans="1:6" x14ac:dyDescent="0.3">
      <c r="A1530" s="339"/>
      <c r="B1530" s="336"/>
      <c r="C1530" s="339"/>
      <c r="D1530" s="339"/>
      <c r="E1530" s="339"/>
      <c r="F1530" s="1245"/>
    </row>
    <row r="1531" spans="1:6" x14ac:dyDescent="0.3">
      <c r="A1531" s="339"/>
      <c r="B1531" s="336"/>
      <c r="C1531" s="339"/>
      <c r="D1531" s="339"/>
      <c r="E1531" s="339"/>
      <c r="F1531" s="1245"/>
    </row>
    <row r="1532" spans="1:6" x14ac:dyDescent="0.3">
      <c r="A1532" s="339"/>
      <c r="B1532" s="336"/>
      <c r="C1532" s="339"/>
      <c r="D1532" s="339"/>
      <c r="E1532" s="339"/>
      <c r="F1532" s="1245"/>
    </row>
    <row r="1533" spans="1:6" x14ac:dyDescent="0.3">
      <c r="A1533" s="339"/>
      <c r="B1533" s="336"/>
      <c r="C1533" s="339"/>
      <c r="D1533" s="339"/>
      <c r="E1533" s="339"/>
      <c r="F1533" s="1245"/>
    </row>
    <row r="1534" spans="1:6" x14ac:dyDescent="0.3">
      <c r="A1534" s="339"/>
      <c r="B1534" s="336"/>
      <c r="C1534" s="339"/>
      <c r="D1534" s="339"/>
      <c r="E1534" s="339"/>
      <c r="F1534" s="1245"/>
    </row>
    <row r="1535" spans="1:6" x14ac:dyDescent="0.3">
      <c r="A1535" s="339"/>
      <c r="B1535" s="336"/>
      <c r="C1535" s="339"/>
      <c r="D1535" s="339"/>
      <c r="E1535" s="339"/>
      <c r="F1535" s="1245"/>
    </row>
    <row r="1536" spans="1:6" x14ac:dyDescent="0.3">
      <c r="A1536" s="339"/>
      <c r="B1536" s="336"/>
      <c r="C1536" s="339"/>
      <c r="D1536" s="339"/>
      <c r="E1536" s="339"/>
      <c r="F1536" s="1245"/>
    </row>
    <row r="1537" spans="1:6" x14ac:dyDescent="0.3">
      <c r="A1537" s="339"/>
      <c r="B1537" s="336"/>
      <c r="C1537" s="339"/>
      <c r="D1537" s="339"/>
      <c r="E1537" s="339"/>
      <c r="F1537" s="1245"/>
    </row>
    <row r="1538" spans="1:6" x14ac:dyDescent="0.3">
      <c r="A1538" s="339"/>
      <c r="B1538" s="336"/>
      <c r="C1538" s="339"/>
      <c r="D1538" s="339"/>
      <c r="E1538" s="339"/>
      <c r="F1538" s="1245"/>
    </row>
    <row r="1539" spans="1:6" x14ac:dyDescent="0.3">
      <c r="A1539" s="339"/>
      <c r="B1539" s="336"/>
      <c r="C1539" s="339"/>
      <c r="D1539" s="339"/>
      <c r="E1539" s="339"/>
      <c r="F1539" s="1245"/>
    </row>
    <row r="1540" spans="1:6" x14ac:dyDescent="0.3">
      <c r="A1540" s="339"/>
      <c r="B1540" s="336"/>
      <c r="C1540" s="339"/>
      <c r="D1540" s="339"/>
      <c r="E1540" s="339"/>
      <c r="F1540" s="1245"/>
    </row>
    <row r="1541" spans="1:6" x14ac:dyDescent="0.3">
      <c r="A1541" s="339"/>
      <c r="B1541" s="336"/>
      <c r="C1541" s="339"/>
      <c r="D1541" s="339"/>
      <c r="E1541" s="339"/>
      <c r="F1541" s="1245"/>
    </row>
    <row r="1542" spans="1:6" x14ac:dyDescent="0.3">
      <c r="A1542" s="339"/>
      <c r="B1542" s="336"/>
      <c r="C1542" s="339"/>
      <c r="D1542" s="339"/>
      <c r="E1542" s="339"/>
      <c r="F1542" s="1245"/>
    </row>
    <row r="1543" spans="1:6" x14ac:dyDescent="0.3">
      <c r="A1543" s="339"/>
      <c r="B1543" s="336"/>
      <c r="C1543" s="339"/>
      <c r="D1543" s="339"/>
      <c r="E1543" s="339"/>
      <c r="F1543" s="1245"/>
    </row>
    <row r="1544" spans="1:6" x14ac:dyDescent="0.3">
      <c r="A1544" s="339"/>
      <c r="B1544" s="336"/>
      <c r="C1544" s="339"/>
      <c r="D1544" s="339"/>
      <c r="E1544" s="339"/>
      <c r="F1544" s="1245"/>
    </row>
    <row r="1545" spans="1:6" x14ac:dyDescent="0.3">
      <c r="A1545" s="339"/>
      <c r="B1545" s="336"/>
      <c r="C1545" s="339"/>
      <c r="D1545" s="339"/>
      <c r="E1545" s="339"/>
      <c r="F1545" s="1245"/>
    </row>
    <row r="1546" spans="1:6" x14ac:dyDescent="0.3">
      <c r="A1546" s="339"/>
      <c r="B1546" s="336"/>
      <c r="C1546" s="339"/>
      <c r="D1546" s="339"/>
      <c r="E1546" s="339"/>
      <c r="F1546" s="1245"/>
    </row>
    <row r="1547" spans="1:6" x14ac:dyDescent="0.3">
      <c r="A1547" s="339"/>
      <c r="B1547" s="336"/>
      <c r="C1547" s="339"/>
      <c r="D1547" s="339"/>
      <c r="E1547" s="339"/>
      <c r="F1547" s="1245"/>
    </row>
    <row r="1548" spans="1:6" x14ac:dyDescent="0.3">
      <c r="A1548" s="339"/>
      <c r="B1548" s="336"/>
      <c r="C1548" s="339"/>
      <c r="D1548" s="339"/>
      <c r="E1548" s="339"/>
      <c r="F1548" s="1245"/>
    </row>
    <row r="1549" spans="1:6" x14ac:dyDescent="0.3">
      <c r="A1549" s="339"/>
      <c r="B1549" s="336"/>
      <c r="C1549" s="339"/>
      <c r="D1549" s="339"/>
      <c r="E1549" s="339"/>
      <c r="F1549" s="1245"/>
    </row>
    <row r="1550" spans="1:6" x14ac:dyDescent="0.3">
      <c r="A1550" s="339"/>
      <c r="B1550" s="336"/>
      <c r="C1550" s="339"/>
      <c r="D1550" s="339"/>
      <c r="E1550" s="339"/>
      <c r="F1550" s="1245"/>
    </row>
    <row r="1551" spans="1:6" x14ac:dyDescent="0.3">
      <c r="A1551" s="339"/>
      <c r="B1551" s="336"/>
      <c r="C1551" s="339"/>
      <c r="D1551" s="339"/>
      <c r="E1551" s="339"/>
      <c r="F1551" s="1245"/>
    </row>
    <row r="1552" spans="1:6" x14ac:dyDescent="0.3">
      <c r="A1552" s="339"/>
      <c r="B1552" s="336"/>
      <c r="C1552" s="339"/>
      <c r="D1552" s="339"/>
      <c r="E1552" s="339"/>
      <c r="F1552" s="1245"/>
    </row>
    <row r="1553" spans="1:6" x14ac:dyDescent="0.3">
      <c r="A1553" s="339"/>
      <c r="B1553" s="336"/>
      <c r="C1553" s="339"/>
      <c r="D1553" s="339"/>
      <c r="E1553" s="339"/>
      <c r="F1553" s="1245"/>
    </row>
    <row r="1554" spans="1:6" x14ac:dyDescent="0.3">
      <c r="A1554" s="339"/>
      <c r="B1554" s="336"/>
      <c r="C1554" s="339"/>
      <c r="D1554" s="339"/>
      <c r="E1554" s="339"/>
      <c r="F1554" s="1245"/>
    </row>
    <row r="1555" spans="1:6" x14ac:dyDescent="0.3">
      <c r="A1555" s="339"/>
      <c r="B1555" s="336"/>
      <c r="C1555" s="339"/>
      <c r="D1555" s="339"/>
      <c r="E1555" s="339"/>
      <c r="F1555" s="1245"/>
    </row>
    <row r="1556" spans="1:6" x14ac:dyDescent="0.3">
      <c r="A1556" s="339"/>
      <c r="B1556" s="336"/>
      <c r="C1556" s="339"/>
      <c r="D1556" s="339"/>
      <c r="E1556" s="339"/>
      <c r="F1556" s="1245"/>
    </row>
    <row r="1557" spans="1:6" x14ac:dyDescent="0.3">
      <c r="A1557" s="339"/>
      <c r="B1557" s="336"/>
      <c r="C1557" s="339"/>
      <c r="D1557" s="339"/>
      <c r="E1557" s="339"/>
      <c r="F1557" s="1245"/>
    </row>
    <row r="1558" spans="1:6" x14ac:dyDescent="0.3">
      <c r="A1558" s="339"/>
      <c r="B1558" s="336"/>
      <c r="C1558" s="339"/>
      <c r="D1558" s="339"/>
      <c r="E1558" s="339"/>
      <c r="F1558" s="1245"/>
    </row>
    <row r="1559" spans="1:6" x14ac:dyDescent="0.3">
      <c r="A1559" s="339"/>
      <c r="B1559" s="336"/>
      <c r="C1559" s="339"/>
      <c r="D1559" s="339"/>
      <c r="E1559" s="339"/>
      <c r="F1559" s="1245"/>
    </row>
    <row r="1560" spans="1:6" x14ac:dyDescent="0.3">
      <c r="A1560" s="339"/>
      <c r="B1560" s="336"/>
      <c r="C1560" s="339"/>
      <c r="D1560" s="339"/>
      <c r="E1560" s="339"/>
      <c r="F1560" s="1245"/>
    </row>
    <row r="1561" spans="1:6" x14ac:dyDescent="0.3">
      <c r="A1561" s="339"/>
      <c r="B1561" s="336"/>
      <c r="C1561" s="339"/>
      <c r="D1561" s="339"/>
      <c r="E1561" s="339"/>
      <c r="F1561" s="1245"/>
    </row>
    <row r="1562" spans="1:6" x14ac:dyDescent="0.3">
      <c r="A1562" s="339"/>
      <c r="B1562" s="336"/>
      <c r="C1562" s="339"/>
      <c r="D1562" s="339"/>
      <c r="E1562" s="339"/>
      <c r="F1562" s="1245"/>
    </row>
    <row r="1563" spans="1:6" x14ac:dyDescent="0.3">
      <c r="A1563" s="339"/>
      <c r="B1563" s="336"/>
      <c r="C1563" s="339"/>
      <c r="D1563" s="339"/>
      <c r="E1563" s="339"/>
      <c r="F1563" s="1245"/>
    </row>
    <row r="1564" spans="1:6" x14ac:dyDescent="0.3">
      <c r="A1564" s="339"/>
      <c r="B1564" s="336"/>
      <c r="C1564" s="339"/>
      <c r="D1564" s="339"/>
      <c r="E1564" s="339"/>
      <c r="F1564" s="1245"/>
    </row>
    <row r="1565" spans="1:6" x14ac:dyDescent="0.3">
      <c r="A1565" s="339"/>
      <c r="B1565" s="336"/>
      <c r="C1565" s="339"/>
      <c r="D1565" s="339"/>
      <c r="E1565" s="339"/>
      <c r="F1565" s="1245"/>
    </row>
    <row r="1566" spans="1:6" x14ac:dyDescent="0.3">
      <c r="A1566" s="339"/>
      <c r="B1566" s="336"/>
      <c r="C1566" s="339"/>
      <c r="D1566" s="339"/>
      <c r="E1566" s="339"/>
      <c r="F1566" s="1245"/>
    </row>
    <row r="1567" spans="1:6" x14ac:dyDescent="0.3">
      <c r="A1567" s="339"/>
      <c r="B1567" s="336"/>
      <c r="C1567" s="339"/>
      <c r="D1567" s="339"/>
      <c r="E1567" s="339"/>
      <c r="F1567" s="1245"/>
    </row>
    <row r="1568" spans="1:6" x14ac:dyDescent="0.3">
      <c r="A1568" s="339"/>
      <c r="B1568" s="336"/>
      <c r="C1568" s="339"/>
      <c r="D1568" s="339"/>
      <c r="E1568" s="339"/>
      <c r="F1568" s="1245"/>
    </row>
    <row r="1569" spans="1:6" x14ac:dyDescent="0.3">
      <c r="A1569" s="339"/>
      <c r="B1569" s="336"/>
      <c r="C1569" s="339"/>
      <c r="D1569" s="339"/>
      <c r="E1569" s="339"/>
      <c r="F1569" s="1245"/>
    </row>
    <row r="1570" spans="1:6" x14ac:dyDescent="0.3">
      <c r="A1570" s="339"/>
      <c r="B1570" s="336"/>
      <c r="C1570" s="339"/>
      <c r="D1570" s="339"/>
      <c r="E1570" s="339"/>
      <c r="F1570" s="1245"/>
    </row>
    <row r="1571" spans="1:6" x14ac:dyDescent="0.3">
      <c r="A1571" s="339"/>
      <c r="B1571" s="336"/>
      <c r="C1571" s="339"/>
      <c r="D1571" s="339"/>
      <c r="E1571" s="339"/>
      <c r="F1571" s="1245"/>
    </row>
    <row r="1572" spans="1:6" x14ac:dyDescent="0.3">
      <c r="A1572" s="339"/>
      <c r="B1572" s="336"/>
      <c r="C1572" s="339"/>
      <c r="D1572" s="339"/>
      <c r="E1572" s="339"/>
      <c r="F1572" s="1245"/>
    </row>
    <row r="1573" spans="1:6" x14ac:dyDescent="0.3">
      <c r="A1573" s="339"/>
      <c r="B1573" s="336"/>
      <c r="C1573" s="339"/>
      <c r="D1573" s="339"/>
      <c r="E1573" s="339"/>
      <c r="F1573" s="1245"/>
    </row>
    <row r="1574" spans="1:6" x14ac:dyDescent="0.3">
      <c r="A1574" s="339"/>
      <c r="B1574" s="336"/>
      <c r="C1574" s="339"/>
      <c r="D1574" s="339"/>
      <c r="E1574" s="339"/>
      <c r="F1574" s="1245"/>
    </row>
    <row r="1575" spans="1:6" x14ac:dyDescent="0.3">
      <c r="A1575" s="339"/>
      <c r="B1575" s="336"/>
      <c r="C1575" s="339"/>
      <c r="D1575" s="339"/>
      <c r="E1575" s="339"/>
      <c r="F1575" s="1245"/>
    </row>
    <row r="1576" spans="1:6" x14ac:dyDescent="0.3">
      <c r="A1576" s="339"/>
      <c r="B1576" s="336"/>
      <c r="C1576" s="339"/>
      <c r="D1576" s="339"/>
      <c r="E1576" s="339"/>
      <c r="F1576" s="1245"/>
    </row>
    <row r="1577" spans="1:6" x14ac:dyDescent="0.3">
      <c r="A1577" s="339"/>
      <c r="B1577" s="336"/>
      <c r="C1577" s="339"/>
      <c r="D1577" s="339"/>
      <c r="E1577" s="339"/>
      <c r="F1577" s="1245"/>
    </row>
    <row r="1578" spans="1:6" x14ac:dyDescent="0.3">
      <c r="A1578" s="339"/>
      <c r="B1578" s="336"/>
      <c r="C1578" s="339"/>
      <c r="D1578" s="339"/>
      <c r="E1578" s="339"/>
      <c r="F1578" s="1245"/>
    </row>
    <row r="1579" spans="1:6" x14ac:dyDescent="0.3">
      <c r="A1579" s="339"/>
      <c r="B1579" s="336"/>
      <c r="C1579" s="339"/>
      <c r="D1579" s="339"/>
      <c r="E1579" s="339"/>
      <c r="F1579" s="1245"/>
    </row>
    <row r="1580" spans="1:6" x14ac:dyDescent="0.3">
      <c r="A1580" s="339"/>
      <c r="B1580" s="336"/>
      <c r="C1580" s="339"/>
      <c r="D1580" s="339"/>
      <c r="E1580" s="339"/>
      <c r="F1580" s="1245"/>
    </row>
    <row r="1581" spans="1:6" x14ac:dyDescent="0.3">
      <c r="A1581" s="339"/>
      <c r="B1581" s="336"/>
      <c r="C1581" s="339"/>
      <c r="D1581" s="339"/>
      <c r="E1581" s="339"/>
      <c r="F1581" s="1245"/>
    </row>
    <row r="1582" spans="1:6" x14ac:dyDescent="0.3">
      <c r="A1582" s="339"/>
      <c r="B1582" s="336"/>
      <c r="C1582" s="339"/>
      <c r="D1582" s="339"/>
      <c r="E1582" s="339"/>
      <c r="F1582" s="1245"/>
    </row>
    <row r="1583" spans="1:6" x14ac:dyDescent="0.3">
      <c r="A1583" s="339"/>
      <c r="B1583" s="336"/>
      <c r="C1583" s="339"/>
      <c r="D1583" s="339"/>
      <c r="E1583" s="339"/>
      <c r="F1583" s="1245"/>
    </row>
    <row r="1584" spans="1:6" x14ac:dyDescent="0.3">
      <c r="A1584" s="339"/>
      <c r="B1584" s="336"/>
      <c r="C1584" s="339"/>
      <c r="D1584" s="339"/>
      <c r="E1584" s="339"/>
      <c r="F1584" s="1245"/>
    </row>
    <row r="1585" spans="1:6" x14ac:dyDescent="0.3">
      <c r="A1585" s="339"/>
      <c r="B1585" s="336"/>
      <c r="C1585" s="339"/>
      <c r="D1585" s="339"/>
      <c r="E1585" s="339"/>
      <c r="F1585" s="1245"/>
    </row>
    <row r="1586" spans="1:6" x14ac:dyDescent="0.3">
      <c r="A1586" s="339"/>
      <c r="B1586" s="336"/>
      <c r="C1586" s="339"/>
      <c r="D1586" s="339"/>
      <c r="E1586" s="339"/>
      <c r="F1586" s="1245"/>
    </row>
    <row r="1587" spans="1:6" x14ac:dyDescent="0.3">
      <c r="A1587" s="339"/>
      <c r="B1587" s="336"/>
      <c r="C1587" s="339"/>
      <c r="D1587" s="339"/>
      <c r="E1587" s="339"/>
      <c r="F1587" s="1245"/>
    </row>
    <row r="1588" spans="1:6" x14ac:dyDescent="0.3">
      <c r="A1588" s="339"/>
      <c r="B1588" s="336"/>
      <c r="C1588" s="339"/>
      <c r="D1588" s="339"/>
      <c r="E1588" s="339"/>
      <c r="F1588" s="1245"/>
    </row>
    <row r="1589" spans="1:6" x14ac:dyDescent="0.3">
      <c r="A1589" s="339"/>
      <c r="B1589" s="336"/>
      <c r="C1589" s="339"/>
      <c r="D1589" s="339"/>
      <c r="E1589" s="339"/>
      <c r="F1589" s="1245"/>
    </row>
    <row r="1590" spans="1:6" x14ac:dyDescent="0.3">
      <c r="A1590" s="339"/>
      <c r="B1590" s="336"/>
      <c r="C1590" s="339"/>
      <c r="D1590" s="339"/>
      <c r="E1590" s="339"/>
      <c r="F1590" s="1245"/>
    </row>
    <row r="1591" spans="1:6" x14ac:dyDescent="0.3">
      <c r="A1591" s="339"/>
      <c r="B1591" s="336"/>
      <c r="C1591" s="339"/>
      <c r="D1591" s="339"/>
      <c r="E1591" s="339"/>
      <c r="F1591" s="1245"/>
    </row>
    <row r="1592" spans="1:6" x14ac:dyDescent="0.3">
      <c r="A1592" s="339"/>
      <c r="B1592" s="336"/>
      <c r="C1592" s="339"/>
      <c r="D1592" s="339"/>
      <c r="E1592" s="339"/>
      <c r="F1592" s="1245"/>
    </row>
    <row r="1593" spans="1:6" x14ac:dyDescent="0.3">
      <c r="A1593" s="339"/>
      <c r="B1593" s="336"/>
      <c r="C1593" s="339"/>
      <c r="D1593" s="339"/>
      <c r="E1593" s="339"/>
      <c r="F1593" s="1245"/>
    </row>
    <row r="1594" spans="1:6" x14ac:dyDescent="0.3">
      <c r="A1594" s="339"/>
      <c r="B1594" s="336"/>
      <c r="C1594" s="339"/>
      <c r="D1594" s="339"/>
      <c r="E1594" s="339"/>
      <c r="F1594" s="1245"/>
    </row>
    <row r="1595" spans="1:6" x14ac:dyDescent="0.3">
      <c r="A1595" s="339"/>
      <c r="B1595" s="336"/>
      <c r="C1595" s="339"/>
      <c r="D1595" s="339"/>
      <c r="E1595" s="339"/>
      <c r="F1595" s="1245"/>
    </row>
    <row r="1596" spans="1:6" x14ac:dyDescent="0.3">
      <c r="A1596" s="339"/>
      <c r="B1596" s="336"/>
      <c r="C1596" s="339"/>
      <c r="D1596" s="339"/>
      <c r="E1596" s="339"/>
      <c r="F1596" s="1245"/>
    </row>
    <row r="1597" spans="1:6" x14ac:dyDescent="0.3">
      <c r="A1597" s="339"/>
      <c r="B1597" s="336"/>
      <c r="C1597" s="339"/>
      <c r="D1597" s="339"/>
      <c r="E1597" s="339"/>
      <c r="F1597" s="1245"/>
    </row>
    <row r="1598" spans="1:6" x14ac:dyDescent="0.3">
      <c r="A1598" s="339"/>
      <c r="B1598" s="336"/>
      <c r="C1598" s="339"/>
      <c r="D1598" s="339"/>
      <c r="E1598" s="339"/>
      <c r="F1598" s="1245"/>
    </row>
    <row r="1599" spans="1:6" x14ac:dyDescent="0.3">
      <c r="A1599" s="339"/>
      <c r="B1599" s="336"/>
      <c r="C1599" s="339"/>
      <c r="D1599" s="339"/>
      <c r="E1599" s="339"/>
      <c r="F1599" s="1245"/>
    </row>
    <row r="1600" spans="1:6" x14ac:dyDescent="0.3">
      <c r="A1600" s="339"/>
      <c r="B1600" s="336"/>
      <c r="C1600" s="339"/>
      <c r="D1600" s="339"/>
      <c r="E1600" s="339"/>
      <c r="F1600" s="1245"/>
    </row>
    <row r="1601" spans="1:6" x14ac:dyDescent="0.3">
      <c r="A1601" s="339"/>
      <c r="B1601" s="336"/>
      <c r="C1601" s="339"/>
      <c r="D1601" s="339"/>
      <c r="E1601" s="339"/>
      <c r="F1601" s="1245"/>
    </row>
    <row r="1602" spans="1:6" x14ac:dyDescent="0.3">
      <c r="A1602" s="339"/>
      <c r="B1602" s="336"/>
      <c r="C1602" s="339"/>
      <c r="D1602" s="339"/>
      <c r="E1602" s="339"/>
      <c r="F1602" s="1245"/>
    </row>
    <row r="1603" spans="1:6" x14ac:dyDescent="0.3">
      <c r="A1603" s="339"/>
      <c r="B1603" s="336"/>
      <c r="C1603" s="339"/>
      <c r="D1603" s="339"/>
      <c r="E1603" s="339"/>
      <c r="F1603" s="1245"/>
    </row>
    <row r="1604" spans="1:6" x14ac:dyDescent="0.3">
      <c r="A1604" s="339"/>
      <c r="B1604" s="336"/>
      <c r="C1604" s="339"/>
      <c r="D1604" s="339"/>
      <c r="E1604" s="339"/>
      <c r="F1604" s="1245"/>
    </row>
    <row r="1605" spans="1:6" x14ac:dyDescent="0.3">
      <c r="A1605" s="339"/>
      <c r="B1605" s="336"/>
      <c r="C1605" s="339"/>
      <c r="D1605" s="339"/>
      <c r="E1605" s="339"/>
      <c r="F1605" s="1245"/>
    </row>
    <row r="1606" spans="1:6" x14ac:dyDescent="0.3">
      <c r="A1606" s="339"/>
      <c r="B1606" s="336"/>
      <c r="C1606" s="339"/>
      <c r="D1606" s="339"/>
      <c r="E1606" s="339"/>
      <c r="F1606" s="1245"/>
    </row>
    <row r="1607" spans="1:6" x14ac:dyDescent="0.3">
      <c r="A1607" s="339"/>
      <c r="B1607" s="336"/>
      <c r="C1607" s="339"/>
      <c r="D1607" s="339"/>
      <c r="E1607" s="339"/>
      <c r="F1607" s="1245"/>
    </row>
    <row r="1608" spans="1:6" x14ac:dyDescent="0.3">
      <c r="A1608" s="339"/>
      <c r="B1608" s="336"/>
      <c r="C1608" s="339"/>
      <c r="D1608" s="339"/>
      <c r="E1608" s="339"/>
      <c r="F1608" s="1245"/>
    </row>
    <row r="1609" spans="1:6" x14ac:dyDescent="0.3">
      <c r="A1609" s="339"/>
      <c r="B1609" s="336"/>
      <c r="C1609" s="339"/>
      <c r="D1609" s="339"/>
      <c r="E1609" s="339"/>
      <c r="F1609" s="1245"/>
    </row>
    <row r="1610" spans="1:6" x14ac:dyDescent="0.3">
      <c r="A1610" s="339"/>
      <c r="B1610" s="336"/>
      <c r="C1610" s="339"/>
      <c r="D1610" s="339"/>
      <c r="E1610" s="339"/>
      <c r="F1610" s="1245"/>
    </row>
    <row r="1611" spans="1:6" x14ac:dyDescent="0.3">
      <c r="A1611" s="339"/>
      <c r="B1611" s="336"/>
      <c r="C1611" s="339"/>
      <c r="D1611" s="339"/>
      <c r="E1611" s="339"/>
      <c r="F1611" s="1245"/>
    </row>
    <row r="1612" spans="1:6" x14ac:dyDescent="0.3">
      <c r="A1612" s="339"/>
      <c r="B1612" s="336"/>
      <c r="C1612" s="339"/>
      <c r="D1612" s="339"/>
      <c r="E1612" s="339"/>
      <c r="F1612" s="1245"/>
    </row>
    <row r="1613" spans="1:6" x14ac:dyDescent="0.3">
      <c r="A1613" s="339"/>
      <c r="B1613" s="336"/>
      <c r="C1613" s="339"/>
      <c r="D1613" s="339"/>
      <c r="E1613" s="339"/>
      <c r="F1613" s="1245"/>
    </row>
    <row r="1614" spans="1:6" x14ac:dyDescent="0.3">
      <c r="A1614" s="339"/>
      <c r="B1614" s="336"/>
      <c r="C1614" s="339"/>
      <c r="D1614" s="339"/>
      <c r="E1614" s="339"/>
      <c r="F1614" s="1245"/>
    </row>
    <row r="1615" spans="1:6" x14ac:dyDescent="0.3">
      <c r="A1615" s="339"/>
      <c r="B1615" s="336"/>
      <c r="C1615" s="339"/>
      <c r="D1615" s="339"/>
      <c r="E1615" s="339"/>
      <c r="F1615" s="1245"/>
    </row>
    <row r="1616" spans="1:6" x14ac:dyDescent="0.3">
      <c r="A1616" s="339"/>
      <c r="B1616" s="336"/>
      <c r="C1616" s="339"/>
      <c r="D1616" s="339"/>
      <c r="E1616" s="339"/>
      <c r="F1616" s="1245"/>
    </row>
    <row r="1617" spans="1:6" x14ac:dyDescent="0.3">
      <c r="A1617" s="339"/>
      <c r="B1617" s="336"/>
      <c r="C1617" s="339"/>
      <c r="D1617" s="339"/>
      <c r="E1617" s="339"/>
      <c r="F1617" s="1245"/>
    </row>
    <row r="1618" spans="1:6" x14ac:dyDescent="0.3">
      <c r="A1618" s="339"/>
      <c r="B1618" s="336"/>
      <c r="C1618" s="339"/>
      <c r="D1618" s="339"/>
      <c r="E1618" s="339"/>
      <c r="F1618" s="1245"/>
    </row>
    <row r="1619" spans="1:6" x14ac:dyDescent="0.3">
      <c r="A1619" s="339"/>
      <c r="B1619" s="336"/>
      <c r="C1619" s="339"/>
      <c r="D1619" s="339"/>
      <c r="E1619" s="339"/>
      <c r="F1619" s="1245"/>
    </row>
    <row r="1620" spans="1:6" x14ac:dyDescent="0.3">
      <c r="A1620" s="339"/>
      <c r="B1620" s="336"/>
      <c r="C1620" s="339"/>
      <c r="D1620" s="339"/>
      <c r="E1620" s="339"/>
      <c r="F1620" s="1245"/>
    </row>
    <row r="1621" spans="1:6" x14ac:dyDescent="0.3">
      <c r="A1621" s="339"/>
      <c r="B1621" s="336"/>
      <c r="C1621" s="339"/>
      <c r="D1621" s="339"/>
      <c r="E1621" s="339"/>
      <c r="F1621" s="1245"/>
    </row>
    <row r="1622" spans="1:6" x14ac:dyDescent="0.3">
      <c r="A1622" s="339"/>
      <c r="B1622" s="336"/>
      <c r="C1622" s="339"/>
      <c r="D1622" s="339"/>
      <c r="E1622" s="339"/>
      <c r="F1622" s="1245"/>
    </row>
    <row r="1623" spans="1:6" x14ac:dyDescent="0.3">
      <c r="A1623" s="339"/>
      <c r="B1623" s="336"/>
      <c r="C1623" s="339"/>
      <c r="D1623" s="339"/>
      <c r="E1623" s="339"/>
      <c r="F1623" s="1245"/>
    </row>
    <row r="1624" spans="1:6" x14ac:dyDescent="0.3">
      <c r="A1624" s="339"/>
      <c r="B1624" s="336"/>
      <c r="C1624" s="339"/>
      <c r="D1624" s="339"/>
      <c r="E1624" s="339"/>
      <c r="F1624" s="1245"/>
    </row>
    <row r="1625" spans="1:6" x14ac:dyDescent="0.3">
      <c r="A1625" s="339"/>
      <c r="B1625" s="336"/>
      <c r="C1625" s="339"/>
      <c r="D1625" s="339"/>
      <c r="E1625" s="339"/>
      <c r="F1625" s="1245"/>
    </row>
    <row r="1626" spans="1:6" x14ac:dyDescent="0.3">
      <c r="A1626" s="339"/>
      <c r="B1626" s="336"/>
      <c r="C1626" s="339"/>
      <c r="D1626" s="339"/>
      <c r="E1626" s="339"/>
      <c r="F1626" s="1245"/>
    </row>
    <row r="1627" spans="1:6" x14ac:dyDescent="0.3">
      <c r="A1627" s="339"/>
      <c r="B1627" s="336"/>
      <c r="C1627" s="339"/>
      <c r="D1627" s="339"/>
      <c r="E1627" s="339"/>
      <c r="F1627" s="1245"/>
    </row>
    <row r="1628" spans="1:6" x14ac:dyDescent="0.3">
      <c r="A1628" s="339"/>
      <c r="B1628" s="336"/>
      <c r="C1628" s="339"/>
      <c r="D1628" s="339"/>
      <c r="E1628" s="339"/>
      <c r="F1628" s="1245"/>
    </row>
    <row r="1629" spans="1:6" x14ac:dyDescent="0.3">
      <c r="A1629" s="339"/>
      <c r="B1629" s="336"/>
      <c r="C1629" s="339"/>
      <c r="D1629" s="339"/>
      <c r="E1629" s="339"/>
      <c r="F1629" s="1245"/>
    </row>
    <row r="1630" spans="1:6" x14ac:dyDescent="0.3">
      <c r="A1630" s="339"/>
      <c r="B1630" s="336"/>
      <c r="C1630" s="339"/>
      <c r="D1630" s="339"/>
      <c r="E1630" s="339"/>
      <c r="F1630" s="1245"/>
    </row>
    <row r="1631" spans="1:6" x14ac:dyDescent="0.3">
      <c r="A1631" s="339"/>
      <c r="B1631" s="336"/>
      <c r="C1631" s="339"/>
      <c r="D1631" s="339"/>
      <c r="E1631" s="339"/>
      <c r="F1631" s="1245"/>
    </row>
    <row r="1632" spans="1:6" x14ac:dyDescent="0.3">
      <c r="A1632" s="339"/>
      <c r="B1632" s="336"/>
      <c r="C1632" s="339"/>
      <c r="D1632" s="339"/>
      <c r="E1632" s="339"/>
      <c r="F1632" s="1245"/>
    </row>
    <row r="1633" spans="1:6" x14ac:dyDescent="0.3">
      <c r="A1633" s="339"/>
      <c r="B1633" s="336"/>
      <c r="C1633" s="339"/>
      <c r="D1633" s="339"/>
      <c r="E1633" s="339"/>
      <c r="F1633" s="1245"/>
    </row>
    <row r="1634" spans="1:6" x14ac:dyDescent="0.3">
      <c r="A1634" s="339"/>
      <c r="B1634" s="336"/>
      <c r="C1634" s="339"/>
      <c r="D1634" s="339"/>
      <c r="E1634" s="339"/>
      <c r="F1634" s="1245"/>
    </row>
    <row r="1635" spans="1:6" x14ac:dyDescent="0.3">
      <c r="A1635" s="339"/>
      <c r="B1635" s="336"/>
      <c r="C1635" s="339"/>
      <c r="D1635" s="339"/>
      <c r="E1635" s="339"/>
      <c r="F1635" s="1245"/>
    </row>
    <row r="1636" spans="1:6" x14ac:dyDescent="0.3">
      <c r="A1636" s="339"/>
      <c r="B1636" s="336"/>
      <c r="C1636" s="339"/>
      <c r="D1636" s="339"/>
      <c r="E1636" s="339"/>
      <c r="F1636" s="1245"/>
    </row>
    <row r="1637" spans="1:6" x14ac:dyDescent="0.3">
      <c r="A1637" s="339"/>
      <c r="B1637" s="336"/>
      <c r="C1637" s="339"/>
      <c r="D1637" s="339"/>
      <c r="E1637" s="339"/>
      <c r="F1637" s="1245"/>
    </row>
    <row r="1638" spans="1:6" x14ac:dyDescent="0.3">
      <c r="A1638" s="339"/>
      <c r="B1638" s="336"/>
      <c r="C1638" s="339"/>
      <c r="D1638" s="339"/>
      <c r="E1638" s="339"/>
      <c r="F1638" s="1245"/>
    </row>
    <row r="1639" spans="1:6" x14ac:dyDescent="0.3">
      <c r="A1639" s="339"/>
      <c r="B1639" s="336"/>
      <c r="C1639" s="339"/>
      <c r="D1639" s="339"/>
      <c r="E1639" s="339"/>
      <c r="F1639" s="1245"/>
    </row>
    <row r="1640" spans="1:6" x14ac:dyDescent="0.3">
      <c r="A1640" s="339"/>
      <c r="B1640" s="336"/>
      <c r="C1640" s="339"/>
      <c r="D1640" s="339"/>
      <c r="E1640" s="339"/>
      <c r="F1640" s="1245"/>
    </row>
    <row r="1641" spans="1:6" x14ac:dyDescent="0.3">
      <c r="A1641" s="339"/>
      <c r="B1641" s="336"/>
      <c r="C1641" s="339"/>
      <c r="D1641" s="339"/>
      <c r="E1641" s="339"/>
      <c r="F1641" s="1245"/>
    </row>
    <row r="1642" spans="1:6" x14ac:dyDescent="0.3">
      <c r="A1642" s="339"/>
      <c r="B1642" s="336"/>
      <c r="C1642" s="339"/>
      <c r="D1642" s="339"/>
      <c r="E1642" s="339"/>
      <c r="F1642" s="1245"/>
    </row>
    <row r="1643" spans="1:6" x14ac:dyDescent="0.3">
      <c r="A1643" s="339"/>
      <c r="B1643" s="336"/>
      <c r="C1643" s="339"/>
      <c r="D1643" s="339"/>
      <c r="E1643" s="339"/>
      <c r="F1643" s="1245"/>
    </row>
    <row r="1644" spans="1:6" x14ac:dyDescent="0.3">
      <c r="A1644" s="339"/>
      <c r="B1644" s="336"/>
      <c r="C1644" s="339"/>
      <c r="D1644" s="339"/>
      <c r="E1644" s="339"/>
      <c r="F1644" s="1245"/>
    </row>
    <row r="1645" spans="1:6" x14ac:dyDescent="0.3">
      <c r="A1645" s="339"/>
      <c r="B1645" s="336"/>
      <c r="C1645" s="339"/>
      <c r="D1645" s="339"/>
      <c r="E1645" s="339"/>
      <c r="F1645" s="1245"/>
    </row>
    <row r="1646" spans="1:6" x14ac:dyDescent="0.3">
      <c r="A1646" s="339"/>
      <c r="B1646" s="336"/>
      <c r="C1646" s="339"/>
      <c r="D1646" s="339"/>
      <c r="E1646" s="339"/>
      <c r="F1646" s="1245"/>
    </row>
    <row r="1647" spans="1:6" x14ac:dyDescent="0.3">
      <c r="A1647" s="339"/>
      <c r="B1647" s="336"/>
      <c r="C1647" s="339"/>
      <c r="D1647" s="339"/>
      <c r="E1647" s="339"/>
      <c r="F1647" s="1245"/>
    </row>
    <row r="1648" spans="1:6" x14ac:dyDescent="0.3">
      <c r="A1648" s="339"/>
      <c r="B1648" s="336"/>
      <c r="C1648" s="339"/>
      <c r="D1648" s="339"/>
      <c r="E1648" s="339"/>
      <c r="F1648" s="1245"/>
    </row>
    <row r="1649" spans="1:6" x14ac:dyDescent="0.3">
      <c r="A1649" s="339"/>
      <c r="B1649" s="336"/>
      <c r="C1649" s="339"/>
      <c r="D1649" s="339"/>
      <c r="E1649" s="339"/>
      <c r="F1649" s="1245"/>
    </row>
    <row r="1650" spans="1:6" x14ac:dyDescent="0.3">
      <c r="A1650" s="339"/>
      <c r="B1650" s="336"/>
      <c r="C1650" s="339"/>
      <c r="D1650" s="339"/>
      <c r="E1650" s="339"/>
      <c r="F1650" s="1245"/>
    </row>
    <row r="1651" spans="1:6" x14ac:dyDescent="0.3">
      <c r="A1651" s="339"/>
      <c r="B1651" s="336"/>
      <c r="C1651" s="339"/>
      <c r="D1651" s="339"/>
      <c r="E1651" s="339"/>
      <c r="F1651" s="1245"/>
    </row>
    <row r="1652" spans="1:6" x14ac:dyDescent="0.3">
      <c r="A1652" s="339"/>
      <c r="B1652" s="336"/>
      <c r="C1652" s="339"/>
      <c r="D1652" s="339"/>
      <c r="E1652" s="339"/>
      <c r="F1652" s="1245"/>
    </row>
    <row r="1653" spans="1:6" x14ac:dyDescent="0.3">
      <c r="A1653" s="339"/>
      <c r="B1653" s="336"/>
      <c r="C1653" s="339"/>
      <c r="D1653" s="339"/>
      <c r="E1653" s="339"/>
      <c r="F1653" s="1245"/>
    </row>
    <row r="1654" spans="1:6" x14ac:dyDescent="0.3">
      <c r="A1654" s="339"/>
      <c r="B1654" s="336"/>
      <c r="C1654" s="339"/>
      <c r="D1654" s="339"/>
      <c r="E1654" s="339"/>
      <c r="F1654" s="1245"/>
    </row>
    <row r="1655" spans="1:6" x14ac:dyDescent="0.3">
      <c r="A1655" s="339"/>
      <c r="B1655" s="336"/>
      <c r="C1655" s="339"/>
      <c r="D1655" s="339"/>
      <c r="E1655" s="339"/>
      <c r="F1655" s="1245"/>
    </row>
    <row r="1656" spans="1:6" x14ac:dyDescent="0.3">
      <c r="A1656" s="339"/>
      <c r="B1656" s="336"/>
      <c r="C1656" s="339"/>
      <c r="D1656" s="339"/>
      <c r="E1656" s="339"/>
      <c r="F1656" s="1245"/>
    </row>
    <row r="1657" spans="1:6" x14ac:dyDescent="0.3">
      <c r="A1657" s="339"/>
      <c r="B1657" s="336"/>
      <c r="C1657" s="339"/>
      <c r="D1657" s="339"/>
      <c r="E1657" s="339"/>
      <c r="F1657" s="1245"/>
    </row>
    <row r="1658" spans="1:6" x14ac:dyDescent="0.3">
      <c r="A1658" s="339"/>
      <c r="B1658" s="336"/>
      <c r="C1658" s="339"/>
      <c r="D1658" s="339"/>
      <c r="E1658" s="339"/>
      <c r="F1658" s="1245"/>
    </row>
    <row r="1659" spans="1:6" x14ac:dyDescent="0.3">
      <c r="A1659" s="339"/>
      <c r="B1659" s="336"/>
      <c r="C1659" s="339"/>
      <c r="D1659" s="339"/>
      <c r="E1659" s="339"/>
      <c r="F1659" s="1245"/>
    </row>
    <row r="1660" spans="1:6" x14ac:dyDescent="0.3">
      <c r="A1660" s="339"/>
      <c r="B1660" s="336"/>
      <c r="C1660" s="339"/>
      <c r="D1660" s="339"/>
      <c r="E1660" s="339"/>
      <c r="F1660" s="1245"/>
    </row>
    <row r="1661" spans="1:6" x14ac:dyDescent="0.3">
      <c r="A1661" s="339"/>
      <c r="B1661" s="336"/>
      <c r="C1661" s="339"/>
      <c r="D1661" s="339"/>
      <c r="E1661" s="339"/>
      <c r="F1661" s="1245"/>
    </row>
    <row r="1662" spans="1:6" x14ac:dyDescent="0.3">
      <c r="A1662" s="339"/>
      <c r="B1662" s="336"/>
      <c r="C1662" s="339"/>
      <c r="D1662" s="339"/>
      <c r="E1662" s="339"/>
      <c r="F1662" s="1245"/>
    </row>
    <row r="1663" spans="1:6" x14ac:dyDescent="0.3">
      <c r="A1663" s="339"/>
      <c r="B1663" s="336"/>
      <c r="C1663" s="339"/>
      <c r="D1663" s="339"/>
      <c r="E1663" s="339"/>
      <c r="F1663" s="1245"/>
    </row>
    <row r="1664" spans="1:6" x14ac:dyDescent="0.3">
      <c r="A1664" s="339"/>
      <c r="B1664" s="336"/>
      <c r="C1664" s="339"/>
      <c r="D1664" s="339"/>
      <c r="E1664" s="339"/>
      <c r="F1664" s="1245"/>
    </row>
    <row r="1665" spans="1:6" x14ac:dyDescent="0.3">
      <c r="A1665" s="339"/>
      <c r="B1665" s="336"/>
      <c r="C1665" s="339"/>
      <c r="D1665" s="339"/>
      <c r="E1665" s="339"/>
      <c r="F1665" s="1245"/>
    </row>
    <row r="1666" spans="1:6" x14ac:dyDescent="0.3">
      <c r="A1666" s="339"/>
      <c r="B1666" s="336"/>
      <c r="C1666" s="339"/>
      <c r="D1666" s="339"/>
      <c r="E1666" s="339"/>
      <c r="F1666" s="1245"/>
    </row>
    <row r="1667" spans="1:6" x14ac:dyDescent="0.3">
      <c r="A1667" s="339"/>
      <c r="B1667" s="336"/>
      <c r="C1667" s="339"/>
      <c r="D1667" s="339"/>
      <c r="E1667" s="339"/>
      <c r="F1667" s="1245"/>
    </row>
    <row r="1668" spans="1:6" x14ac:dyDescent="0.3">
      <c r="A1668" s="339"/>
      <c r="B1668" s="336"/>
      <c r="C1668" s="339"/>
      <c r="D1668" s="339"/>
      <c r="E1668" s="339"/>
      <c r="F1668" s="1245"/>
    </row>
    <row r="1669" spans="1:6" x14ac:dyDescent="0.3">
      <c r="A1669" s="339"/>
      <c r="B1669" s="336"/>
      <c r="C1669" s="339"/>
      <c r="D1669" s="339"/>
      <c r="E1669" s="339"/>
      <c r="F1669" s="1245"/>
    </row>
    <row r="1670" spans="1:6" x14ac:dyDescent="0.3">
      <c r="A1670" s="339"/>
      <c r="B1670" s="336"/>
      <c r="C1670" s="339"/>
      <c r="D1670" s="339"/>
      <c r="E1670" s="339"/>
      <c r="F1670" s="1245"/>
    </row>
    <row r="1671" spans="1:6" x14ac:dyDescent="0.3">
      <c r="A1671" s="339"/>
      <c r="B1671" s="336"/>
      <c r="C1671" s="339"/>
      <c r="D1671" s="339"/>
      <c r="E1671" s="339"/>
      <c r="F1671" s="1245"/>
    </row>
    <row r="1672" spans="1:6" x14ac:dyDescent="0.3">
      <c r="A1672" s="339"/>
      <c r="B1672" s="336"/>
      <c r="C1672" s="339"/>
      <c r="D1672" s="339"/>
      <c r="E1672" s="339"/>
      <c r="F1672" s="1245"/>
    </row>
    <row r="1673" spans="1:6" x14ac:dyDescent="0.3">
      <c r="A1673" s="339"/>
      <c r="B1673" s="336"/>
      <c r="C1673" s="339"/>
      <c r="D1673" s="339"/>
      <c r="E1673" s="339"/>
      <c r="F1673" s="1245"/>
    </row>
    <row r="1674" spans="1:6" x14ac:dyDescent="0.3">
      <c r="A1674" s="339"/>
      <c r="B1674" s="336"/>
      <c r="C1674" s="339"/>
      <c r="D1674" s="339"/>
      <c r="E1674" s="339"/>
      <c r="F1674" s="1245"/>
    </row>
    <row r="1675" spans="1:6" x14ac:dyDescent="0.3">
      <c r="A1675" s="339"/>
      <c r="B1675" s="336"/>
      <c r="C1675" s="339"/>
      <c r="D1675" s="339"/>
      <c r="E1675" s="339"/>
      <c r="F1675" s="1245"/>
    </row>
    <row r="1676" spans="1:6" x14ac:dyDescent="0.3">
      <c r="A1676" s="339"/>
      <c r="B1676" s="336"/>
      <c r="C1676" s="339"/>
      <c r="D1676" s="339"/>
      <c r="E1676" s="339"/>
      <c r="F1676" s="1245"/>
    </row>
    <row r="1677" spans="1:6" x14ac:dyDescent="0.3">
      <c r="A1677" s="339"/>
      <c r="B1677" s="336"/>
      <c r="C1677" s="339"/>
      <c r="D1677" s="339"/>
      <c r="E1677" s="339"/>
      <c r="F1677" s="1245"/>
    </row>
    <row r="1678" spans="1:6" x14ac:dyDescent="0.3">
      <c r="A1678" s="339"/>
      <c r="B1678" s="336"/>
      <c r="C1678" s="339"/>
      <c r="D1678" s="339"/>
      <c r="E1678" s="339"/>
      <c r="F1678" s="1245"/>
    </row>
    <row r="1679" spans="1:6" x14ac:dyDescent="0.3">
      <c r="A1679" s="339"/>
      <c r="B1679" s="336"/>
      <c r="C1679" s="339"/>
      <c r="D1679" s="339"/>
      <c r="E1679" s="339"/>
      <c r="F1679" s="1245"/>
    </row>
    <row r="1680" spans="1:6" x14ac:dyDescent="0.3">
      <c r="A1680" s="339"/>
      <c r="B1680" s="336"/>
      <c r="C1680" s="339"/>
      <c r="D1680" s="339"/>
      <c r="E1680" s="339"/>
      <c r="F1680" s="1245"/>
    </row>
    <row r="1681" spans="1:6" x14ac:dyDescent="0.3">
      <c r="A1681" s="339"/>
      <c r="B1681" s="336"/>
      <c r="C1681" s="339"/>
      <c r="D1681" s="339"/>
      <c r="E1681" s="339"/>
      <c r="F1681" s="1245"/>
    </row>
    <row r="1682" spans="1:6" x14ac:dyDescent="0.3">
      <c r="A1682" s="339"/>
      <c r="B1682" s="336"/>
      <c r="C1682" s="339"/>
      <c r="D1682" s="339"/>
      <c r="E1682" s="339"/>
      <c r="F1682" s="1245"/>
    </row>
    <row r="1683" spans="1:6" x14ac:dyDescent="0.3">
      <c r="A1683" s="339"/>
      <c r="B1683" s="336"/>
      <c r="C1683" s="339"/>
      <c r="D1683" s="339"/>
      <c r="E1683" s="339"/>
      <c r="F1683" s="1245"/>
    </row>
    <row r="1684" spans="1:6" x14ac:dyDescent="0.3">
      <c r="A1684" s="339"/>
      <c r="B1684" s="336"/>
      <c r="C1684" s="339"/>
      <c r="D1684" s="339"/>
      <c r="E1684" s="339"/>
      <c r="F1684" s="1245"/>
    </row>
    <row r="1685" spans="1:6" x14ac:dyDescent="0.3">
      <c r="A1685" s="339"/>
      <c r="B1685" s="336"/>
      <c r="C1685" s="339"/>
      <c r="D1685" s="339"/>
      <c r="E1685" s="339"/>
      <c r="F1685" s="1245"/>
    </row>
    <row r="1686" spans="1:6" x14ac:dyDescent="0.3">
      <c r="A1686" s="339"/>
      <c r="B1686" s="336"/>
      <c r="C1686" s="339"/>
      <c r="D1686" s="339"/>
      <c r="E1686" s="339"/>
      <c r="F1686" s="1245"/>
    </row>
    <row r="1687" spans="1:6" x14ac:dyDescent="0.3">
      <c r="A1687" s="339"/>
      <c r="B1687" s="336"/>
      <c r="C1687" s="339"/>
      <c r="D1687" s="339"/>
      <c r="E1687" s="339"/>
      <c r="F1687" s="1245"/>
    </row>
    <row r="1688" spans="1:6" x14ac:dyDescent="0.3">
      <c r="A1688" s="339"/>
      <c r="B1688" s="336"/>
      <c r="C1688" s="339"/>
      <c r="D1688" s="339"/>
      <c r="E1688" s="339"/>
      <c r="F1688" s="1245"/>
    </row>
    <row r="1689" spans="1:6" x14ac:dyDescent="0.3">
      <c r="A1689" s="339"/>
      <c r="B1689" s="336"/>
      <c r="C1689" s="339"/>
      <c r="D1689" s="339"/>
      <c r="E1689" s="339"/>
      <c r="F1689" s="1245"/>
    </row>
    <row r="1690" spans="1:6" x14ac:dyDescent="0.3">
      <c r="A1690" s="339"/>
      <c r="B1690" s="336"/>
      <c r="C1690" s="339"/>
      <c r="D1690" s="339"/>
      <c r="E1690" s="339"/>
      <c r="F1690" s="1245"/>
    </row>
    <row r="1691" spans="1:6" x14ac:dyDescent="0.3">
      <c r="A1691" s="339"/>
      <c r="B1691" s="336"/>
      <c r="C1691" s="339"/>
      <c r="D1691" s="339"/>
      <c r="E1691" s="339"/>
      <c r="F1691" s="1245"/>
    </row>
    <row r="1692" spans="1:6" x14ac:dyDescent="0.3">
      <c r="A1692" s="339"/>
      <c r="B1692" s="336"/>
      <c r="C1692" s="339"/>
      <c r="D1692" s="339"/>
      <c r="E1692" s="339"/>
      <c r="F1692" s="1245"/>
    </row>
    <row r="1693" spans="1:6" x14ac:dyDescent="0.3">
      <c r="A1693" s="339"/>
      <c r="B1693" s="336"/>
      <c r="C1693" s="339"/>
      <c r="D1693" s="339"/>
      <c r="E1693" s="339"/>
      <c r="F1693" s="1245"/>
    </row>
    <row r="1694" spans="1:6" x14ac:dyDescent="0.3">
      <c r="A1694" s="339"/>
      <c r="B1694" s="336"/>
      <c r="C1694" s="339"/>
      <c r="D1694" s="339"/>
      <c r="E1694" s="339"/>
      <c r="F1694" s="1245"/>
    </row>
    <row r="1695" spans="1:6" x14ac:dyDescent="0.3">
      <c r="A1695" s="339"/>
      <c r="B1695" s="336"/>
      <c r="C1695" s="339"/>
      <c r="D1695" s="339"/>
      <c r="E1695" s="339"/>
      <c r="F1695" s="1245"/>
    </row>
    <row r="1696" spans="1:6" x14ac:dyDescent="0.3">
      <c r="A1696" s="339"/>
      <c r="B1696" s="336"/>
      <c r="C1696" s="339"/>
      <c r="D1696" s="339"/>
      <c r="E1696" s="339"/>
      <c r="F1696" s="1245"/>
    </row>
    <row r="1697" spans="1:6" x14ac:dyDescent="0.3">
      <c r="A1697" s="339"/>
      <c r="B1697" s="336"/>
      <c r="C1697" s="339"/>
      <c r="D1697" s="339"/>
      <c r="E1697" s="339"/>
      <c r="F1697" s="1245"/>
    </row>
    <row r="1698" spans="1:6" x14ac:dyDescent="0.3">
      <c r="A1698" s="339"/>
      <c r="B1698" s="336"/>
      <c r="C1698" s="339"/>
      <c r="D1698" s="339"/>
      <c r="E1698" s="339"/>
      <c r="F1698" s="1245"/>
    </row>
    <row r="1699" spans="1:6" x14ac:dyDescent="0.3">
      <c r="A1699" s="339"/>
      <c r="B1699" s="336"/>
      <c r="C1699" s="339"/>
      <c r="D1699" s="339"/>
      <c r="E1699" s="339"/>
      <c r="F1699" s="1245"/>
    </row>
    <row r="1700" spans="1:6" x14ac:dyDescent="0.3">
      <c r="A1700" s="339"/>
      <c r="B1700" s="336"/>
      <c r="C1700" s="339"/>
      <c r="D1700" s="339"/>
      <c r="E1700" s="339"/>
      <c r="F1700" s="1245"/>
    </row>
    <row r="1701" spans="1:6" x14ac:dyDescent="0.3">
      <c r="A1701" s="339"/>
      <c r="B1701" s="336"/>
      <c r="C1701" s="339"/>
      <c r="D1701" s="339"/>
      <c r="E1701" s="339"/>
      <c r="F1701" s="1245"/>
    </row>
    <row r="1702" spans="1:6" x14ac:dyDescent="0.3">
      <c r="A1702" s="339"/>
      <c r="B1702" s="336"/>
      <c r="C1702" s="339"/>
      <c r="D1702" s="339"/>
      <c r="E1702" s="339"/>
      <c r="F1702" s="1245"/>
    </row>
    <row r="1703" spans="1:6" x14ac:dyDescent="0.3">
      <c r="A1703" s="339"/>
      <c r="B1703" s="336"/>
      <c r="C1703" s="339"/>
      <c r="D1703" s="339"/>
      <c r="E1703" s="339"/>
      <c r="F1703" s="1245"/>
    </row>
    <row r="1704" spans="1:6" x14ac:dyDescent="0.3">
      <c r="A1704" s="339"/>
      <c r="B1704" s="336"/>
      <c r="C1704" s="339"/>
      <c r="D1704" s="339"/>
      <c r="E1704" s="339"/>
      <c r="F1704" s="1245"/>
    </row>
    <row r="1705" spans="1:6" x14ac:dyDescent="0.3">
      <c r="A1705" s="339"/>
      <c r="B1705" s="336"/>
      <c r="C1705" s="339"/>
      <c r="D1705" s="339"/>
      <c r="E1705" s="339"/>
      <c r="F1705" s="1245"/>
    </row>
    <row r="1706" spans="1:6" x14ac:dyDescent="0.3">
      <c r="A1706" s="339"/>
      <c r="B1706" s="336"/>
      <c r="C1706" s="339"/>
      <c r="D1706" s="339"/>
      <c r="E1706" s="339"/>
      <c r="F1706" s="1245"/>
    </row>
    <row r="1707" spans="1:6" x14ac:dyDescent="0.3">
      <c r="A1707" s="339"/>
      <c r="B1707" s="336"/>
      <c r="C1707" s="339"/>
      <c r="D1707" s="339"/>
      <c r="E1707" s="339"/>
      <c r="F1707" s="1245"/>
    </row>
    <row r="1708" spans="1:6" x14ac:dyDescent="0.3">
      <c r="A1708" s="339"/>
      <c r="B1708" s="336"/>
      <c r="C1708" s="339"/>
      <c r="D1708" s="339"/>
      <c r="E1708" s="339"/>
      <c r="F1708" s="1245"/>
    </row>
    <row r="1709" spans="1:6" x14ac:dyDescent="0.3">
      <c r="A1709" s="339"/>
      <c r="B1709" s="336"/>
      <c r="C1709" s="339"/>
      <c r="D1709" s="339"/>
      <c r="E1709" s="339"/>
      <c r="F1709" s="1245"/>
    </row>
    <row r="1710" spans="1:6" x14ac:dyDescent="0.3">
      <c r="A1710" s="339"/>
      <c r="B1710" s="336"/>
      <c r="C1710" s="339"/>
      <c r="D1710" s="339"/>
      <c r="E1710" s="339"/>
      <c r="F1710" s="1245"/>
    </row>
    <row r="1711" spans="1:6" x14ac:dyDescent="0.3">
      <c r="A1711" s="339"/>
      <c r="B1711" s="336"/>
      <c r="C1711" s="339"/>
      <c r="D1711" s="339"/>
      <c r="E1711" s="339"/>
      <c r="F1711" s="1245"/>
    </row>
    <row r="1712" spans="1:6" x14ac:dyDescent="0.3">
      <c r="A1712" s="339"/>
      <c r="B1712" s="336"/>
      <c r="C1712" s="339"/>
      <c r="D1712" s="339"/>
      <c r="E1712" s="339"/>
      <c r="F1712" s="1245"/>
    </row>
    <row r="1713" spans="1:6" x14ac:dyDescent="0.3">
      <c r="A1713" s="339"/>
      <c r="B1713" s="336"/>
      <c r="C1713" s="339"/>
      <c r="D1713" s="339"/>
      <c r="E1713" s="339"/>
      <c r="F1713" s="1245"/>
    </row>
    <row r="1714" spans="1:6" x14ac:dyDescent="0.3">
      <c r="A1714" s="339"/>
      <c r="B1714" s="336"/>
      <c r="C1714" s="339"/>
      <c r="D1714" s="339"/>
      <c r="E1714" s="339"/>
      <c r="F1714" s="1245"/>
    </row>
    <row r="1715" spans="1:6" x14ac:dyDescent="0.3">
      <c r="A1715" s="339"/>
      <c r="B1715" s="336"/>
      <c r="C1715" s="339"/>
      <c r="D1715" s="339"/>
      <c r="E1715" s="339"/>
      <c r="F1715" s="1245"/>
    </row>
    <row r="1716" spans="1:6" x14ac:dyDescent="0.3">
      <c r="A1716" s="339"/>
      <c r="B1716" s="336"/>
      <c r="C1716" s="339"/>
      <c r="D1716" s="339"/>
      <c r="E1716" s="339"/>
      <c r="F1716" s="1245"/>
    </row>
    <row r="1717" spans="1:6" x14ac:dyDescent="0.3">
      <c r="A1717" s="339"/>
      <c r="B1717" s="336"/>
      <c r="C1717" s="339"/>
      <c r="D1717" s="339"/>
      <c r="E1717" s="339"/>
      <c r="F1717" s="1245"/>
    </row>
    <row r="1718" spans="1:6" x14ac:dyDescent="0.3">
      <c r="A1718" s="339"/>
      <c r="B1718" s="336"/>
      <c r="C1718" s="339"/>
      <c r="D1718" s="339"/>
      <c r="E1718" s="339"/>
      <c r="F1718" s="1245"/>
    </row>
    <row r="1719" spans="1:6" x14ac:dyDescent="0.3">
      <c r="A1719" s="339"/>
      <c r="B1719" s="336"/>
      <c r="C1719" s="339"/>
      <c r="D1719" s="339"/>
      <c r="E1719" s="339"/>
      <c r="F1719" s="1245"/>
    </row>
    <row r="1720" spans="1:6" x14ac:dyDescent="0.3">
      <c r="A1720" s="339"/>
      <c r="B1720" s="336"/>
      <c r="C1720" s="339"/>
      <c r="D1720" s="339"/>
      <c r="E1720" s="339"/>
      <c r="F1720" s="1245"/>
    </row>
    <row r="1721" spans="1:6" x14ac:dyDescent="0.3">
      <c r="A1721" s="339"/>
      <c r="B1721" s="336"/>
      <c r="C1721" s="339"/>
      <c r="D1721" s="339"/>
      <c r="E1721" s="339"/>
      <c r="F1721" s="1245"/>
    </row>
    <row r="1722" spans="1:6" x14ac:dyDescent="0.3">
      <c r="A1722" s="339"/>
      <c r="B1722" s="336"/>
      <c r="C1722" s="339"/>
      <c r="D1722" s="339"/>
      <c r="E1722" s="339"/>
      <c r="F1722" s="1245"/>
    </row>
    <row r="1723" spans="1:6" x14ac:dyDescent="0.3">
      <c r="A1723" s="339"/>
      <c r="B1723" s="336"/>
      <c r="C1723" s="339"/>
      <c r="D1723" s="339"/>
      <c r="E1723" s="339"/>
      <c r="F1723" s="1245"/>
    </row>
    <row r="1724" spans="1:6" x14ac:dyDescent="0.3">
      <c r="A1724" s="339"/>
      <c r="B1724" s="336"/>
      <c r="C1724" s="339"/>
      <c r="D1724" s="339"/>
      <c r="E1724" s="339"/>
      <c r="F1724" s="1245"/>
    </row>
    <row r="1725" spans="1:6" x14ac:dyDescent="0.3">
      <c r="A1725" s="339"/>
      <c r="B1725" s="336"/>
      <c r="C1725" s="339"/>
      <c r="D1725" s="339"/>
      <c r="E1725" s="339"/>
      <c r="F1725" s="1245"/>
    </row>
    <row r="1726" spans="1:6" x14ac:dyDescent="0.3">
      <c r="A1726" s="339"/>
      <c r="B1726" s="336"/>
      <c r="C1726" s="339"/>
      <c r="D1726" s="339"/>
      <c r="E1726" s="339"/>
      <c r="F1726" s="1245"/>
    </row>
    <row r="1727" spans="1:6" x14ac:dyDescent="0.3">
      <c r="A1727" s="339"/>
      <c r="B1727" s="336"/>
      <c r="C1727" s="339"/>
      <c r="D1727" s="339"/>
      <c r="E1727" s="339"/>
      <c r="F1727" s="1245"/>
    </row>
    <row r="1728" spans="1:6" x14ac:dyDescent="0.3">
      <c r="A1728" s="339"/>
      <c r="B1728" s="336"/>
      <c r="C1728" s="339"/>
      <c r="D1728" s="339"/>
      <c r="E1728" s="339"/>
      <c r="F1728" s="1245"/>
    </row>
    <row r="1729" spans="1:6" x14ac:dyDescent="0.3">
      <c r="A1729" s="339"/>
      <c r="B1729" s="336"/>
      <c r="C1729" s="339"/>
      <c r="D1729" s="339"/>
      <c r="E1729" s="339"/>
      <c r="F1729" s="1245"/>
    </row>
    <row r="1730" spans="1:6" x14ac:dyDescent="0.3">
      <c r="A1730" s="339"/>
      <c r="B1730" s="336"/>
      <c r="C1730" s="339"/>
      <c r="D1730" s="339"/>
      <c r="E1730" s="339"/>
      <c r="F1730" s="1245"/>
    </row>
    <row r="1731" spans="1:6" x14ac:dyDescent="0.3">
      <c r="A1731" s="339"/>
      <c r="B1731" s="336"/>
      <c r="C1731" s="339"/>
      <c r="D1731" s="339"/>
      <c r="E1731" s="339"/>
      <c r="F1731" s="1245"/>
    </row>
    <row r="1732" spans="1:6" x14ac:dyDescent="0.3">
      <c r="A1732" s="339"/>
      <c r="B1732" s="336"/>
      <c r="C1732" s="339"/>
      <c r="D1732" s="339"/>
      <c r="E1732" s="339"/>
      <c r="F1732" s="1245"/>
    </row>
    <row r="1733" spans="1:6" x14ac:dyDescent="0.3">
      <c r="A1733" s="339"/>
      <c r="B1733" s="336"/>
      <c r="C1733" s="339"/>
      <c r="D1733" s="339"/>
      <c r="E1733" s="339"/>
      <c r="F1733" s="1245"/>
    </row>
    <row r="1734" spans="1:6" x14ac:dyDescent="0.3">
      <c r="A1734" s="339"/>
      <c r="B1734" s="336"/>
      <c r="C1734" s="339"/>
      <c r="D1734" s="339"/>
      <c r="E1734" s="339"/>
      <c r="F1734" s="1245"/>
    </row>
    <row r="1735" spans="1:6" x14ac:dyDescent="0.3">
      <c r="A1735" s="339"/>
      <c r="B1735" s="336"/>
      <c r="C1735" s="339"/>
      <c r="D1735" s="339"/>
      <c r="E1735" s="339"/>
      <c r="F1735" s="1245"/>
    </row>
    <row r="1736" spans="1:6" x14ac:dyDescent="0.3">
      <c r="A1736" s="339"/>
      <c r="B1736" s="336"/>
      <c r="C1736" s="339"/>
      <c r="D1736" s="339"/>
      <c r="E1736" s="339"/>
      <c r="F1736" s="1245"/>
    </row>
    <row r="1737" spans="1:6" x14ac:dyDescent="0.3">
      <c r="A1737" s="339"/>
      <c r="B1737" s="336"/>
      <c r="C1737" s="339"/>
      <c r="D1737" s="339"/>
      <c r="E1737" s="339"/>
      <c r="F1737" s="1245"/>
    </row>
    <row r="1738" spans="1:6" x14ac:dyDescent="0.3">
      <c r="A1738" s="339"/>
      <c r="B1738" s="336"/>
      <c r="C1738" s="339"/>
      <c r="D1738" s="339"/>
      <c r="E1738" s="339"/>
      <c r="F1738" s="1245"/>
    </row>
    <row r="1739" spans="1:6" x14ac:dyDescent="0.3">
      <c r="A1739" s="339"/>
      <c r="B1739" s="336"/>
      <c r="C1739" s="339"/>
      <c r="D1739" s="339"/>
      <c r="E1739" s="339"/>
      <c r="F1739" s="1245"/>
    </row>
    <row r="1740" spans="1:6" x14ac:dyDescent="0.3">
      <c r="A1740" s="339"/>
      <c r="B1740" s="336"/>
      <c r="C1740" s="339"/>
      <c r="D1740" s="339"/>
      <c r="E1740" s="339"/>
      <c r="F1740" s="1245"/>
    </row>
    <row r="1741" spans="1:6" x14ac:dyDescent="0.3">
      <c r="A1741" s="339"/>
      <c r="B1741" s="336"/>
      <c r="C1741" s="339"/>
      <c r="D1741" s="339"/>
      <c r="E1741" s="339"/>
      <c r="F1741" s="1245"/>
    </row>
    <row r="1742" spans="1:6" x14ac:dyDescent="0.3">
      <c r="A1742" s="339"/>
      <c r="B1742" s="336"/>
      <c r="C1742" s="339"/>
      <c r="D1742" s="339"/>
      <c r="E1742" s="339"/>
      <c r="F1742" s="1245"/>
    </row>
    <row r="1743" spans="1:6" x14ac:dyDescent="0.3">
      <c r="A1743" s="339"/>
      <c r="B1743" s="336"/>
      <c r="C1743" s="339"/>
      <c r="D1743" s="339"/>
      <c r="E1743" s="339"/>
      <c r="F1743" s="1245"/>
    </row>
    <row r="1744" spans="1:6" x14ac:dyDescent="0.3">
      <c r="A1744" s="339"/>
      <c r="B1744" s="336"/>
      <c r="C1744" s="339"/>
      <c r="D1744" s="339"/>
      <c r="E1744" s="339"/>
      <c r="F1744" s="1245"/>
    </row>
    <row r="1745" spans="1:6" x14ac:dyDescent="0.3">
      <c r="A1745" s="339"/>
      <c r="B1745" s="336"/>
      <c r="C1745" s="339"/>
      <c r="D1745" s="339"/>
      <c r="E1745" s="339"/>
      <c r="F1745" s="1245"/>
    </row>
    <row r="1746" spans="1:6" x14ac:dyDescent="0.3">
      <c r="A1746" s="339"/>
      <c r="B1746" s="336"/>
      <c r="C1746" s="339"/>
      <c r="D1746" s="339"/>
      <c r="E1746" s="339"/>
      <c r="F1746" s="1245"/>
    </row>
    <row r="1747" spans="1:6" x14ac:dyDescent="0.3">
      <c r="A1747" s="339"/>
      <c r="B1747" s="336"/>
      <c r="C1747" s="339"/>
      <c r="D1747" s="339"/>
      <c r="E1747" s="339"/>
      <c r="F1747" s="1245"/>
    </row>
    <row r="1748" spans="1:6" x14ac:dyDescent="0.3">
      <c r="A1748" s="339"/>
      <c r="B1748" s="336"/>
      <c r="C1748" s="339"/>
      <c r="D1748" s="339"/>
      <c r="E1748" s="339"/>
      <c r="F1748" s="1245"/>
    </row>
    <row r="1749" spans="1:6" x14ac:dyDescent="0.3">
      <c r="A1749" s="339"/>
      <c r="B1749" s="336"/>
      <c r="C1749" s="339"/>
      <c r="D1749" s="339"/>
      <c r="E1749" s="339"/>
      <c r="F1749" s="1245"/>
    </row>
    <row r="1750" spans="1:6" x14ac:dyDescent="0.3">
      <c r="A1750" s="339"/>
      <c r="B1750" s="336"/>
      <c r="C1750" s="339"/>
      <c r="D1750" s="339"/>
      <c r="E1750" s="339"/>
      <c r="F1750" s="1245"/>
    </row>
    <row r="1751" spans="1:6" x14ac:dyDescent="0.3">
      <c r="A1751" s="339"/>
      <c r="B1751" s="336"/>
      <c r="C1751" s="339"/>
      <c r="D1751" s="339"/>
      <c r="E1751" s="339"/>
      <c r="F1751" s="1245"/>
    </row>
    <row r="1752" spans="1:6" x14ac:dyDescent="0.3">
      <c r="A1752" s="339"/>
      <c r="B1752" s="336"/>
      <c r="C1752" s="339"/>
      <c r="D1752" s="339"/>
      <c r="E1752" s="339"/>
      <c r="F1752" s="1245"/>
    </row>
    <row r="1753" spans="1:6" x14ac:dyDescent="0.3">
      <c r="A1753" s="339"/>
      <c r="B1753" s="336"/>
      <c r="C1753" s="339"/>
      <c r="D1753" s="339"/>
      <c r="E1753" s="339"/>
      <c r="F1753" s="1245"/>
    </row>
    <row r="1754" spans="1:6" x14ac:dyDescent="0.3">
      <c r="A1754" s="339"/>
      <c r="B1754" s="336"/>
      <c r="C1754" s="339"/>
      <c r="D1754" s="339"/>
      <c r="E1754" s="339"/>
      <c r="F1754" s="1245"/>
    </row>
    <row r="1755" spans="1:6" x14ac:dyDescent="0.3">
      <c r="A1755" s="339"/>
      <c r="B1755" s="336"/>
      <c r="C1755" s="339"/>
      <c r="D1755" s="339"/>
      <c r="E1755" s="339"/>
      <c r="F1755" s="1245"/>
    </row>
    <row r="1756" spans="1:6" x14ac:dyDescent="0.3">
      <c r="A1756" s="339"/>
      <c r="B1756" s="336"/>
      <c r="C1756" s="339"/>
      <c r="D1756" s="339"/>
      <c r="E1756" s="339"/>
      <c r="F1756" s="1245"/>
    </row>
    <row r="1757" spans="1:6" x14ac:dyDescent="0.3">
      <c r="A1757" s="339"/>
      <c r="B1757" s="336"/>
      <c r="C1757" s="339"/>
      <c r="D1757" s="339"/>
      <c r="E1757" s="339"/>
      <c r="F1757" s="1245"/>
    </row>
    <row r="1758" spans="1:6" x14ac:dyDescent="0.3">
      <c r="A1758" s="339"/>
      <c r="B1758" s="336"/>
      <c r="C1758" s="339"/>
      <c r="D1758" s="339"/>
      <c r="E1758" s="339"/>
      <c r="F1758" s="1245"/>
    </row>
    <row r="1759" spans="1:6" x14ac:dyDescent="0.3">
      <c r="A1759" s="339"/>
      <c r="B1759" s="336"/>
      <c r="C1759" s="339"/>
      <c r="D1759" s="339"/>
      <c r="E1759" s="339"/>
      <c r="F1759" s="1245"/>
    </row>
    <row r="1760" spans="1:6" x14ac:dyDescent="0.3">
      <c r="A1760" s="339"/>
      <c r="B1760" s="336"/>
      <c r="C1760" s="339"/>
      <c r="D1760" s="339"/>
      <c r="E1760" s="339"/>
      <c r="F1760" s="1245"/>
    </row>
    <row r="1761" spans="1:6" x14ac:dyDescent="0.3">
      <c r="A1761" s="339"/>
      <c r="B1761" s="336"/>
      <c r="C1761" s="339"/>
      <c r="D1761" s="339"/>
      <c r="E1761" s="339"/>
      <c r="F1761" s="1245"/>
    </row>
    <row r="1762" spans="1:6" x14ac:dyDescent="0.3">
      <c r="A1762" s="339"/>
      <c r="B1762" s="336"/>
      <c r="C1762" s="339"/>
      <c r="D1762" s="339"/>
      <c r="E1762" s="339"/>
      <c r="F1762" s="1245"/>
    </row>
    <row r="1763" spans="1:6" x14ac:dyDescent="0.3">
      <c r="A1763" s="339"/>
      <c r="B1763" s="336"/>
      <c r="C1763" s="339"/>
      <c r="D1763" s="339"/>
      <c r="E1763" s="339"/>
      <c r="F1763" s="1245"/>
    </row>
    <row r="1764" spans="1:6" x14ac:dyDescent="0.3">
      <c r="A1764" s="339"/>
      <c r="B1764" s="336"/>
      <c r="C1764" s="339"/>
      <c r="D1764" s="339"/>
      <c r="E1764" s="339"/>
      <c r="F1764" s="1245"/>
    </row>
    <row r="1765" spans="1:6" x14ac:dyDescent="0.3">
      <c r="A1765" s="339"/>
      <c r="B1765" s="336"/>
      <c r="C1765" s="339"/>
      <c r="D1765" s="339"/>
      <c r="E1765" s="339"/>
      <c r="F1765" s="1245"/>
    </row>
    <row r="1766" spans="1:6" x14ac:dyDescent="0.3">
      <c r="A1766" s="339"/>
      <c r="B1766" s="336"/>
      <c r="C1766" s="339"/>
      <c r="D1766" s="339"/>
      <c r="E1766" s="339"/>
      <c r="F1766" s="1245"/>
    </row>
    <row r="1767" spans="1:6" x14ac:dyDescent="0.3">
      <c r="A1767" s="339"/>
      <c r="B1767" s="336"/>
      <c r="C1767" s="339"/>
      <c r="D1767" s="339"/>
      <c r="E1767" s="339"/>
      <c r="F1767" s="1245"/>
    </row>
    <row r="1768" spans="1:6" x14ac:dyDescent="0.3">
      <c r="A1768" s="339"/>
      <c r="B1768" s="336"/>
      <c r="C1768" s="339"/>
      <c r="D1768" s="339"/>
      <c r="E1768" s="339"/>
      <c r="F1768" s="1245"/>
    </row>
    <row r="1769" spans="1:6" x14ac:dyDescent="0.3">
      <c r="A1769" s="339"/>
      <c r="B1769" s="336"/>
      <c r="C1769" s="339"/>
      <c r="D1769" s="339"/>
      <c r="E1769" s="339"/>
      <c r="F1769" s="1245"/>
    </row>
    <row r="1770" spans="1:6" x14ac:dyDescent="0.3">
      <c r="A1770" s="339"/>
      <c r="B1770" s="336"/>
      <c r="C1770" s="339"/>
      <c r="D1770" s="339"/>
      <c r="E1770" s="339"/>
      <c r="F1770" s="1245"/>
    </row>
    <row r="1771" spans="1:6" x14ac:dyDescent="0.3">
      <c r="A1771" s="339"/>
      <c r="B1771" s="336"/>
      <c r="C1771" s="339"/>
      <c r="D1771" s="339"/>
      <c r="E1771" s="339"/>
      <c r="F1771" s="1245"/>
    </row>
    <row r="1772" spans="1:6" x14ac:dyDescent="0.3">
      <c r="A1772" s="339"/>
      <c r="B1772" s="336"/>
      <c r="C1772" s="339"/>
      <c r="D1772" s="339"/>
      <c r="E1772" s="339"/>
      <c r="F1772" s="1245"/>
    </row>
    <row r="1773" spans="1:6" x14ac:dyDescent="0.3">
      <c r="A1773" s="339"/>
      <c r="B1773" s="336"/>
      <c r="C1773" s="339"/>
      <c r="D1773" s="339"/>
      <c r="E1773" s="339"/>
      <c r="F1773" s="1245"/>
    </row>
    <row r="1774" spans="1:6" x14ac:dyDescent="0.3">
      <c r="A1774" s="339"/>
      <c r="B1774" s="336"/>
      <c r="C1774" s="339"/>
      <c r="D1774" s="339"/>
      <c r="E1774" s="339"/>
      <c r="F1774" s="1245"/>
    </row>
    <row r="1775" spans="1:6" x14ac:dyDescent="0.3">
      <c r="A1775" s="339"/>
      <c r="B1775" s="336"/>
      <c r="C1775" s="339"/>
      <c r="D1775" s="339"/>
      <c r="E1775" s="339"/>
      <c r="F1775" s="1245"/>
    </row>
    <row r="1776" spans="1:6" x14ac:dyDescent="0.3">
      <c r="A1776" s="339"/>
      <c r="B1776" s="336"/>
      <c r="C1776" s="339"/>
      <c r="D1776" s="339"/>
      <c r="E1776" s="339"/>
      <c r="F1776" s="1245"/>
    </row>
    <row r="1777" spans="1:6" x14ac:dyDescent="0.3">
      <c r="A1777" s="339"/>
      <c r="B1777" s="336"/>
      <c r="C1777" s="339"/>
      <c r="D1777" s="339"/>
      <c r="E1777" s="339"/>
      <c r="F1777" s="1245"/>
    </row>
    <row r="1778" spans="1:6" x14ac:dyDescent="0.3">
      <c r="A1778" s="339"/>
      <c r="B1778" s="336"/>
      <c r="C1778" s="339"/>
      <c r="D1778" s="339"/>
      <c r="E1778" s="339"/>
      <c r="F1778" s="1245"/>
    </row>
    <row r="1779" spans="1:6" x14ac:dyDescent="0.3">
      <c r="A1779" s="339"/>
      <c r="B1779" s="336"/>
      <c r="C1779" s="339"/>
      <c r="D1779" s="339"/>
      <c r="E1779" s="339"/>
      <c r="F1779" s="1245"/>
    </row>
    <row r="1780" spans="1:6" x14ac:dyDescent="0.3">
      <c r="A1780" s="339"/>
      <c r="B1780" s="336"/>
      <c r="C1780" s="339"/>
      <c r="D1780" s="339"/>
      <c r="E1780" s="339"/>
      <c r="F1780" s="1245"/>
    </row>
    <row r="1781" spans="1:6" x14ac:dyDescent="0.3">
      <c r="A1781" s="339"/>
      <c r="B1781" s="336"/>
      <c r="C1781" s="339"/>
      <c r="D1781" s="339"/>
      <c r="E1781" s="339"/>
      <c r="F1781" s="1245"/>
    </row>
    <row r="1782" spans="1:6" x14ac:dyDescent="0.3">
      <c r="A1782" s="339"/>
      <c r="B1782" s="336"/>
      <c r="C1782" s="339"/>
      <c r="D1782" s="339"/>
      <c r="E1782" s="339"/>
      <c r="F1782" s="1245"/>
    </row>
    <row r="1783" spans="1:6" x14ac:dyDescent="0.3">
      <c r="A1783" s="339"/>
      <c r="B1783" s="336"/>
      <c r="C1783" s="339"/>
      <c r="D1783" s="339"/>
      <c r="E1783" s="339"/>
      <c r="F1783" s="1245"/>
    </row>
    <row r="1784" spans="1:6" x14ac:dyDescent="0.3">
      <c r="A1784" s="339"/>
      <c r="B1784" s="336"/>
      <c r="C1784" s="339"/>
      <c r="D1784" s="339"/>
      <c r="E1784" s="339"/>
      <c r="F1784" s="1245"/>
    </row>
    <row r="1785" spans="1:6" x14ac:dyDescent="0.3">
      <c r="A1785" s="339"/>
      <c r="B1785" s="336"/>
      <c r="C1785" s="339"/>
      <c r="D1785" s="339"/>
      <c r="E1785" s="339"/>
      <c r="F1785" s="1245"/>
    </row>
    <row r="1786" spans="1:6" x14ac:dyDescent="0.3">
      <c r="A1786" s="339"/>
      <c r="B1786" s="336"/>
      <c r="C1786" s="339"/>
      <c r="D1786" s="339"/>
      <c r="E1786" s="339"/>
      <c r="F1786" s="1245"/>
    </row>
    <row r="1787" spans="1:6" x14ac:dyDescent="0.3">
      <c r="A1787" s="339"/>
      <c r="B1787" s="336"/>
      <c r="C1787" s="339"/>
      <c r="D1787" s="339"/>
      <c r="E1787" s="339"/>
      <c r="F1787" s="1245"/>
    </row>
    <row r="1788" spans="1:6" x14ac:dyDescent="0.3">
      <c r="A1788" s="339"/>
      <c r="B1788" s="336"/>
      <c r="C1788" s="339"/>
      <c r="D1788" s="339"/>
      <c r="E1788" s="339"/>
      <c r="F1788" s="1245"/>
    </row>
    <row r="1789" spans="1:6" x14ac:dyDescent="0.3">
      <c r="A1789" s="339"/>
      <c r="B1789" s="336"/>
      <c r="C1789" s="339"/>
      <c r="D1789" s="339"/>
      <c r="E1789" s="339"/>
      <c r="F1789" s="1245"/>
    </row>
    <row r="1790" spans="1:6" x14ac:dyDescent="0.3">
      <c r="A1790" s="339"/>
      <c r="B1790" s="336"/>
      <c r="C1790" s="339"/>
      <c r="D1790" s="339"/>
      <c r="E1790" s="339"/>
      <c r="F1790" s="1245"/>
    </row>
    <row r="1791" spans="1:6" x14ac:dyDescent="0.3">
      <c r="A1791" s="339"/>
      <c r="B1791" s="336"/>
      <c r="C1791" s="339"/>
      <c r="D1791" s="339"/>
      <c r="E1791" s="339"/>
      <c r="F1791" s="1245"/>
    </row>
    <row r="1792" spans="1:6" x14ac:dyDescent="0.3">
      <c r="A1792" s="339"/>
      <c r="B1792" s="336"/>
      <c r="C1792" s="339"/>
      <c r="D1792" s="339"/>
      <c r="E1792" s="339"/>
      <c r="F1792" s="1245"/>
    </row>
    <row r="1793" spans="1:6" x14ac:dyDescent="0.3">
      <c r="A1793" s="339"/>
      <c r="B1793" s="336"/>
      <c r="C1793" s="339"/>
      <c r="D1793" s="339"/>
      <c r="E1793" s="339"/>
      <c r="F1793" s="1245"/>
    </row>
    <row r="1794" spans="1:6" x14ac:dyDescent="0.3">
      <c r="A1794" s="339"/>
      <c r="B1794" s="336"/>
      <c r="C1794" s="339"/>
      <c r="D1794" s="339"/>
      <c r="E1794" s="339"/>
      <c r="F1794" s="1245"/>
    </row>
    <row r="1795" spans="1:6" x14ac:dyDescent="0.3">
      <c r="A1795" s="339"/>
      <c r="B1795" s="336"/>
      <c r="C1795" s="339"/>
      <c r="D1795" s="339"/>
      <c r="E1795" s="339"/>
      <c r="F1795" s="1245"/>
    </row>
    <row r="1796" spans="1:6" x14ac:dyDescent="0.3">
      <c r="A1796" s="339"/>
      <c r="B1796" s="336"/>
      <c r="C1796" s="339"/>
      <c r="D1796" s="339"/>
      <c r="E1796" s="339"/>
      <c r="F1796" s="1245"/>
    </row>
    <row r="1797" spans="1:6" x14ac:dyDescent="0.3">
      <c r="A1797" s="339"/>
      <c r="B1797" s="336"/>
      <c r="C1797" s="339"/>
      <c r="D1797" s="339"/>
      <c r="E1797" s="339"/>
      <c r="F1797" s="1245"/>
    </row>
    <row r="1798" spans="1:6" x14ac:dyDescent="0.3">
      <c r="A1798" s="339"/>
      <c r="B1798" s="336"/>
      <c r="C1798" s="339"/>
      <c r="D1798" s="339"/>
      <c r="E1798" s="339"/>
      <c r="F1798" s="1245"/>
    </row>
    <row r="1799" spans="1:6" x14ac:dyDescent="0.3">
      <c r="A1799" s="339"/>
      <c r="B1799" s="336"/>
      <c r="C1799" s="339"/>
      <c r="D1799" s="339"/>
      <c r="E1799" s="339"/>
      <c r="F1799" s="1245"/>
    </row>
    <row r="1800" spans="1:6" x14ac:dyDescent="0.3">
      <c r="A1800" s="339"/>
      <c r="B1800" s="336"/>
      <c r="C1800" s="339"/>
      <c r="D1800" s="339"/>
      <c r="E1800" s="339"/>
      <c r="F1800" s="1245"/>
    </row>
    <row r="1801" spans="1:6" x14ac:dyDescent="0.3">
      <c r="A1801" s="339"/>
      <c r="B1801" s="336"/>
      <c r="C1801" s="339"/>
      <c r="D1801" s="339"/>
      <c r="E1801" s="339"/>
      <c r="F1801" s="1245"/>
    </row>
    <row r="1802" spans="1:6" x14ac:dyDescent="0.3">
      <c r="A1802" s="339"/>
      <c r="B1802" s="336"/>
      <c r="C1802" s="339"/>
      <c r="D1802" s="339"/>
      <c r="E1802" s="339"/>
      <c r="F1802" s="1245"/>
    </row>
    <row r="1803" spans="1:6" x14ac:dyDescent="0.3">
      <c r="A1803" s="339"/>
      <c r="B1803" s="336"/>
      <c r="C1803" s="339"/>
      <c r="D1803" s="339"/>
      <c r="E1803" s="339"/>
      <c r="F1803" s="1245"/>
    </row>
    <row r="1804" spans="1:6" x14ac:dyDescent="0.3">
      <c r="A1804" s="339"/>
      <c r="B1804" s="336"/>
      <c r="C1804" s="339"/>
      <c r="D1804" s="339"/>
      <c r="E1804" s="339"/>
      <c r="F1804" s="1245"/>
    </row>
    <row r="1805" spans="1:6" x14ac:dyDescent="0.3">
      <c r="A1805" s="339"/>
      <c r="B1805" s="336"/>
      <c r="C1805" s="339"/>
      <c r="D1805" s="339"/>
      <c r="E1805" s="339"/>
      <c r="F1805" s="1245"/>
    </row>
    <row r="1806" spans="1:6" x14ac:dyDescent="0.3">
      <c r="A1806" s="339"/>
      <c r="B1806" s="336"/>
      <c r="C1806" s="339"/>
      <c r="D1806" s="339"/>
      <c r="E1806" s="339"/>
      <c r="F1806" s="1245"/>
    </row>
    <row r="1807" spans="1:6" x14ac:dyDescent="0.3">
      <c r="A1807" s="339"/>
      <c r="B1807" s="336"/>
      <c r="C1807" s="339"/>
      <c r="D1807" s="339"/>
      <c r="E1807" s="339"/>
      <c r="F1807" s="1245"/>
    </row>
    <row r="1808" spans="1:6" x14ac:dyDescent="0.3">
      <c r="A1808" s="339"/>
      <c r="B1808" s="336"/>
      <c r="C1808" s="339"/>
      <c r="D1808" s="339"/>
      <c r="E1808" s="339"/>
      <c r="F1808" s="1245"/>
    </row>
    <row r="1809" spans="1:6" x14ac:dyDescent="0.3">
      <c r="A1809" s="339"/>
      <c r="B1809" s="336"/>
      <c r="C1809" s="339"/>
      <c r="D1809" s="339"/>
      <c r="E1809" s="339"/>
      <c r="F1809" s="1245"/>
    </row>
    <row r="1810" spans="1:6" x14ac:dyDescent="0.3">
      <c r="A1810" s="339"/>
      <c r="B1810" s="336"/>
      <c r="C1810" s="339"/>
      <c r="D1810" s="339"/>
      <c r="E1810" s="339"/>
      <c r="F1810" s="1245"/>
    </row>
    <row r="1811" spans="1:6" x14ac:dyDescent="0.3">
      <c r="A1811" s="339"/>
      <c r="B1811" s="336"/>
      <c r="C1811" s="339"/>
      <c r="D1811" s="339"/>
      <c r="E1811" s="339"/>
      <c r="F1811" s="1245"/>
    </row>
    <row r="1812" spans="1:6" x14ac:dyDescent="0.3">
      <c r="A1812" s="339"/>
      <c r="B1812" s="336"/>
      <c r="C1812" s="339"/>
      <c r="D1812" s="339"/>
      <c r="E1812" s="339"/>
      <c r="F1812" s="1245"/>
    </row>
    <row r="1813" spans="1:6" x14ac:dyDescent="0.3">
      <c r="A1813" s="339"/>
      <c r="B1813" s="336"/>
      <c r="C1813" s="339"/>
      <c r="D1813" s="339"/>
      <c r="E1813" s="339"/>
      <c r="F1813" s="1245"/>
    </row>
    <row r="1814" spans="1:6" x14ac:dyDescent="0.3">
      <c r="A1814" s="339"/>
      <c r="B1814" s="336"/>
      <c r="C1814" s="339"/>
      <c r="D1814" s="339"/>
      <c r="E1814" s="339"/>
      <c r="F1814" s="1245"/>
    </row>
    <row r="1815" spans="1:6" x14ac:dyDescent="0.3">
      <c r="A1815" s="339"/>
      <c r="B1815" s="336"/>
      <c r="C1815" s="339"/>
      <c r="D1815" s="339"/>
      <c r="E1815" s="339"/>
      <c r="F1815" s="1245"/>
    </row>
    <row r="1816" spans="1:6" x14ac:dyDescent="0.3">
      <c r="A1816" s="339"/>
      <c r="B1816" s="336"/>
      <c r="C1816" s="339"/>
      <c r="D1816" s="339"/>
      <c r="E1816" s="339"/>
      <c r="F1816" s="1245"/>
    </row>
    <row r="1817" spans="1:6" x14ac:dyDescent="0.3">
      <c r="A1817" s="339"/>
      <c r="B1817" s="336"/>
      <c r="C1817" s="339"/>
      <c r="D1817" s="339"/>
      <c r="E1817" s="339"/>
      <c r="F1817" s="1245"/>
    </row>
    <row r="1818" spans="1:6" x14ac:dyDescent="0.3">
      <c r="A1818" s="339"/>
      <c r="B1818" s="336"/>
      <c r="C1818" s="339"/>
      <c r="D1818" s="339"/>
      <c r="E1818" s="339"/>
      <c r="F1818" s="1245"/>
    </row>
    <row r="1819" spans="1:6" x14ac:dyDescent="0.3">
      <c r="A1819" s="339"/>
      <c r="B1819" s="336"/>
      <c r="C1819" s="339"/>
      <c r="D1819" s="339"/>
      <c r="E1819" s="339"/>
      <c r="F1819" s="1245"/>
    </row>
    <row r="1820" spans="1:6" x14ac:dyDescent="0.3">
      <c r="A1820" s="339"/>
      <c r="B1820" s="336"/>
      <c r="C1820" s="339"/>
      <c r="D1820" s="339"/>
      <c r="E1820" s="339"/>
      <c r="F1820" s="1245"/>
    </row>
    <row r="1821" spans="1:6" x14ac:dyDescent="0.3">
      <c r="A1821" s="339"/>
      <c r="B1821" s="336"/>
      <c r="C1821" s="339"/>
      <c r="D1821" s="339"/>
      <c r="E1821" s="339"/>
      <c r="F1821" s="1245"/>
    </row>
    <row r="1822" spans="1:6" x14ac:dyDescent="0.3">
      <c r="A1822" s="339"/>
      <c r="B1822" s="336"/>
      <c r="C1822" s="339"/>
      <c r="D1822" s="339"/>
      <c r="E1822" s="339"/>
      <c r="F1822" s="1245"/>
    </row>
    <row r="1823" spans="1:6" x14ac:dyDescent="0.3">
      <c r="A1823" s="339"/>
      <c r="B1823" s="336"/>
      <c r="C1823" s="339"/>
      <c r="D1823" s="339"/>
      <c r="E1823" s="339"/>
      <c r="F1823" s="1245"/>
    </row>
    <row r="1824" spans="1:6" x14ac:dyDescent="0.3">
      <c r="A1824" s="339"/>
      <c r="B1824" s="336"/>
      <c r="C1824" s="339"/>
      <c r="D1824" s="339"/>
      <c r="E1824" s="339"/>
      <c r="F1824" s="1245"/>
    </row>
    <row r="1825" spans="1:6" x14ac:dyDescent="0.3">
      <c r="A1825" s="339"/>
      <c r="B1825" s="336"/>
      <c r="C1825" s="339"/>
      <c r="D1825" s="339"/>
      <c r="E1825" s="339"/>
      <c r="F1825" s="1245"/>
    </row>
    <row r="1826" spans="1:6" x14ac:dyDescent="0.3">
      <c r="A1826" s="339"/>
      <c r="B1826" s="336"/>
      <c r="C1826" s="339"/>
      <c r="D1826" s="339"/>
      <c r="E1826" s="339"/>
      <c r="F1826" s="1245"/>
    </row>
    <row r="1827" spans="1:6" x14ac:dyDescent="0.3">
      <c r="A1827" s="339"/>
      <c r="B1827" s="336"/>
      <c r="C1827" s="339"/>
      <c r="D1827" s="339"/>
      <c r="E1827" s="339"/>
      <c r="F1827" s="1245"/>
    </row>
    <row r="1828" spans="1:6" x14ac:dyDescent="0.3">
      <c r="A1828" s="339"/>
      <c r="B1828" s="336"/>
      <c r="C1828" s="339"/>
      <c r="D1828" s="339"/>
      <c r="E1828" s="339"/>
      <c r="F1828" s="1245"/>
    </row>
    <row r="1829" spans="1:6" x14ac:dyDescent="0.3">
      <c r="A1829" s="339"/>
      <c r="B1829" s="336"/>
      <c r="C1829" s="339"/>
      <c r="D1829" s="339"/>
      <c r="E1829" s="339"/>
      <c r="F1829" s="1245"/>
    </row>
    <row r="1830" spans="1:6" x14ac:dyDescent="0.3">
      <c r="A1830" s="339"/>
      <c r="B1830" s="336"/>
      <c r="C1830" s="339"/>
      <c r="D1830" s="339"/>
      <c r="E1830" s="339"/>
      <c r="F1830" s="1245"/>
    </row>
    <row r="1831" spans="1:6" x14ac:dyDescent="0.3">
      <c r="A1831" s="339"/>
      <c r="B1831" s="336"/>
      <c r="C1831" s="339"/>
      <c r="D1831" s="339"/>
      <c r="E1831" s="339"/>
      <c r="F1831" s="1245"/>
    </row>
    <row r="1832" spans="1:6" x14ac:dyDescent="0.3">
      <c r="A1832" s="339"/>
      <c r="B1832" s="336"/>
      <c r="C1832" s="339"/>
      <c r="D1832" s="339"/>
      <c r="E1832" s="339"/>
      <c r="F1832" s="1245"/>
    </row>
    <row r="1833" spans="1:6" x14ac:dyDescent="0.3">
      <c r="A1833" s="339"/>
      <c r="B1833" s="336"/>
      <c r="C1833" s="339"/>
      <c r="D1833" s="339"/>
      <c r="E1833" s="339"/>
      <c r="F1833" s="1245"/>
    </row>
    <row r="1834" spans="1:6" x14ac:dyDescent="0.3">
      <c r="A1834" s="339"/>
      <c r="B1834" s="336"/>
      <c r="C1834" s="339"/>
      <c r="D1834" s="339"/>
      <c r="E1834" s="339"/>
      <c r="F1834" s="1245"/>
    </row>
    <row r="1835" spans="1:6" x14ac:dyDescent="0.3">
      <c r="A1835" s="339"/>
      <c r="B1835" s="336"/>
      <c r="C1835" s="339"/>
      <c r="D1835" s="339"/>
      <c r="E1835" s="339"/>
      <c r="F1835" s="1245"/>
    </row>
    <row r="1836" spans="1:6" x14ac:dyDescent="0.3">
      <c r="A1836" s="339"/>
      <c r="B1836" s="336"/>
      <c r="C1836" s="339"/>
      <c r="D1836" s="339"/>
      <c r="E1836" s="339"/>
      <c r="F1836" s="1245"/>
    </row>
    <row r="1837" spans="1:6" x14ac:dyDescent="0.3">
      <c r="A1837" s="339"/>
      <c r="B1837" s="336"/>
      <c r="C1837" s="339"/>
      <c r="D1837" s="339"/>
      <c r="E1837" s="339"/>
      <c r="F1837" s="1245"/>
    </row>
    <row r="1838" spans="1:6" x14ac:dyDescent="0.3">
      <c r="A1838" s="339"/>
      <c r="B1838" s="336"/>
      <c r="C1838" s="339"/>
      <c r="D1838" s="339"/>
      <c r="E1838" s="339"/>
      <c r="F1838" s="1245"/>
    </row>
    <row r="1839" spans="1:6" x14ac:dyDescent="0.3">
      <c r="A1839" s="339"/>
      <c r="B1839" s="336"/>
      <c r="C1839" s="339"/>
      <c r="D1839" s="339"/>
      <c r="E1839" s="339"/>
      <c r="F1839" s="1245"/>
    </row>
    <row r="1840" spans="1:6" x14ac:dyDescent="0.3">
      <c r="A1840" s="339"/>
      <c r="B1840" s="336"/>
      <c r="C1840" s="339"/>
      <c r="D1840" s="339"/>
      <c r="E1840" s="339"/>
      <c r="F1840" s="1245"/>
    </row>
    <row r="1841" spans="1:6" x14ac:dyDescent="0.3">
      <c r="A1841" s="339"/>
      <c r="B1841" s="336"/>
      <c r="C1841" s="339"/>
      <c r="D1841" s="339"/>
      <c r="E1841" s="339"/>
      <c r="F1841" s="1245"/>
    </row>
    <row r="1842" spans="1:6" x14ac:dyDescent="0.3">
      <c r="A1842" s="339"/>
      <c r="B1842" s="336"/>
      <c r="C1842" s="339"/>
      <c r="D1842" s="339"/>
      <c r="E1842" s="339"/>
      <c r="F1842" s="1245"/>
    </row>
    <row r="1843" spans="1:6" x14ac:dyDescent="0.3">
      <c r="A1843" s="339"/>
      <c r="B1843" s="336"/>
      <c r="C1843" s="339"/>
      <c r="D1843" s="339"/>
      <c r="E1843" s="339"/>
      <c r="F1843" s="1245"/>
    </row>
    <row r="1844" spans="1:6" x14ac:dyDescent="0.3">
      <c r="A1844" s="339"/>
      <c r="B1844" s="336"/>
      <c r="C1844" s="339"/>
      <c r="D1844" s="339"/>
      <c r="E1844" s="339"/>
      <c r="F1844" s="1245"/>
    </row>
    <row r="1845" spans="1:6" x14ac:dyDescent="0.3">
      <c r="A1845" s="339"/>
      <c r="B1845" s="336"/>
      <c r="C1845" s="339"/>
      <c r="D1845" s="339"/>
      <c r="E1845" s="339"/>
      <c r="F1845" s="1245"/>
    </row>
    <row r="1846" spans="1:6" x14ac:dyDescent="0.3">
      <c r="A1846" s="339"/>
      <c r="B1846" s="336"/>
      <c r="C1846" s="339"/>
      <c r="D1846" s="339"/>
      <c r="E1846" s="339"/>
      <c r="F1846" s="1245"/>
    </row>
    <row r="1847" spans="1:6" x14ac:dyDescent="0.3">
      <c r="A1847" s="339"/>
      <c r="B1847" s="336"/>
      <c r="C1847" s="339"/>
      <c r="D1847" s="339"/>
      <c r="E1847" s="339"/>
      <c r="F1847" s="1245"/>
    </row>
    <row r="1848" spans="1:6" x14ac:dyDescent="0.3">
      <c r="A1848" s="339"/>
      <c r="B1848" s="336"/>
      <c r="C1848" s="339"/>
      <c r="D1848" s="339"/>
      <c r="E1848" s="339"/>
      <c r="F1848" s="1245"/>
    </row>
    <row r="1849" spans="1:6" x14ac:dyDescent="0.3">
      <c r="A1849" s="339"/>
      <c r="B1849" s="336"/>
      <c r="C1849" s="339"/>
      <c r="D1849" s="339"/>
      <c r="E1849" s="339"/>
      <c r="F1849" s="1245"/>
    </row>
    <row r="1850" spans="1:6" x14ac:dyDescent="0.3">
      <c r="A1850" s="339"/>
      <c r="B1850" s="336"/>
      <c r="C1850" s="339"/>
      <c r="D1850" s="339"/>
      <c r="E1850" s="339"/>
      <c r="F1850" s="1245"/>
    </row>
    <row r="1851" spans="1:6" x14ac:dyDescent="0.3">
      <c r="A1851" s="339"/>
      <c r="B1851" s="336"/>
      <c r="C1851" s="339"/>
      <c r="D1851" s="339"/>
      <c r="E1851" s="339"/>
      <c r="F1851" s="1245"/>
    </row>
    <row r="1852" spans="1:6" x14ac:dyDescent="0.3">
      <c r="A1852" s="339"/>
      <c r="B1852" s="336"/>
      <c r="C1852" s="339"/>
      <c r="D1852" s="339"/>
      <c r="E1852" s="339"/>
      <c r="F1852" s="1245"/>
    </row>
    <row r="1853" spans="1:6" x14ac:dyDescent="0.3">
      <c r="A1853" s="339"/>
      <c r="B1853" s="336"/>
      <c r="C1853" s="339"/>
      <c r="D1853" s="339"/>
      <c r="E1853" s="339"/>
      <c r="F1853" s="1245"/>
    </row>
    <row r="1854" spans="1:6" x14ac:dyDescent="0.3">
      <c r="A1854" s="339"/>
      <c r="B1854" s="336"/>
      <c r="C1854" s="339"/>
      <c r="D1854" s="339"/>
      <c r="E1854" s="339"/>
      <c r="F1854" s="1245"/>
    </row>
    <row r="1855" spans="1:6" x14ac:dyDescent="0.3">
      <c r="A1855" s="339"/>
      <c r="B1855" s="336"/>
      <c r="C1855" s="339"/>
      <c r="D1855" s="339"/>
      <c r="E1855" s="339"/>
      <c r="F1855" s="1245"/>
    </row>
    <row r="1856" spans="1:6" x14ac:dyDescent="0.3">
      <c r="A1856" s="339"/>
      <c r="B1856" s="336"/>
      <c r="C1856" s="339"/>
      <c r="D1856" s="339"/>
      <c r="E1856" s="339"/>
      <c r="F1856" s="1245"/>
    </row>
    <row r="1857" spans="1:6" x14ac:dyDescent="0.3">
      <c r="A1857" s="339"/>
      <c r="B1857" s="336"/>
      <c r="C1857" s="339"/>
      <c r="D1857" s="339"/>
      <c r="E1857" s="339"/>
      <c r="F1857" s="1245"/>
    </row>
    <row r="1858" spans="1:6" x14ac:dyDescent="0.3">
      <c r="A1858" s="339"/>
      <c r="B1858" s="336"/>
      <c r="C1858" s="339"/>
      <c r="D1858" s="339"/>
      <c r="E1858" s="339"/>
      <c r="F1858" s="1245"/>
    </row>
    <row r="1859" spans="1:6" x14ac:dyDescent="0.3">
      <c r="A1859" s="339"/>
      <c r="B1859" s="336"/>
      <c r="C1859" s="339"/>
      <c r="D1859" s="339"/>
      <c r="E1859" s="339"/>
      <c r="F1859" s="1245"/>
    </row>
    <row r="1860" spans="1:6" x14ac:dyDescent="0.3">
      <c r="A1860" s="339"/>
      <c r="B1860" s="336"/>
      <c r="C1860" s="339"/>
      <c r="D1860" s="339"/>
      <c r="E1860" s="339"/>
      <c r="F1860" s="1245"/>
    </row>
    <row r="1861" spans="1:6" x14ac:dyDescent="0.3">
      <c r="A1861" s="339"/>
      <c r="B1861" s="336"/>
      <c r="C1861" s="339"/>
      <c r="D1861" s="339"/>
      <c r="E1861" s="339"/>
      <c r="F1861" s="1245"/>
    </row>
    <row r="1862" spans="1:6" x14ac:dyDescent="0.3">
      <c r="A1862" s="339"/>
      <c r="B1862" s="336"/>
      <c r="C1862" s="339"/>
      <c r="D1862" s="339"/>
      <c r="E1862" s="339"/>
      <c r="F1862" s="1245"/>
    </row>
    <row r="1863" spans="1:6" x14ac:dyDescent="0.3">
      <c r="A1863" s="339"/>
      <c r="B1863" s="336"/>
      <c r="C1863" s="339"/>
      <c r="D1863" s="339"/>
      <c r="E1863" s="339"/>
      <c r="F1863" s="1245"/>
    </row>
    <row r="1864" spans="1:6" x14ac:dyDescent="0.3">
      <c r="A1864" s="339"/>
      <c r="B1864" s="336"/>
      <c r="C1864" s="339"/>
      <c r="D1864" s="339"/>
      <c r="E1864" s="339"/>
      <c r="F1864" s="1245"/>
    </row>
    <row r="1865" spans="1:6" x14ac:dyDescent="0.3">
      <c r="A1865" s="339"/>
      <c r="B1865" s="336"/>
      <c r="C1865" s="339"/>
      <c r="D1865" s="339"/>
      <c r="E1865" s="339"/>
      <c r="F1865" s="1245"/>
    </row>
    <row r="1866" spans="1:6" x14ac:dyDescent="0.3">
      <c r="A1866" s="339"/>
      <c r="B1866" s="336"/>
      <c r="C1866" s="339"/>
      <c r="D1866" s="339"/>
      <c r="E1866" s="339"/>
      <c r="F1866" s="1245"/>
    </row>
    <row r="1867" spans="1:6" x14ac:dyDescent="0.3">
      <c r="A1867" s="339"/>
      <c r="B1867" s="336"/>
      <c r="C1867" s="339"/>
      <c r="D1867" s="339"/>
      <c r="E1867" s="339"/>
      <c r="F1867" s="1245"/>
    </row>
    <row r="1868" spans="1:6" x14ac:dyDescent="0.3">
      <c r="A1868" s="339"/>
      <c r="B1868" s="336"/>
      <c r="C1868" s="339"/>
      <c r="D1868" s="339"/>
      <c r="E1868" s="339"/>
      <c r="F1868" s="1245"/>
    </row>
    <row r="1869" spans="1:6" x14ac:dyDescent="0.3">
      <c r="A1869" s="339"/>
      <c r="B1869" s="336"/>
      <c r="C1869" s="339"/>
      <c r="D1869" s="339"/>
      <c r="E1869" s="339"/>
      <c r="F1869" s="1245"/>
    </row>
    <row r="1870" spans="1:6" x14ac:dyDescent="0.3">
      <c r="A1870" s="339"/>
      <c r="B1870" s="336"/>
      <c r="C1870" s="339"/>
      <c r="D1870" s="339"/>
      <c r="E1870" s="339"/>
      <c r="F1870" s="1245"/>
    </row>
    <row r="1871" spans="1:6" x14ac:dyDescent="0.3">
      <c r="A1871" s="339"/>
      <c r="B1871" s="336"/>
      <c r="C1871" s="339"/>
      <c r="D1871" s="339"/>
      <c r="E1871" s="339"/>
      <c r="F1871" s="1245"/>
    </row>
    <row r="1872" spans="1:6" x14ac:dyDescent="0.3">
      <c r="A1872" s="339"/>
      <c r="B1872" s="336"/>
      <c r="C1872" s="339"/>
      <c r="D1872" s="339"/>
      <c r="E1872" s="339"/>
      <c r="F1872" s="1245"/>
    </row>
    <row r="1873" spans="1:6" x14ac:dyDescent="0.3">
      <c r="A1873" s="339"/>
      <c r="B1873" s="336"/>
      <c r="C1873" s="339"/>
      <c r="D1873" s="339"/>
      <c r="E1873" s="339"/>
      <c r="F1873" s="1245"/>
    </row>
    <row r="1874" spans="1:6" x14ac:dyDescent="0.3">
      <c r="A1874" s="339"/>
      <c r="B1874" s="336"/>
      <c r="C1874" s="339"/>
      <c r="D1874" s="339"/>
      <c r="E1874" s="339"/>
      <c r="F1874" s="1245"/>
    </row>
    <row r="1875" spans="1:6" x14ac:dyDescent="0.3">
      <c r="A1875" s="339"/>
      <c r="B1875" s="336"/>
      <c r="C1875" s="339"/>
      <c r="D1875" s="339"/>
      <c r="E1875" s="339"/>
      <c r="F1875" s="1245"/>
    </row>
    <row r="1876" spans="1:6" x14ac:dyDescent="0.3">
      <c r="A1876" s="339"/>
      <c r="B1876" s="336"/>
      <c r="C1876" s="339"/>
      <c r="D1876" s="339"/>
      <c r="E1876" s="339"/>
      <c r="F1876" s="1245"/>
    </row>
    <row r="1877" spans="1:6" x14ac:dyDescent="0.3">
      <c r="A1877" s="339"/>
      <c r="B1877" s="336"/>
      <c r="C1877" s="339"/>
      <c r="D1877" s="339"/>
      <c r="E1877" s="339"/>
      <c r="F1877" s="1245"/>
    </row>
    <row r="1878" spans="1:6" x14ac:dyDescent="0.3">
      <c r="A1878" s="339"/>
      <c r="B1878" s="336"/>
      <c r="C1878" s="339"/>
      <c r="D1878" s="339"/>
      <c r="E1878" s="339"/>
      <c r="F1878" s="1245"/>
    </row>
    <row r="1879" spans="1:6" x14ac:dyDescent="0.3">
      <c r="A1879" s="339"/>
      <c r="B1879" s="336"/>
      <c r="C1879" s="339"/>
      <c r="D1879" s="339"/>
      <c r="E1879" s="339"/>
      <c r="F1879" s="1245"/>
    </row>
    <row r="1880" spans="1:6" x14ac:dyDescent="0.3">
      <c r="A1880" s="339"/>
      <c r="B1880" s="336"/>
      <c r="C1880" s="339"/>
      <c r="D1880" s="339"/>
      <c r="E1880" s="339"/>
      <c r="F1880" s="1245"/>
    </row>
    <row r="1881" spans="1:6" x14ac:dyDescent="0.3">
      <c r="A1881" s="339"/>
      <c r="B1881" s="336"/>
      <c r="C1881" s="339"/>
      <c r="D1881" s="339"/>
      <c r="E1881" s="339"/>
      <c r="F1881" s="1245"/>
    </row>
    <row r="1882" spans="1:6" x14ac:dyDescent="0.3">
      <c r="A1882" s="339"/>
      <c r="B1882" s="336"/>
      <c r="C1882" s="339"/>
      <c r="D1882" s="339"/>
      <c r="E1882" s="339"/>
      <c r="F1882" s="1245"/>
    </row>
    <row r="1883" spans="1:6" x14ac:dyDescent="0.3">
      <c r="A1883" s="339"/>
      <c r="B1883" s="336"/>
      <c r="C1883" s="339"/>
      <c r="D1883" s="339"/>
      <c r="E1883" s="339"/>
      <c r="F1883" s="1245"/>
    </row>
    <row r="1884" spans="1:6" x14ac:dyDescent="0.3">
      <c r="A1884" s="339"/>
      <c r="B1884" s="336"/>
      <c r="C1884" s="339"/>
      <c r="D1884" s="339"/>
      <c r="E1884" s="339"/>
      <c r="F1884" s="1245"/>
    </row>
    <row r="1885" spans="1:6" x14ac:dyDescent="0.3">
      <c r="A1885" s="339"/>
      <c r="B1885" s="336"/>
      <c r="C1885" s="339"/>
      <c r="D1885" s="339"/>
      <c r="E1885" s="339"/>
      <c r="F1885" s="1245"/>
    </row>
    <row r="1886" spans="1:6" x14ac:dyDescent="0.3">
      <c r="A1886" s="339"/>
      <c r="B1886" s="336"/>
      <c r="C1886" s="339"/>
      <c r="D1886" s="339"/>
      <c r="E1886" s="339"/>
      <c r="F1886" s="1245"/>
    </row>
    <row r="1887" spans="1:6" x14ac:dyDescent="0.3">
      <c r="A1887" s="339"/>
      <c r="B1887" s="336"/>
      <c r="C1887" s="339"/>
      <c r="D1887" s="339"/>
      <c r="E1887" s="339"/>
      <c r="F1887" s="1245"/>
    </row>
    <row r="1888" spans="1:6" x14ac:dyDescent="0.3">
      <c r="A1888" s="339"/>
      <c r="B1888" s="336"/>
      <c r="C1888" s="339"/>
      <c r="D1888" s="339"/>
      <c r="E1888" s="339"/>
      <c r="F1888" s="1245"/>
    </row>
    <row r="1889" spans="1:6" x14ac:dyDescent="0.3">
      <c r="A1889" s="339"/>
      <c r="B1889" s="336"/>
      <c r="C1889" s="339"/>
      <c r="D1889" s="339"/>
      <c r="E1889" s="339"/>
      <c r="F1889" s="1245"/>
    </row>
    <row r="1890" spans="1:6" x14ac:dyDescent="0.3">
      <c r="A1890" s="339"/>
      <c r="B1890" s="336"/>
      <c r="C1890" s="339"/>
      <c r="D1890" s="339"/>
      <c r="E1890" s="339"/>
      <c r="F1890" s="1245"/>
    </row>
    <row r="1891" spans="1:6" x14ac:dyDescent="0.3">
      <c r="A1891" s="339"/>
      <c r="B1891" s="336"/>
      <c r="C1891" s="339"/>
      <c r="D1891" s="339"/>
      <c r="E1891" s="339"/>
      <c r="F1891" s="1245"/>
    </row>
    <row r="1892" spans="1:6" x14ac:dyDescent="0.3">
      <c r="A1892" s="339"/>
      <c r="B1892" s="336"/>
      <c r="C1892" s="339"/>
      <c r="D1892" s="339"/>
      <c r="E1892" s="339"/>
      <c r="F1892" s="1245"/>
    </row>
    <row r="1893" spans="1:6" x14ac:dyDescent="0.3">
      <c r="A1893" s="339"/>
      <c r="B1893" s="336"/>
      <c r="C1893" s="339"/>
      <c r="D1893" s="339"/>
      <c r="E1893" s="339"/>
      <c r="F1893" s="1245"/>
    </row>
    <row r="1894" spans="1:6" x14ac:dyDescent="0.3">
      <c r="A1894" s="339"/>
      <c r="B1894" s="336"/>
      <c r="C1894" s="339"/>
      <c r="D1894" s="339"/>
      <c r="E1894" s="339"/>
      <c r="F1894" s="1245"/>
    </row>
    <row r="1895" spans="1:6" x14ac:dyDescent="0.3">
      <c r="A1895" s="339"/>
      <c r="B1895" s="336"/>
      <c r="C1895" s="339"/>
      <c r="D1895" s="339"/>
      <c r="E1895" s="339"/>
      <c r="F1895" s="1245"/>
    </row>
    <row r="1896" spans="1:6" x14ac:dyDescent="0.3">
      <c r="A1896" s="339"/>
      <c r="B1896" s="336"/>
      <c r="C1896" s="339"/>
      <c r="D1896" s="339"/>
      <c r="E1896" s="339"/>
      <c r="F1896" s="1245"/>
    </row>
    <row r="1897" spans="1:6" x14ac:dyDescent="0.3">
      <c r="A1897" s="339"/>
      <c r="B1897" s="336"/>
      <c r="C1897" s="339"/>
      <c r="D1897" s="339"/>
      <c r="E1897" s="339"/>
      <c r="F1897" s="1245"/>
    </row>
    <row r="1898" spans="1:6" x14ac:dyDescent="0.3">
      <c r="A1898" s="339"/>
      <c r="B1898" s="336"/>
      <c r="C1898" s="339"/>
      <c r="D1898" s="339"/>
      <c r="E1898" s="339"/>
      <c r="F1898" s="1245"/>
    </row>
    <row r="1899" spans="1:6" x14ac:dyDescent="0.3">
      <c r="A1899" s="339"/>
      <c r="B1899" s="336"/>
      <c r="C1899" s="339"/>
      <c r="D1899" s="339"/>
      <c r="E1899" s="339"/>
      <c r="F1899" s="1245"/>
    </row>
    <row r="1900" spans="1:6" x14ac:dyDescent="0.3">
      <c r="A1900" s="339"/>
      <c r="B1900" s="336"/>
      <c r="C1900" s="339"/>
      <c r="D1900" s="339"/>
      <c r="E1900" s="339"/>
      <c r="F1900" s="1245"/>
    </row>
    <row r="1901" spans="1:6" x14ac:dyDescent="0.3">
      <c r="A1901" s="339"/>
      <c r="B1901" s="336"/>
      <c r="C1901" s="339"/>
      <c r="D1901" s="339"/>
      <c r="E1901" s="339"/>
      <c r="F1901" s="1245"/>
    </row>
    <row r="1902" spans="1:6" x14ac:dyDescent="0.3">
      <c r="A1902" s="339"/>
      <c r="B1902" s="336"/>
      <c r="C1902" s="339"/>
      <c r="D1902" s="339"/>
      <c r="E1902" s="339"/>
      <c r="F1902" s="1245"/>
    </row>
    <row r="1903" spans="1:6" x14ac:dyDescent="0.3">
      <c r="A1903" s="339"/>
      <c r="B1903" s="336"/>
      <c r="C1903" s="339"/>
      <c r="D1903" s="339"/>
      <c r="E1903" s="339"/>
      <c r="F1903" s="1245"/>
    </row>
    <row r="1904" spans="1:6" x14ac:dyDescent="0.3">
      <c r="A1904" s="339"/>
      <c r="B1904" s="336"/>
      <c r="C1904" s="339"/>
      <c r="D1904" s="339"/>
      <c r="E1904" s="339"/>
      <c r="F1904" s="1245"/>
    </row>
    <row r="1905" spans="1:6" x14ac:dyDescent="0.3">
      <c r="A1905" s="339"/>
      <c r="B1905" s="336"/>
      <c r="C1905" s="339"/>
      <c r="D1905" s="339"/>
      <c r="E1905" s="339"/>
      <c r="F1905" s="1245"/>
    </row>
    <row r="1906" spans="1:6" x14ac:dyDescent="0.3">
      <c r="A1906" s="339"/>
      <c r="B1906" s="336"/>
      <c r="C1906" s="339"/>
      <c r="D1906" s="339"/>
      <c r="E1906" s="339"/>
      <c r="F1906" s="1245"/>
    </row>
    <row r="1907" spans="1:6" x14ac:dyDescent="0.3">
      <c r="A1907" s="339"/>
      <c r="B1907" s="336"/>
      <c r="C1907" s="339"/>
      <c r="D1907" s="339"/>
      <c r="E1907" s="339"/>
      <c r="F1907" s="1245"/>
    </row>
    <row r="1908" spans="1:6" x14ac:dyDescent="0.3">
      <c r="A1908" s="339"/>
      <c r="B1908" s="336"/>
      <c r="C1908" s="339"/>
      <c r="D1908" s="339"/>
      <c r="E1908" s="339"/>
      <c r="F1908" s="1245"/>
    </row>
    <row r="1909" spans="1:6" x14ac:dyDescent="0.3">
      <c r="A1909" s="339"/>
      <c r="B1909" s="336"/>
      <c r="C1909" s="339"/>
      <c r="D1909" s="339"/>
      <c r="E1909" s="339"/>
      <c r="F1909" s="1245"/>
    </row>
    <row r="1910" spans="1:6" x14ac:dyDescent="0.3">
      <c r="A1910" s="339"/>
      <c r="B1910" s="336"/>
      <c r="C1910" s="339"/>
      <c r="D1910" s="339"/>
      <c r="E1910" s="339"/>
      <c r="F1910" s="1245"/>
    </row>
    <row r="1911" spans="1:6" x14ac:dyDescent="0.3">
      <c r="A1911" s="339"/>
      <c r="B1911" s="336"/>
      <c r="C1911" s="339"/>
      <c r="D1911" s="339"/>
      <c r="E1911" s="339"/>
      <c r="F1911" s="1245"/>
    </row>
    <row r="1912" spans="1:6" x14ac:dyDescent="0.3">
      <c r="A1912" s="339"/>
      <c r="B1912" s="336"/>
      <c r="C1912" s="339"/>
      <c r="D1912" s="339"/>
      <c r="E1912" s="339"/>
      <c r="F1912" s="1245"/>
    </row>
    <row r="1913" spans="1:6" x14ac:dyDescent="0.3">
      <c r="A1913" s="339"/>
      <c r="B1913" s="336"/>
      <c r="C1913" s="339"/>
      <c r="D1913" s="339"/>
      <c r="E1913" s="339"/>
      <c r="F1913" s="1245"/>
    </row>
    <row r="1914" spans="1:6" x14ac:dyDescent="0.3">
      <c r="A1914" s="339"/>
      <c r="B1914" s="336"/>
      <c r="C1914" s="339"/>
      <c r="D1914" s="339"/>
      <c r="E1914" s="339"/>
      <c r="F1914" s="1245"/>
    </row>
    <row r="1915" spans="1:6" x14ac:dyDescent="0.3">
      <c r="A1915" s="339"/>
      <c r="B1915" s="336"/>
      <c r="C1915" s="339"/>
      <c r="D1915" s="339"/>
      <c r="E1915" s="339"/>
      <c r="F1915" s="1245"/>
    </row>
    <row r="1916" spans="1:6" x14ac:dyDescent="0.3">
      <c r="A1916" s="339"/>
      <c r="B1916" s="336"/>
      <c r="C1916" s="339"/>
      <c r="D1916" s="339"/>
      <c r="E1916" s="339"/>
      <c r="F1916" s="1245"/>
    </row>
    <row r="1917" spans="1:6" x14ac:dyDescent="0.3">
      <c r="A1917" s="339"/>
      <c r="B1917" s="336"/>
      <c r="C1917" s="339"/>
      <c r="D1917" s="339"/>
      <c r="E1917" s="339"/>
      <c r="F1917" s="1245"/>
    </row>
    <row r="1918" spans="1:6" x14ac:dyDescent="0.3">
      <c r="A1918" s="339"/>
      <c r="B1918" s="336"/>
      <c r="C1918" s="339"/>
      <c r="D1918" s="339"/>
      <c r="E1918" s="339"/>
      <c r="F1918" s="1245"/>
    </row>
    <row r="1919" spans="1:6" x14ac:dyDescent="0.3">
      <c r="A1919" s="339"/>
      <c r="B1919" s="336"/>
      <c r="C1919" s="339"/>
      <c r="D1919" s="339"/>
      <c r="E1919" s="339"/>
      <c r="F1919" s="1245"/>
    </row>
    <row r="1920" spans="1:6" x14ac:dyDescent="0.3">
      <c r="A1920" s="339"/>
      <c r="B1920" s="336"/>
      <c r="C1920" s="339"/>
      <c r="D1920" s="339"/>
      <c r="E1920" s="339"/>
      <c r="F1920" s="1245"/>
    </row>
    <row r="1921" spans="1:6" x14ac:dyDescent="0.3">
      <c r="A1921" s="339"/>
      <c r="B1921" s="336"/>
      <c r="C1921" s="339"/>
      <c r="D1921" s="339"/>
      <c r="E1921" s="339"/>
      <c r="F1921" s="1245"/>
    </row>
    <row r="1922" spans="1:6" x14ac:dyDescent="0.3">
      <c r="A1922" s="339"/>
      <c r="B1922" s="336"/>
      <c r="C1922" s="339"/>
      <c r="D1922" s="339"/>
      <c r="E1922" s="339"/>
      <c r="F1922" s="1245"/>
    </row>
    <row r="1923" spans="1:6" x14ac:dyDescent="0.3">
      <c r="A1923" s="339"/>
      <c r="B1923" s="336"/>
      <c r="C1923" s="339"/>
      <c r="D1923" s="339"/>
      <c r="E1923" s="339"/>
      <c r="F1923" s="1245"/>
    </row>
    <row r="1924" spans="1:6" x14ac:dyDescent="0.3">
      <c r="A1924" s="339"/>
      <c r="B1924" s="336"/>
      <c r="C1924" s="339"/>
      <c r="D1924" s="339"/>
      <c r="E1924" s="339"/>
      <c r="F1924" s="1245"/>
    </row>
    <row r="1925" spans="1:6" x14ac:dyDescent="0.3">
      <c r="A1925" s="339"/>
      <c r="B1925" s="336"/>
      <c r="C1925" s="339"/>
      <c r="D1925" s="339"/>
      <c r="E1925" s="339"/>
      <c r="F1925" s="1245"/>
    </row>
    <row r="1926" spans="1:6" x14ac:dyDescent="0.3">
      <c r="A1926" s="339"/>
      <c r="B1926" s="336"/>
      <c r="C1926" s="339"/>
      <c r="D1926" s="339"/>
      <c r="E1926" s="339"/>
      <c r="F1926" s="1245"/>
    </row>
    <row r="1927" spans="1:6" x14ac:dyDescent="0.3">
      <c r="A1927" s="339"/>
      <c r="B1927" s="336"/>
      <c r="C1927" s="339"/>
      <c r="D1927" s="339"/>
      <c r="E1927" s="339"/>
      <c r="F1927" s="1245"/>
    </row>
    <row r="1928" spans="1:6" x14ac:dyDescent="0.3">
      <c r="A1928" s="339"/>
      <c r="B1928" s="336"/>
      <c r="C1928" s="339"/>
      <c r="D1928" s="339"/>
      <c r="E1928" s="339"/>
      <c r="F1928" s="1245"/>
    </row>
    <row r="1929" spans="1:6" x14ac:dyDescent="0.3">
      <c r="A1929" s="339"/>
      <c r="B1929" s="336"/>
      <c r="C1929" s="339"/>
      <c r="D1929" s="339"/>
      <c r="E1929" s="339"/>
      <c r="F1929" s="1245"/>
    </row>
    <row r="1930" spans="1:6" x14ac:dyDescent="0.3">
      <c r="A1930" s="339"/>
      <c r="B1930" s="336"/>
      <c r="C1930" s="339"/>
      <c r="D1930" s="339"/>
      <c r="E1930" s="339"/>
      <c r="F1930" s="1245"/>
    </row>
    <row r="1931" spans="1:6" x14ac:dyDescent="0.3">
      <c r="A1931" s="339"/>
      <c r="B1931" s="336"/>
      <c r="C1931" s="339"/>
      <c r="D1931" s="339"/>
      <c r="E1931" s="339"/>
      <c r="F1931" s="1245"/>
    </row>
    <row r="1932" spans="1:6" x14ac:dyDescent="0.3">
      <c r="A1932" s="339"/>
      <c r="B1932" s="336"/>
      <c r="C1932" s="339"/>
      <c r="D1932" s="339"/>
      <c r="E1932" s="339"/>
      <c r="F1932" s="1245"/>
    </row>
    <row r="1933" spans="1:6" x14ac:dyDescent="0.3">
      <c r="A1933" s="339"/>
      <c r="B1933" s="336"/>
      <c r="C1933" s="339"/>
      <c r="D1933" s="339"/>
      <c r="E1933" s="339"/>
      <c r="F1933" s="1245"/>
    </row>
    <row r="1934" spans="1:6" x14ac:dyDescent="0.3">
      <c r="A1934" s="339"/>
      <c r="B1934" s="336"/>
      <c r="C1934" s="339"/>
      <c r="D1934" s="339"/>
      <c r="E1934" s="339"/>
      <c r="F1934" s="1245"/>
    </row>
    <row r="1935" spans="1:6" x14ac:dyDescent="0.3">
      <c r="A1935" s="339"/>
      <c r="B1935" s="336"/>
      <c r="C1935" s="339"/>
      <c r="D1935" s="339"/>
      <c r="E1935" s="339"/>
      <c r="F1935" s="1245"/>
    </row>
    <row r="1936" spans="1:6" x14ac:dyDescent="0.3">
      <c r="A1936" s="339"/>
      <c r="B1936" s="336"/>
      <c r="C1936" s="339"/>
      <c r="D1936" s="339"/>
      <c r="E1936" s="339"/>
      <c r="F1936" s="1245"/>
    </row>
    <row r="1937" spans="1:6" x14ac:dyDescent="0.3">
      <c r="A1937" s="339"/>
      <c r="B1937" s="336"/>
      <c r="C1937" s="339"/>
      <c r="D1937" s="339"/>
      <c r="E1937" s="339"/>
      <c r="F1937" s="1245"/>
    </row>
    <row r="1938" spans="1:6" x14ac:dyDescent="0.3">
      <c r="A1938" s="339"/>
      <c r="B1938" s="336"/>
      <c r="C1938" s="339"/>
      <c r="D1938" s="339"/>
      <c r="E1938" s="339"/>
      <c r="F1938" s="1245"/>
    </row>
    <row r="1939" spans="1:6" x14ac:dyDescent="0.3">
      <c r="A1939" s="339"/>
      <c r="B1939" s="336"/>
      <c r="C1939" s="339"/>
      <c r="D1939" s="339"/>
      <c r="E1939" s="339"/>
      <c r="F1939" s="1245"/>
    </row>
    <row r="1940" spans="1:6" x14ac:dyDescent="0.3">
      <c r="A1940" s="339"/>
      <c r="B1940" s="336"/>
      <c r="C1940" s="339"/>
      <c r="D1940" s="339"/>
      <c r="E1940" s="339"/>
      <c r="F1940" s="1245"/>
    </row>
    <row r="1941" spans="1:6" x14ac:dyDescent="0.3">
      <c r="A1941" s="339"/>
      <c r="B1941" s="336"/>
      <c r="C1941" s="339"/>
      <c r="D1941" s="339"/>
      <c r="E1941" s="339"/>
      <c r="F1941" s="1245"/>
    </row>
    <row r="1942" spans="1:6" x14ac:dyDescent="0.3">
      <c r="A1942" s="339"/>
      <c r="B1942" s="336"/>
      <c r="C1942" s="339"/>
      <c r="D1942" s="339"/>
      <c r="E1942" s="339"/>
      <c r="F1942" s="1245"/>
    </row>
    <row r="1943" spans="1:6" x14ac:dyDescent="0.3">
      <c r="A1943" s="339"/>
      <c r="B1943" s="336"/>
      <c r="C1943" s="339"/>
      <c r="D1943" s="339"/>
      <c r="E1943" s="339"/>
      <c r="F1943" s="1245"/>
    </row>
    <row r="1944" spans="1:6" x14ac:dyDescent="0.3">
      <c r="A1944" s="339"/>
      <c r="B1944" s="336"/>
      <c r="C1944" s="339"/>
      <c r="D1944" s="339"/>
      <c r="E1944" s="339"/>
      <c r="F1944" s="1245"/>
    </row>
    <row r="1945" spans="1:6" x14ac:dyDescent="0.3">
      <c r="A1945" s="339"/>
      <c r="B1945" s="336"/>
      <c r="C1945" s="339"/>
      <c r="D1945" s="339"/>
      <c r="E1945" s="339"/>
      <c r="F1945" s="1245"/>
    </row>
    <row r="1946" spans="1:6" x14ac:dyDescent="0.3">
      <c r="A1946" s="339"/>
      <c r="B1946" s="336"/>
      <c r="C1946" s="339"/>
      <c r="D1946" s="339"/>
      <c r="E1946" s="339"/>
      <c r="F1946" s="1245"/>
    </row>
    <row r="1947" spans="1:6" x14ac:dyDescent="0.3">
      <c r="A1947" s="339"/>
      <c r="B1947" s="336"/>
      <c r="C1947" s="339"/>
      <c r="D1947" s="339"/>
      <c r="E1947" s="339"/>
      <c r="F1947" s="1245"/>
    </row>
    <row r="1948" spans="1:6" x14ac:dyDescent="0.3">
      <c r="A1948" s="339"/>
      <c r="B1948" s="336"/>
      <c r="C1948" s="339"/>
      <c r="D1948" s="339"/>
      <c r="E1948" s="339"/>
      <c r="F1948" s="1245"/>
    </row>
    <row r="1949" spans="1:6" x14ac:dyDescent="0.3">
      <c r="A1949" s="339"/>
      <c r="B1949" s="336"/>
      <c r="C1949" s="339"/>
      <c r="D1949" s="339"/>
      <c r="E1949" s="339"/>
      <c r="F1949" s="1245"/>
    </row>
    <row r="1950" spans="1:6" x14ac:dyDescent="0.3">
      <c r="A1950" s="339"/>
      <c r="B1950" s="336"/>
      <c r="C1950" s="339"/>
      <c r="D1950" s="339"/>
      <c r="E1950" s="339"/>
      <c r="F1950" s="1245"/>
    </row>
    <row r="1951" spans="1:6" x14ac:dyDescent="0.3">
      <c r="A1951" s="339"/>
      <c r="B1951" s="336"/>
      <c r="C1951" s="339"/>
      <c r="D1951" s="339"/>
      <c r="E1951" s="339"/>
      <c r="F1951" s="1245"/>
    </row>
    <row r="1952" spans="1:6" x14ac:dyDescent="0.3">
      <c r="A1952" s="339"/>
      <c r="B1952" s="336"/>
      <c r="C1952" s="339"/>
      <c r="D1952" s="339"/>
      <c r="E1952" s="339"/>
      <c r="F1952" s="1245"/>
    </row>
    <row r="1953" spans="1:6" x14ac:dyDescent="0.3">
      <c r="A1953" s="339"/>
      <c r="B1953" s="336"/>
      <c r="C1953" s="339"/>
      <c r="D1953" s="339"/>
      <c r="E1953" s="339"/>
      <c r="F1953" s="1245"/>
    </row>
    <row r="1954" spans="1:6" x14ac:dyDescent="0.3">
      <c r="A1954" s="339"/>
      <c r="B1954" s="336"/>
      <c r="C1954" s="339"/>
      <c r="D1954" s="339"/>
      <c r="E1954" s="339"/>
      <c r="F1954" s="1245"/>
    </row>
    <row r="1955" spans="1:6" x14ac:dyDescent="0.3">
      <c r="A1955" s="339"/>
      <c r="B1955" s="336"/>
      <c r="C1955" s="339"/>
      <c r="D1955" s="339"/>
      <c r="E1955" s="339"/>
      <c r="F1955" s="1245"/>
    </row>
    <row r="1956" spans="1:6" x14ac:dyDescent="0.3">
      <c r="A1956" s="339"/>
      <c r="B1956" s="336"/>
      <c r="C1956" s="339"/>
      <c r="D1956" s="339"/>
      <c r="E1956" s="339"/>
      <c r="F1956" s="1245"/>
    </row>
    <row r="1957" spans="1:6" x14ac:dyDescent="0.3">
      <c r="A1957" s="339"/>
      <c r="B1957" s="336"/>
      <c r="C1957" s="339"/>
      <c r="D1957" s="339"/>
      <c r="E1957" s="339"/>
      <c r="F1957" s="1245"/>
    </row>
    <row r="1958" spans="1:6" x14ac:dyDescent="0.3">
      <c r="A1958" s="339"/>
      <c r="B1958" s="336"/>
      <c r="C1958" s="339"/>
      <c r="D1958" s="339"/>
      <c r="E1958" s="339"/>
      <c r="F1958" s="1245"/>
    </row>
    <row r="1959" spans="1:6" x14ac:dyDescent="0.3">
      <c r="A1959" s="339"/>
      <c r="B1959" s="336"/>
      <c r="C1959" s="339"/>
      <c r="D1959" s="339"/>
      <c r="E1959" s="339"/>
      <c r="F1959" s="1245"/>
    </row>
    <row r="1960" spans="1:6" x14ac:dyDescent="0.3">
      <c r="A1960" s="339"/>
      <c r="B1960" s="336"/>
      <c r="C1960" s="339"/>
      <c r="D1960" s="339"/>
      <c r="E1960" s="339"/>
      <c r="F1960" s="1245"/>
    </row>
    <row r="1961" spans="1:6" x14ac:dyDescent="0.3">
      <c r="A1961" s="339"/>
      <c r="B1961" s="336"/>
      <c r="C1961" s="339"/>
      <c r="D1961" s="339"/>
      <c r="E1961" s="339"/>
      <c r="F1961" s="1245"/>
    </row>
    <row r="1962" spans="1:6" x14ac:dyDescent="0.3">
      <c r="A1962" s="339"/>
      <c r="B1962" s="336"/>
      <c r="C1962" s="339"/>
      <c r="D1962" s="339"/>
      <c r="E1962" s="339"/>
      <c r="F1962" s="1245"/>
    </row>
    <row r="1963" spans="1:6" x14ac:dyDescent="0.3">
      <c r="A1963" s="339"/>
      <c r="B1963" s="336"/>
      <c r="C1963" s="339"/>
      <c r="D1963" s="339"/>
      <c r="E1963" s="339"/>
      <c r="F1963" s="1245"/>
    </row>
    <row r="1964" spans="1:6" x14ac:dyDescent="0.3">
      <c r="A1964" s="339"/>
      <c r="B1964" s="336"/>
      <c r="C1964" s="339"/>
      <c r="D1964" s="339"/>
      <c r="E1964" s="339"/>
      <c r="F1964" s="1245"/>
    </row>
    <row r="1965" spans="1:6" x14ac:dyDescent="0.3">
      <c r="A1965" s="339"/>
      <c r="B1965" s="336"/>
      <c r="C1965" s="339"/>
      <c r="D1965" s="339"/>
      <c r="E1965" s="339"/>
      <c r="F1965" s="1245"/>
    </row>
    <row r="1966" spans="1:6" x14ac:dyDescent="0.3">
      <c r="A1966" s="339"/>
      <c r="B1966" s="336"/>
      <c r="C1966" s="339"/>
      <c r="D1966" s="339"/>
      <c r="E1966" s="339"/>
      <c r="F1966" s="1245"/>
    </row>
    <row r="1967" spans="1:6" x14ac:dyDescent="0.3">
      <c r="A1967" s="339"/>
      <c r="B1967" s="336"/>
      <c r="C1967" s="339"/>
      <c r="D1967" s="339"/>
      <c r="E1967" s="339"/>
      <c r="F1967" s="1245"/>
    </row>
    <row r="1968" spans="1:6" x14ac:dyDescent="0.3">
      <c r="A1968" s="339"/>
      <c r="B1968" s="336"/>
      <c r="C1968" s="339"/>
      <c r="D1968" s="339"/>
      <c r="E1968" s="339"/>
      <c r="F1968" s="1245"/>
    </row>
    <row r="1969" spans="1:6" x14ac:dyDescent="0.3">
      <c r="A1969" s="339"/>
      <c r="B1969" s="336"/>
      <c r="C1969" s="339"/>
      <c r="D1969" s="339"/>
      <c r="E1969" s="339"/>
      <c r="F1969" s="1245"/>
    </row>
    <row r="1970" spans="1:6" x14ac:dyDescent="0.3">
      <c r="A1970" s="339"/>
      <c r="B1970" s="336"/>
      <c r="C1970" s="339"/>
      <c r="D1970" s="339"/>
      <c r="E1970" s="339"/>
      <c r="F1970" s="1245"/>
    </row>
    <row r="1971" spans="1:6" x14ac:dyDescent="0.3">
      <c r="A1971" s="339"/>
      <c r="B1971" s="336"/>
      <c r="C1971" s="339"/>
      <c r="D1971" s="339"/>
      <c r="E1971" s="339"/>
      <c r="F1971" s="1245"/>
    </row>
    <row r="1972" spans="1:6" x14ac:dyDescent="0.3">
      <c r="A1972" s="339"/>
      <c r="B1972" s="336"/>
      <c r="C1972" s="339"/>
      <c r="D1972" s="339"/>
      <c r="E1972" s="339"/>
      <c r="F1972" s="1245"/>
    </row>
    <row r="1973" spans="1:6" x14ac:dyDescent="0.3">
      <c r="A1973" s="339"/>
      <c r="B1973" s="336"/>
      <c r="C1973" s="339"/>
      <c r="D1973" s="339"/>
      <c r="E1973" s="339"/>
      <c r="F1973" s="1245"/>
    </row>
    <row r="1974" spans="1:6" x14ac:dyDescent="0.3">
      <c r="A1974" s="339"/>
      <c r="B1974" s="336"/>
      <c r="C1974" s="339"/>
      <c r="D1974" s="339"/>
      <c r="E1974" s="339"/>
      <c r="F1974" s="1245"/>
    </row>
    <row r="1975" spans="1:6" x14ac:dyDescent="0.3">
      <c r="A1975" s="339"/>
      <c r="B1975" s="336"/>
      <c r="C1975" s="339"/>
      <c r="D1975" s="339"/>
      <c r="E1975" s="339"/>
      <c r="F1975" s="1245"/>
    </row>
    <row r="1976" spans="1:6" x14ac:dyDescent="0.3">
      <c r="A1976" s="339"/>
      <c r="B1976" s="336"/>
      <c r="C1976" s="339"/>
      <c r="D1976" s="339"/>
      <c r="E1976" s="339"/>
      <c r="F1976" s="1245"/>
    </row>
    <row r="1977" spans="1:6" x14ac:dyDescent="0.3">
      <c r="A1977" s="339"/>
      <c r="B1977" s="336"/>
      <c r="C1977" s="339"/>
      <c r="D1977" s="339"/>
      <c r="E1977" s="339"/>
      <c r="F1977" s="1245"/>
    </row>
    <row r="1978" spans="1:6" x14ac:dyDescent="0.3">
      <c r="A1978" s="339"/>
      <c r="B1978" s="336"/>
      <c r="C1978" s="339"/>
      <c r="D1978" s="339"/>
      <c r="E1978" s="339"/>
      <c r="F1978" s="1245"/>
    </row>
    <row r="1979" spans="1:6" x14ac:dyDescent="0.3">
      <c r="A1979" s="339"/>
      <c r="B1979" s="336"/>
      <c r="C1979" s="339"/>
      <c r="D1979" s="339"/>
      <c r="E1979" s="339"/>
      <c r="F1979" s="1245"/>
    </row>
    <row r="1980" spans="1:6" x14ac:dyDescent="0.3">
      <c r="A1980" s="339"/>
      <c r="B1980" s="336"/>
      <c r="C1980" s="339"/>
      <c r="D1980" s="339"/>
      <c r="E1980" s="339"/>
      <c r="F1980" s="1245"/>
    </row>
    <row r="1981" spans="1:6" x14ac:dyDescent="0.3">
      <c r="A1981" s="339"/>
      <c r="B1981" s="336"/>
      <c r="C1981" s="339"/>
      <c r="D1981" s="339"/>
      <c r="E1981" s="339"/>
      <c r="F1981" s="1245"/>
    </row>
    <row r="1982" spans="1:6" x14ac:dyDescent="0.3">
      <c r="A1982" s="339"/>
      <c r="B1982" s="336"/>
      <c r="C1982" s="339"/>
      <c r="D1982" s="339"/>
      <c r="E1982" s="339"/>
      <c r="F1982" s="1245"/>
    </row>
    <row r="1983" spans="1:6" x14ac:dyDescent="0.3">
      <c r="A1983" s="339"/>
      <c r="B1983" s="336"/>
      <c r="C1983" s="339"/>
      <c r="D1983" s="339"/>
      <c r="E1983" s="339"/>
      <c r="F1983" s="1245"/>
    </row>
    <row r="1984" spans="1:6" x14ac:dyDescent="0.3">
      <c r="A1984" s="339"/>
      <c r="B1984" s="336"/>
      <c r="C1984" s="339"/>
      <c r="D1984" s="339"/>
      <c r="E1984" s="339"/>
      <c r="F1984" s="1245"/>
    </row>
    <row r="1985" spans="1:6" x14ac:dyDescent="0.3">
      <c r="A1985" s="339"/>
      <c r="B1985" s="336"/>
      <c r="C1985" s="339"/>
      <c r="D1985" s="339"/>
      <c r="E1985" s="339"/>
      <c r="F1985" s="1245"/>
    </row>
    <row r="1986" spans="1:6" x14ac:dyDescent="0.3">
      <c r="A1986" s="339"/>
      <c r="B1986" s="336"/>
      <c r="C1986" s="339"/>
      <c r="D1986" s="339"/>
      <c r="E1986" s="339"/>
      <c r="F1986" s="1245"/>
    </row>
    <row r="1987" spans="1:6" x14ac:dyDescent="0.3">
      <c r="A1987" s="339"/>
      <c r="B1987" s="336"/>
      <c r="C1987" s="339"/>
      <c r="D1987" s="339"/>
      <c r="E1987" s="339"/>
      <c r="F1987" s="1245"/>
    </row>
    <row r="1988" spans="1:6" x14ac:dyDescent="0.3">
      <c r="A1988" s="339"/>
      <c r="B1988" s="336"/>
      <c r="C1988" s="339"/>
      <c r="D1988" s="339"/>
      <c r="E1988" s="339"/>
      <c r="F1988" s="1245"/>
    </row>
    <row r="1989" spans="1:6" x14ac:dyDescent="0.3">
      <c r="A1989" s="339"/>
      <c r="B1989" s="336"/>
      <c r="C1989" s="339"/>
      <c r="D1989" s="339"/>
      <c r="E1989" s="339"/>
      <c r="F1989" s="1245"/>
    </row>
    <row r="1990" spans="1:6" x14ac:dyDescent="0.3">
      <c r="A1990" s="339"/>
      <c r="B1990" s="336"/>
      <c r="C1990" s="339"/>
      <c r="D1990" s="339"/>
      <c r="E1990" s="339"/>
      <c r="F1990" s="1245"/>
    </row>
    <row r="1991" spans="1:6" x14ac:dyDescent="0.3">
      <c r="A1991" s="339"/>
      <c r="B1991" s="336"/>
      <c r="C1991" s="339"/>
      <c r="D1991" s="339"/>
      <c r="E1991" s="339"/>
      <c r="F1991" s="1245"/>
    </row>
    <row r="1992" spans="1:6" x14ac:dyDescent="0.3">
      <c r="A1992" s="339"/>
      <c r="B1992" s="336"/>
      <c r="C1992" s="339"/>
      <c r="D1992" s="339"/>
      <c r="E1992" s="339"/>
      <c r="F1992" s="1245"/>
    </row>
    <row r="1993" spans="1:6" x14ac:dyDescent="0.3">
      <c r="A1993" s="339"/>
      <c r="B1993" s="336"/>
      <c r="C1993" s="339"/>
      <c r="D1993" s="339"/>
      <c r="E1993" s="339"/>
      <c r="F1993" s="1245"/>
    </row>
    <row r="1994" spans="1:6" x14ac:dyDescent="0.3">
      <c r="A1994" s="339"/>
      <c r="B1994" s="336"/>
      <c r="C1994" s="339"/>
      <c r="D1994" s="339"/>
      <c r="E1994" s="339"/>
      <c r="F1994" s="1245"/>
    </row>
    <row r="1995" spans="1:6" x14ac:dyDescent="0.3">
      <c r="A1995" s="339"/>
      <c r="B1995" s="336"/>
      <c r="C1995" s="339"/>
      <c r="D1995" s="339"/>
      <c r="E1995" s="339"/>
      <c r="F1995" s="1245"/>
    </row>
    <row r="1996" spans="1:6" x14ac:dyDescent="0.3">
      <c r="A1996" s="339"/>
      <c r="B1996" s="336"/>
      <c r="C1996" s="339"/>
      <c r="D1996" s="339"/>
      <c r="E1996" s="339"/>
      <c r="F1996" s="1245"/>
    </row>
    <row r="1997" spans="1:6" x14ac:dyDescent="0.3">
      <c r="A1997" s="339"/>
      <c r="B1997" s="336"/>
      <c r="C1997" s="339"/>
      <c r="D1997" s="339"/>
      <c r="E1997" s="339"/>
      <c r="F1997" s="1245"/>
    </row>
    <row r="1998" spans="1:6" x14ac:dyDescent="0.3">
      <c r="A1998" s="339"/>
      <c r="B1998" s="336"/>
      <c r="C1998" s="339"/>
      <c r="D1998" s="339"/>
      <c r="E1998" s="339"/>
      <c r="F1998" s="1245"/>
    </row>
    <row r="1999" spans="1:6" x14ac:dyDescent="0.3">
      <c r="A1999" s="339"/>
      <c r="B1999" s="336"/>
      <c r="C1999" s="339"/>
      <c r="D1999" s="339"/>
      <c r="E1999" s="339"/>
      <c r="F1999" s="1245"/>
    </row>
    <row r="2000" spans="1:6" x14ac:dyDescent="0.3">
      <c r="A2000" s="339"/>
      <c r="B2000" s="336"/>
      <c r="C2000" s="339"/>
      <c r="D2000" s="339"/>
      <c r="E2000" s="339"/>
      <c r="F2000" s="1245"/>
    </row>
    <row r="2001" spans="1:6" x14ac:dyDescent="0.3">
      <c r="A2001" s="339"/>
      <c r="B2001" s="336"/>
      <c r="C2001" s="339"/>
      <c r="D2001" s="339"/>
      <c r="E2001" s="339"/>
      <c r="F2001" s="1245"/>
    </row>
    <row r="2002" spans="1:6" x14ac:dyDescent="0.3">
      <c r="A2002" s="339"/>
      <c r="B2002" s="336"/>
      <c r="C2002" s="339"/>
      <c r="D2002" s="339"/>
      <c r="E2002" s="339"/>
      <c r="F2002" s="1245"/>
    </row>
    <row r="2003" spans="1:6" x14ac:dyDescent="0.3">
      <c r="A2003" s="339"/>
      <c r="B2003" s="336"/>
      <c r="C2003" s="339"/>
      <c r="D2003" s="339"/>
      <c r="E2003" s="339"/>
      <c r="F2003" s="1245"/>
    </row>
    <row r="2004" spans="1:6" x14ac:dyDescent="0.3">
      <c r="A2004" s="339"/>
      <c r="B2004" s="336"/>
      <c r="C2004" s="339"/>
      <c r="D2004" s="339"/>
      <c r="E2004" s="339"/>
      <c r="F2004" s="1245"/>
    </row>
    <row r="2005" spans="1:6" x14ac:dyDescent="0.3">
      <c r="A2005" s="339"/>
      <c r="B2005" s="336"/>
      <c r="C2005" s="339"/>
      <c r="D2005" s="339"/>
      <c r="E2005" s="339"/>
      <c r="F2005" s="1245"/>
    </row>
    <row r="2006" spans="1:6" x14ac:dyDescent="0.3">
      <c r="A2006" s="339"/>
      <c r="B2006" s="336"/>
      <c r="C2006" s="339"/>
      <c r="D2006" s="339"/>
      <c r="E2006" s="339"/>
      <c r="F2006" s="1245"/>
    </row>
    <row r="2007" spans="1:6" x14ac:dyDescent="0.3">
      <c r="A2007" s="339"/>
      <c r="B2007" s="336"/>
      <c r="C2007" s="339"/>
      <c r="D2007" s="339"/>
      <c r="E2007" s="339"/>
      <c r="F2007" s="1245"/>
    </row>
    <row r="2008" spans="1:6" x14ac:dyDescent="0.3">
      <c r="A2008" s="339"/>
      <c r="B2008" s="336"/>
      <c r="C2008" s="339"/>
      <c r="D2008" s="339"/>
      <c r="E2008" s="339"/>
      <c r="F2008" s="1245"/>
    </row>
  </sheetData>
  <mergeCells count="2">
    <mergeCell ref="A2:E3"/>
    <mergeCell ref="A7:E7"/>
  </mergeCells>
  <conditionalFormatting sqref="H8:AA8">
    <cfRule type="expression" dxfId="17" priority="10">
      <formula>IF(INDEX(VAD_nMeasModWindErosionNutriTranspt,COLUMN(H8),5)&gt;0,TRUE(),FALSE())</formula>
    </cfRule>
  </conditionalFormatting>
  <conditionalFormatting sqref="F8:G8">
    <cfRule type="expression" dxfId="16" priority="8">
      <formula>IF(INDEX(VAD_nMeasModYieldNutrientUptake,COLUMN(F8),5)&gt;0,TRUE(),FALSE())</formula>
    </cfRule>
  </conditionalFormatting>
  <conditionalFormatting sqref="A8:E8">
    <cfRule type="expression" dxfId="15" priority="7">
      <formula>IF(INDEX(VAD_nMeasModWaterErosionNutriTransp,COLUMN(A8),5)&gt;0,TRUE(),FALSE())</formula>
    </cfRule>
  </conditionalFormatting>
  <conditionalFormatting sqref="Y41:Y59">
    <cfRule type="expression" dxfId="14" priority="1">
      <formula>IF(INDEX(VAD_nMeasModWindErosionNutriTranspt,COLUMN(Y41),5)&gt;0,TRUE(),FALSE())</formula>
    </cfRule>
  </conditionalFormatting>
  <conditionalFormatting sqref="AB8:AT8">
    <cfRule type="expression" dxfId="13" priority="5">
      <formula>IF(INDEX(VAD_nMeasModWindErosionNutriTranspt,COLUMN(AB8),5)&gt;0,TRUE(),FALSE())</formula>
    </cfRule>
  </conditionalFormatting>
  <conditionalFormatting sqref="Y21:Y40">
    <cfRule type="expression" dxfId="12" priority="4">
      <formula>IF(INDEX(VAD_nMeasModWindErosionNutriTranspt,COLUMN(Y21),5)&gt;0,TRUE(),FALSE())</formula>
    </cfRule>
  </conditionalFormatting>
  <conditionalFormatting sqref="Y19:Y20">
    <cfRule type="expression" dxfId="11" priority="3">
      <formula>IF(INDEX(VAD_nMeasModYieldNutrientUptake,COLUMN(Y19),5)&gt;0,TRUE(),FALSE())</formula>
    </cfRule>
  </conditionalFormatting>
  <conditionalFormatting sqref="Y14:Y18">
    <cfRule type="expression" dxfId="10" priority="2">
      <formula>IF(INDEX(VAD_nMeasModWaterErosionNutriTransp,COLUMN(Y14),5)&gt;0,TRUE(),FALSE())</formula>
    </cfRule>
  </conditionalFormatting>
  <dataValidations count="13">
    <dataValidation type="list" allowBlank="1" showInputMessage="1" showErrorMessage="1" sqref="E1 E7 E9:E2008">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Y16"/>
    <dataValidation allowBlank="1" showInputMessage="1" showErrorMessage="1" prompt="Enter unique experimental identifier from drop down list based on Exp_UnitID column from ExperUnits sheet._x000a_" sqref="A8 Y14"/>
    <dataValidation allowBlank="1" showInputMessage="1" showErrorMessage="1" prompt="Enter the date that the harvesting event occurred." sqref="B8 Y15"/>
    <dataValidation allowBlank="1" showInputMessage="1" showErrorMessage="1" prompt="Select growth stage from the drop down list." sqref="D8 Y17"/>
    <dataValidation allowBlank="1" showInputMessage="1" showErrorMessage="1" prompt="Select crop  from the drop down list, or if missing, add your crop to the list in the appropriate column located on the DropDownLists worksheet." sqref="E8 Y18"/>
    <dataValidation allowBlank="1" showInputMessage="1" showErrorMessage="1" prompt="Enter Observed or Simulated from the drop down list." sqref="F8 Y19"/>
    <dataValidation allowBlank="1" showInputMessage="1" showErrorMessage="1" prompt="If the data are simulated, enter the model. It the data are observed, leave blank." sqref="G8 Y20"/>
    <dataValidation type="list" allowBlank="1" showInputMessage="1" showErrorMessage="1" sqref="A9:A2008">
      <formula1>Exp_UnitID</formula1>
    </dataValidation>
    <dataValidation type="list" allowBlank="1" showInputMessage="1" showErrorMessage="1" sqref="C9:C2008">
      <formula1>TreatmentID</formula1>
    </dataValidation>
    <dataValidation type="list" allowBlank="1" showInputMessage="1" showErrorMessage="1" sqref="D9:D2008">
      <formula1>Growth_Stage</formula1>
    </dataValidation>
    <dataValidation type="list" allowBlank="1" showInputMessage="1" showErrorMessage="1" sqref="F9:F1048576">
      <formula1>Obs_Sim</formula1>
    </dataValidation>
    <dataValidation allowBlank="1" showInputMessage="1" showErrorMessage="1" prompt="Enter the Standard Deviation of this measurement if you entered a Mean on the left." sqref="AB8:AT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9" sqref="F9"/>
    </sheetView>
  </sheetViews>
  <sheetFormatPr defaultColWidth="8.88671875" defaultRowHeight="13.2" x14ac:dyDescent="0.25"/>
  <cols>
    <col min="1" max="1" width="12.44140625" style="339" customWidth="1"/>
    <col min="2" max="2" width="13" style="336" customWidth="1"/>
    <col min="3" max="3" width="26.5546875" style="339" customWidth="1"/>
    <col min="4" max="4" width="14.33203125" style="339" customWidth="1"/>
    <col min="5" max="5" width="20.44140625" style="339" customWidth="1"/>
    <col min="6" max="6" width="27" style="339" customWidth="1"/>
    <col min="7" max="7" width="10.88671875" style="337" customWidth="1"/>
    <col min="8" max="8" width="16.33203125" style="337" customWidth="1"/>
    <col min="9" max="9" width="18" style="337" customWidth="1"/>
    <col min="10" max="11" width="15.5546875" style="337" customWidth="1"/>
    <col min="12" max="12" width="19.6640625" style="337" customWidth="1"/>
    <col min="13" max="13" width="16.33203125" style="337" customWidth="1"/>
    <col min="14" max="14" width="17.88671875" style="337" customWidth="1"/>
    <col min="15" max="15" width="19" style="337" customWidth="1"/>
    <col min="16" max="16" width="21.33203125" style="337" customWidth="1"/>
    <col min="17" max="17" width="20.6640625" style="337" customWidth="1"/>
    <col min="18" max="21" width="18.6640625" style="337" customWidth="1"/>
    <col min="22" max="22" width="16.88671875" style="337" customWidth="1"/>
    <col min="23" max="23" width="15.6640625" style="337" customWidth="1"/>
    <col min="24" max="24" width="17" style="337" customWidth="1"/>
    <col min="25" max="25" width="12.44140625" style="337" customWidth="1"/>
    <col min="26" max="26" width="14.44140625" style="337" customWidth="1"/>
    <col min="27" max="27" width="23.6640625" style="337" customWidth="1"/>
    <col min="28" max="28" width="18" style="337" customWidth="1"/>
    <col min="29" max="29" width="19" style="337" customWidth="1"/>
    <col min="30" max="30" width="15.5546875" style="337" customWidth="1"/>
    <col min="31" max="31" width="16.6640625" style="337" customWidth="1"/>
    <col min="32" max="32" width="14" style="337" customWidth="1"/>
    <col min="33" max="33" width="19.6640625" style="337" customWidth="1"/>
    <col min="34" max="34" width="19" style="337" customWidth="1"/>
    <col min="35" max="35" width="18.33203125" style="337" customWidth="1"/>
    <col min="36" max="37" width="18.6640625" style="337" customWidth="1"/>
    <col min="38" max="38" width="19.5546875" style="337" customWidth="1"/>
    <col min="39" max="39" width="21.33203125" style="337" customWidth="1"/>
    <col min="40" max="40" width="21.88671875" style="337" customWidth="1"/>
    <col min="41" max="41" width="15.88671875" style="337" customWidth="1"/>
    <col min="42" max="42" width="15.6640625" style="337" customWidth="1"/>
    <col min="43" max="43" width="13" style="337" customWidth="1"/>
    <col min="44" max="44" width="13.44140625" style="337" customWidth="1"/>
    <col min="45" max="16384" width="8.88671875" style="337"/>
  </cols>
  <sheetData>
    <row r="1" spans="1:45" s="465" customFormat="1" ht="17.399999999999999" x14ac:dyDescent="0.3">
      <c r="A1" s="789" t="s">
        <v>1846</v>
      </c>
      <c r="B1" s="289"/>
      <c r="C1" s="791"/>
      <c r="D1" s="791"/>
      <c r="E1" s="791"/>
      <c r="F1" s="791"/>
      <c r="G1" s="521"/>
      <c r="H1" s="521"/>
      <c r="I1" s="521"/>
      <c r="J1" s="521"/>
      <c r="K1" s="521"/>
      <c r="L1" s="521"/>
      <c r="M1" s="521"/>
      <c r="N1" s="521"/>
      <c r="O1" s="521"/>
      <c r="P1" s="521"/>
      <c r="Q1" s="521"/>
      <c r="R1" s="521"/>
      <c r="S1" s="521"/>
      <c r="T1" s="521"/>
      <c r="U1" s="521"/>
      <c r="V1" s="521"/>
      <c r="W1" s="521"/>
      <c r="X1" s="521"/>
      <c r="Y1" s="522"/>
      <c r="Z1" s="523"/>
      <c r="AA1" s="523"/>
      <c r="AB1" s="523"/>
      <c r="AC1" s="523"/>
      <c r="AD1" s="523"/>
      <c r="AE1" s="523"/>
      <c r="AF1" s="523"/>
      <c r="AG1" s="523"/>
      <c r="AH1" s="523"/>
      <c r="AI1" s="523"/>
      <c r="AJ1" s="523"/>
      <c r="AK1" s="523"/>
      <c r="AL1" s="523"/>
      <c r="AM1" s="523"/>
      <c r="AN1" s="523"/>
      <c r="AO1" s="523"/>
      <c r="AP1" s="523"/>
      <c r="AQ1" s="523"/>
      <c r="AR1" s="524"/>
    </row>
    <row r="2" spans="1:45" s="465" customFormat="1" ht="15.75" customHeight="1" x14ac:dyDescent="0.3">
      <c r="A2" s="960" t="s">
        <v>570</v>
      </c>
      <c r="B2" s="955"/>
      <c r="C2" s="955"/>
      <c r="D2" s="955"/>
      <c r="E2" s="955"/>
      <c r="F2" s="72"/>
      <c r="G2" s="62"/>
      <c r="H2" s="1514" t="s">
        <v>1231</v>
      </c>
      <c r="I2" s="114"/>
      <c r="J2" s="62"/>
      <c r="K2" s="62"/>
      <c r="L2" s="62"/>
      <c r="M2" s="62"/>
      <c r="N2" s="525"/>
      <c r="O2" s="62"/>
      <c r="P2" s="62"/>
      <c r="Q2" s="62"/>
      <c r="R2" s="525"/>
      <c r="S2" s="62"/>
      <c r="T2" s="62"/>
      <c r="U2" s="62"/>
      <c r="V2" s="525"/>
      <c r="W2" s="62"/>
      <c r="X2" s="62"/>
      <c r="Y2" s="483"/>
      <c r="Z2" s="964" t="s">
        <v>489</v>
      </c>
      <c r="AA2" s="964" t="s">
        <v>489</v>
      </c>
      <c r="AB2" s="964" t="s">
        <v>489</v>
      </c>
      <c r="AC2" s="964" t="s">
        <v>489</v>
      </c>
      <c r="AD2" s="964" t="s">
        <v>489</v>
      </c>
      <c r="AE2" s="964" t="s">
        <v>489</v>
      </c>
      <c r="AF2" s="964" t="s">
        <v>489</v>
      </c>
      <c r="AG2" s="964" t="s">
        <v>489</v>
      </c>
      <c r="AH2" s="964" t="s">
        <v>489</v>
      </c>
      <c r="AI2" s="964" t="s">
        <v>489</v>
      </c>
      <c r="AJ2" s="964" t="s">
        <v>489</v>
      </c>
      <c r="AK2" s="998" t="s">
        <v>489</v>
      </c>
      <c r="AL2" s="998" t="s">
        <v>489</v>
      </c>
      <c r="AM2" s="998" t="s">
        <v>489</v>
      </c>
      <c r="AN2" s="998" t="s">
        <v>489</v>
      </c>
      <c r="AO2" s="998" t="s">
        <v>489</v>
      </c>
      <c r="AP2" s="998" t="s">
        <v>489</v>
      </c>
      <c r="AQ2" s="998" t="s">
        <v>489</v>
      </c>
      <c r="AR2" s="997" t="s">
        <v>489</v>
      </c>
    </row>
    <row r="3" spans="1:45" s="465" customFormat="1" ht="48" customHeight="1" x14ac:dyDescent="0.3">
      <c r="A3" s="1520" t="s">
        <v>348</v>
      </c>
      <c r="B3" s="1520"/>
      <c r="C3" s="1520"/>
      <c r="D3" s="1520"/>
      <c r="E3" s="1520"/>
      <c r="F3" s="1526" t="s">
        <v>1230</v>
      </c>
      <c r="G3" s="527"/>
      <c r="H3" s="1514"/>
      <c r="I3" s="362"/>
      <c r="J3" s="1514" t="s">
        <v>1323</v>
      </c>
      <c r="K3" s="1514" t="s">
        <v>1322</v>
      </c>
      <c r="L3" s="528"/>
      <c r="M3" s="529"/>
      <c r="N3" s="529"/>
      <c r="O3" s="529"/>
      <c r="P3" s="529"/>
      <c r="Q3" s="529"/>
      <c r="R3" s="529"/>
      <c r="S3" s="529"/>
      <c r="T3" s="529"/>
      <c r="U3" s="529"/>
      <c r="V3" s="529"/>
      <c r="W3" s="529"/>
      <c r="X3" s="529"/>
      <c r="Y3" s="530"/>
      <c r="Z3" s="527"/>
      <c r="AA3" s="531"/>
      <c r="AB3" s="532"/>
      <c r="AC3" s="527"/>
      <c r="AD3" s="527"/>
      <c r="AE3" s="529"/>
      <c r="AF3" s="529"/>
      <c r="AG3" s="529"/>
      <c r="AH3" s="529"/>
      <c r="AI3" s="529"/>
      <c r="AJ3" s="529"/>
      <c r="AK3" s="529"/>
      <c r="AL3" s="529"/>
      <c r="AM3" s="529"/>
      <c r="AN3" s="529"/>
      <c r="AO3" s="529"/>
      <c r="AP3" s="529"/>
      <c r="AQ3" s="529"/>
      <c r="AR3" s="526"/>
    </row>
    <row r="4" spans="1:45" s="465" customFormat="1" ht="27.75" customHeight="1" x14ac:dyDescent="0.3">
      <c r="A4" s="1525" t="s">
        <v>351</v>
      </c>
      <c r="B4" s="1525"/>
      <c r="C4" s="1525"/>
      <c r="D4" s="1525"/>
      <c r="E4" s="1525"/>
      <c r="F4" s="1526"/>
      <c r="G4" s="62"/>
      <c r="H4" s="1514"/>
      <c r="I4" s="62"/>
      <c r="J4" s="1514"/>
      <c r="K4" s="1514"/>
      <c r="L4" s="62"/>
      <c r="M4" s="62"/>
      <c r="N4" s="427"/>
      <c r="O4" s="62"/>
      <c r="P4" s="62"/>
      <c r="Q4" s="62"/>
      <c r="R4" s="427"/>
      <c r="S4" s="62"/>
      <c r="T4" s="62"/>
      <c r="U4" s="62"/>
      <c r="V4" s="62"/>
      <c r="W4" s="62"/>
      <c r="X4" s="62"/>
      <c r="Y4" s="483"/>
      <c r="Z4" s="62"/>
      <c r="AA4" s="533"/>
      <c r="AB4" s="533"/>
      <c r="AC4" s="62"/>
      <c r="AD4" s="62"/>
      <c r="AE4" s="62"/>
      <c r="AF4" s="62"/>
      <c r="AG4" s="62"/>
      <c r="AH4" s="62"/>
      <c r="AI4" s="62"/>
      <c r="AJ4" s="62"/>
      <c r="AK4" s="62"/>
      <c r="AL4" s="62"/>
      <c r="AM4" s="62"/>
      <c r="AN4" s="62"/>
      <c r="AO4" s="62"/>
      <c r="AP4" s="62"/>
      <c r="AQ4" s="62"/>
      <c r="AR4" s="348"/>
    </row>
    <row r="5" spans="1:45" s="465" customFormat="1" ht="16.5" customHeight="1" x14ac:dyDescent="0.3">
      <c r="A5" s="790" t="s">
        <v>299</v>
      </c>
      <c r="B5" s="290"/>
      <c r="C5" s="792"/>
      <c r="D5" s="793" t="s">
        <v>352</v>
      </c>
      <c r="E5" s="693"/>
      <c r="F5" s="1527"/>
      <c r="G5" s="534"/>
      <c r="H5" s="1521"/>
      <c r="I5" s="535"/>
      <c r="J5" s="1521"/>
      <c r="K5" s="1521"/>
      <c r="L5" s="428"/>
      <c r="M5" s="428"/>
      <c r="N5" s="536" t="s">
        <v>1482</v>
      </c>
      <c r="O5" s="428"/>
      <c r="P5" s="428"/>
      <c r="Q5" s="428"/>
      <c r="R5" s="536" t="s">
        <v>349</v>
      </c>
      <c r="S5" s="537"/>
      <c r="T5" s="537"/>
      <c r="U5" s="537"/>
      <c r="V5" s="536" t="s">
        <v>350</v>
      </c>
      <c r="W5" s="537"/>
      <c r="X5" s="537"/>
      <c r="Y5" s="538"/>
      <c r="Z5" s="428"/>
      <c r="AA5" s="539"/>
      <c r="AB5" s="428"/>
      <c r="AC5" s="428"/>
      <c r="AD5" s="428"/>
      <c r="AE5" s="428"/>
      <c r="AF5" s="428"/>
      <c r="AG5" s="428"/>
      <c r="AH5" s="428"/>
      <c r="AI5" s="428"/>
      <c r="AJ5" s="428"/>
      <c r="AK5" s="1531"/>
      <c r="AL5" s="1531"/>
      <c r="AM5" s="1531"/>
      <c r="AN5" s="1531"/>
      <c r="AO5" s="1531"/>
      <c r="AP5" s="1531"/>
      <c r="AQ5" s="1531"/>
      <c r="AR5" s="1532"/>
    </row>
    <row r="6" spans="1:45" s="514" customFormat="1" ht="16.2" x14ac:dyDescent="0.35">
      <c r="A6" s="725"/>
      <c r="B6" s="291" t="s">
        <v>93</v>
      </c>
      <c r="C6" s="698"/>
      <c r="D6" s="869" t="str">
        <f>HYPERLINK("#DropDownLists!O6","Add to this list")</f>
        <v>Add to this list</v>
      </c>
      <c r="E6" s="869" t="str">
        <f>HYPERLINK("#DropDownLists!K6","Add to this list")</f>
        <v>Add to this list</v>
      </c>
      <c r="F6" s="869" t="str">
        <f>HYPERLINK("#DropDownLists!P6","Add to this list")</f>
        <v>Add to this list</v>
      </c>
      <c r="G6" s="64" t="s">
        <v>23</v>
      </c>
      <c r="H6" s="424" t="s">
        <v>95</v>
      </c>
      <c r="I6" s="424" t="s">
        <v>1349</v>
      </c>
      <c r="J6" s="424" t="s">
        <v>95</v>
      </c>
      <c r="K6" s="540" t="s">
        <v>17</v>
      </c>
      <c r="L6" s="541" t="s">
        <v>96</v>
      </c>
      <c r="M6" s="542" t="s">
        <v>68</v>
      </c>
      <c r="N6" s="543" t="s">
        <v>95</v>
      </c>
      <c r="O6" s="544" t="s">
        <v>17</v>
      </c>
      <c r="P6" s="544" t="s">
        <v>96</v>
      </c>
      <c r="Q6" s="545" t="s">
        <v>68</v>
      </c>
      <c r="R6" s="546" t="s">
        <v>95</v>
      </c>
      <c r="S6" s="544" t="s">
        <v>17</v>
      </c>
      <c r="T6" s="545" t="s">
        <v>96</v>
      </c>
      <c r="U6" s="545" t="s">
        <v>68</v>
      </c>
      <c r="V6" s="547" t="s">
        <v>95</v>
      </c>
      <c r="W6" s="548" t="s">
        <v>17</v>
      </c>
      <c r="X6" s="254" t="s">
        <v>96</v>
      </c>
      <c r="Y6" s="549" t="s">
        <v>68</v>
      </c>
      <c r="Z6" s="254" t="s">
        <v>23</v>
      </c>
      <c r="AA6" s="541" t="s">
        <v>95</v>
      </c>
      <c r="AB6" s="332" t="s">
        <v>1349</v>
      </c>
      <c r="AC6" s="332" t="s">
        <v>95</v>
      </c>
      <c r="AD6" s="540" t="s">
        <v>17</v>
      </c>
      <c r="AE6" s="541" t="s">
        <v>96</v>
      </c>
      <c r="AF6" s="542" t="s">
        <v>68</v>
      </c>
      <c r="AG6" s="550" t="s">
        <v>95</v>
      </c>
      <c r="AH6" s="550" t="s">
        <v>17</v>
      </c>
      <c r="AI6" s="550" t="s">
        <v>96</v>
      </c>
      <c r="AJ6" s="551" t="s">
        <v>68</v>
      </c>
      <c r="AK6" s="552" t="s">
        <v>95</v>
      </c>
      <c r="AL6" s="548" t="s">
        <v>17</v>
      </c>
      <c r="AM6" s="553" t="s">
        <v>96</v>
      </c>
      <c r="AN6" s="553" t="s">
        <v>68</v>
      </c>
      <c r="AO6" s="254" t="s">
        <v>95</v>
      </c>
      <c r="AP6" s="548" t="s">
        <v>17</v>
      </c>
      <c r="AQ6" s="254" t="s">
        <v>96</v>
      </c>
      <c r="AR6" s="554" t="s">
        <v>68</v>
      </c>
    </row>
    <row r="7" spans="1:45" s="465" customFormat="1" ht="14.4" x14ac:dyDescent="0.3">
      <c r="A7" s="1453" t="s">
        <v>345</v>
      </c>
      <c r="B7" s="1453"/>
      <c r="C7" s="1453"/>
      <c r="D7" s="1453"/>
      <c r="E7" s="1453"/>
      <c r="F7" s="1453"/>
      <c r="G7" s="406"/>
      <c r="H7" s="555"/>
      <c r="I7" s="1522" t="s">
        <v>159</v>
      </c>
      <c r="J7" s="1523"/>
      <c r="K7" s="1523"/>
      <c r="L7" s="1523"/>
      <c r="M7" s="1524"/>
      <c r="N7" s="1508" t="s">
        <v>55</v>
      </c>
      <c r="O7" s="1533"/>
      <c r="P7" s="1533"/>
      <c r="Q7" s="1534"/>
      <c r="R7" s="1535" t="s">
        <v>157</v>
      </c>
      <c r="S7" s="1536"/>
      <c r="T7" s="1536"/>
      <c r="U7" s="1537"/>
      <c r="V7" s="1508" t="s">
        <v>427</v>
      </c>
      <c r="W7" s="1538"/>
      <c r="X7" s="1538"/>
      <c r="Y7" s="1539"/>
      <c r="Z7" s="329"/>
      <c r="AA7" s="333" t="s">
        <v>353</v>
      </c>
      <c r="AB7" s="1482" t="s">
        <v>159</v>
      </c>
      <c r="AC7" s="1484"/>
      <c r="AD7" s="1484"/>
      <c r="AE7" s="1484"/>
      <c r="AF7" s="1491"/>
      <c r="AG7" s="1482" t="s">
        <v>55</v>
      </c>
      <c r="AH7" s="1484"/>
      <c r="AI7" s="1484"/>
      <c r="AJ7" s="1491"/>
      <c r="AK7" s="1540" t="s">
        <v>157</v>
      </c>
      <c r="AL7" s="1541"/>
      <c r="AM7" s="1541"/>
      <c r="AN7" s="1542"/>
      <c r="AO7" s="1528" t="s">
        <v>427</v>
      </c>
      <c r="AP7" s="1529"/>
      <c r="AQ7" s="1529"/>
      <c r="AR7" s="1530"/>
    </row>
    <row r="8" spans="1:45" s="465" customFormat="1" ht="28.5" customHeight="1" thickBot="1" x14ac:dyDescent="0.35">
      <c r="A8" s="18" t="s">
        <v>1402</v>
      </c>
      <c r="B8" s="17" t="s">
        <v>12</v>
      </c>
      <c r="C8" s="7" t="s">
        <v>1385</v>
      </c>
      <c r="D8" s="7" t="s">
        <v>1412</v>
      </c>
      <c r="E8" s="12" t="s">
        <v>54</v>
      </c>
      <c r="F8" s="649" t="s">
        <v>1430</v>
      </c>
      <c r="G8" s="6" t="s">
        <v>2058</v>
      </c>
      <c r="H8" s="6" t="s">
        <v>2059</v>
      </c>
      <c r="I8" s="6" t="s">
        <v>2060</v>
      </c>
      <c r="J8" s="6" t="s">
        <v>2061</v>
      </c>
      <c r="K8" s="6" t="s">
        <v>2062</v>
      </c>
      <c r="L8" s="6" t="s">
        <v>2063</v>
      </c>
      <c r="M8" s="6" t="s">
        <v>2064</v>
      </c>
      <c r="N8" s="556" t="s">
        <v>2065</v>
      </c>
      <c r="O8" s="6" t="s">
        <v>2066</v>
      </c>
      <c r="P8" s="6" t="s">
        <v>2067</v>
      </c>
      <c r="Q8" s="6" t="s">
        <v>2068</v>
      </c>
      <c r="R8" s="556" t="s">
        <v>2069</v>
      </c>
      <c r="S8" s="6" t="s">
        <v>2070</v>
      </c>
      <c r="T8" s="6" t="s">
        <v>2071</v>
      </c>
      <c r="U8" s="6" t="s">
        <v>2072</v>
      </c>
      <c r="V8" s="556" t="s">
        <v>2073</v>
      </c>
      <c r="W8" s="6" t="s">
        <v>2074</v>
      </c>
      <c r="X8" s="6" t="s">
        <v>2075</v>
      </c>
      <c r="Y8" s="492" t="s">
        <v>2076</v>
      </c>
      <c r="Z8" s="6" t="s">
        <v>2077</v>
      </c>
      <c r="AA8" s="6" t="s">
        <v>2078</v>
      </c>
      <c r="AB8" s="6" t="s">
        <v>2079</v>
      </c>
      <c r="AC8" s="6" t="s">
        <v>2080</v>
      </c>
      <c r="AD8" s="6" t="s">
        <v>2081</v>
      </c>
      <c r="AE8" s="6" t="s">
        <v>2082</v>
      </c>
      <c r="AF8" s="6" t="s">
        <v>2083</v>
      </c>
      <c r="AG8" s="556" t="s">
        <v>2084</v>
      </c>
      <c r="AH8" s="6" t="s">
        <v>2085</v>
      </c>
      <c r="AI8" s="6" t="s">
        <v>2086</v>
      </c>
      <c r="AJ8" s="6" t="s">
        <v>2087</v>
      </c>
      <c r="AK8" s="556" t="s">
        <v>2088</v>
      </c>
      <c r="AL8" s="6" t="s">
        <v>2089</v>
      </c>
      <c r="AM8" s="6" t="s">
        <v>2090</v>
      </c>
      <c r="AN8" s="6" t="s">
        <v>2091</v>
      </c>
      <c r="AO8" s="556" t="s">
        <v>2092</v>
      </c>
      <c r="AP8" s="6" t="s">
        <v>2093</v>
      </c>
      <c r="AQ8" s="6" t="s">
        <v>2094</v>
      </c>
      <c r="AR8" s="115" t="s">
        <v>2095</v>
      </c>
      <c r="AS8" s="1037"/>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conditionalFormatting sqref="A8:AR8">
    <cfRule type="expression" dxfId="9" priority="1">
      <formula>IF(INDEX(Vad_MeasResidueMgnt,COLUMN(A8),5)&gt;0,TRUE(),FALSE())</formula>
    </cfRule>
  </conditionalFormatting>
  <dataValidations xWindow="1527" yWindow="489" count="32">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dataValidation allowBlank="1" showInputMessage="1" showErrorMessage="1" prompt="Enter percent moisture of the sampled root, in units specified above." sqref="W8"/>
    <dataValidation allowBlank="1" showInputMessage="1" showErrorMessage="1" prompt="Enter percent moisture of harvested residue at harvest, in units specified above." sqref="O8"/>
    <dataValidation allowBlank="1" showInputMessage="1" showErrorMessage="1" prompt="Enter the nitrogen content of the residue, in units specified above.  " sqref="Q8"/>
    <dataValidation allowBlank="1" showInputMessage="1" showErrorMessage="1" prompt="Enter the carbon content of non-harveseted residue, in units specified above." sqref="T8"/>
    <dataValidation allowBlank="1" showInputMessage="1" showErrorMessage="1" prompt="Enter above ground biomass (grain plus leaves, stems, cobs, etc.), in units specified above." sqref="H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dataValidation allowBlank="1" showInputMessage="1" showErrorMessage="1" prompt="Enter the harvested (dry) grain yield, in units specified above." sqref="J8"/>
    <dataValidation allowBlank="1" showInputMessage="1" showErrorMessage="1" prompt="Enter mass of dried non-harvested residue (i.e. non-grain above ground plant material not removed during harvest event), in units specified above." sqref="R8"/>
    <dataValidation allowBlank="1" showInputMessage="1" showErrorMessage="1" prompt="Enter percent moisture of non-harvested residue, in units specified above." sqref="S8"/>
    <dataValidation allowBlank="1" showInputMessage="1" showErrorMessage="1" prompt="Enter carbon content of harvested grain, in units specified above. " sqref="L8"/>
    <dataValidation allowBlank="1" showInputMessage="1" showErrorMessage="1" prompt="Enter the carbon content of the residue, in units specified above." sqref="P8"/>
    <dataValidation allowBlank="1" showInputMessage="1" showErrorMessage="1" prompt="Enter nitrogen content of harvested grain, in units specified above. " sqref="M8"/>
    <dataValidation allowBlank="1" showInputMessage="1" showErrorMessage="1" prompt="Enter mass of dried harvested residue, in units specified above." sqref="N8"/>
    <dataValidation allowBlank="1" showInputMessage="1" showErrorMessage="1" prompt="Enter the nitrogen content of non-harvested residue, in units specified above." sqref="U8"/>
    <dataValidation allowBlank="1" showInputMessage="1" showErrorMessage="1" prompt="Enter root carbon content, in units specified above." sqref="X8"/>
    <dataValidation allowBlank="1" showInputMessage="1" showErrorMessage="1" prompt="Enter root dry matter, in units specified above. The entry can be a mean or a single measurement, depending on the exper_unit for this value." sqref="V8"/>
    <dataValidation allowBlank="1" showInputMessage="1" showErrorMessage="1" prompt="Enter the root nitrogen content, in units specified above." sqref="Y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sqref="E8"/>
    <dataValidation allowBlank="1" showInputMessage="1" showErrorMessage="1" prompt="Enter the Standard Deviation of this measurement if you entered a Mean on the left." sqref="Z8:AR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8.6640625" style="339" customWidth="1"/>
    <col min="2" max="2" width="18.6640625" style="336" customWidth="1"/>
    <col min="3" max="4" width="18.6640625" style="339" customWidth="1"/>
    <col min="5" max="5" width="13.44140625" style="339" customWidth="1"/>
    <col min="6" max="6" width="14.5546875" style="339" customWidth="1"/>
    <col min="7" max="11" width="17.6640625" style="337" customWidth="1"/>
    <col min="12" max="12" width="15.6640625" style="337" customWidth="1"/>
    <col min="13" max="15" width="10.6640625" style="337" customWidth="1"/>
    <col min="16" max="16" width="16.44140625" style="337" customWidth="1"/>
    <col min="17" max="16384" width="9.109375" style="337"/>
  </cols>
  <sheetData>
    <row r="1" spans="1:17" s="362" customFormat="1" ht="17.399999999999999" x14ac:dyDescent="0.3">
      <c r="A1" s="965" t="s">
        <v>1847</v>
      </c>
      <c r="B1" s="292"/>
      <c r="C1" s="797"/>
      <c r="D1" s="797"/>
      <c r="E1" s="797"/>
      <c r="F1" s="797"/>
      <c r="G1" s="967"/>
      <c r="H1" s="557"/>
      <c r="I1" s="557"/>
      <c r="J1" s="557"/>
      <c r="K1" s="558"/>
      <c r="L1" s="557"/>
      <c r="M1" s="557"/>
      <c r="N1" s="557"/>
      <c r="O1" s="557"/>
      <c r="P1" s="559"/>
    </row>
    <row r="2" spans="1:17" s="362" customFormat="1" ht="15" customHeight="1" x14ac:dyDescent="0.3">
      <c r="A2" s="960" t="s">
        <v>570</v>
      </c>
      <c r="B2" s="956"/>
      <c r="C2" s="956"/>
      <c r="D2" s="956"/>
      <c r="E2" s="956"/>
      <c r="F2" s="956"/>
      <c r="G2" s="114"/>
      <c r="H2" s="966"/>
      <c r="I2" s="62"/>
      <c r="J2" s="62"/>
      <c r="K2" s="483"/>
      <c r="L2" s="963" t="s">
        <v>489</v>
      </c>
      <c r="M2" s="963" t="s">
        <v>489</v>
      </c>
      <c r="N2" s="963" t="s">
        <v>489</v>
      </c>
      <c r="O2" s="963" t="s">
        <v>489</v>
      </c>
      <c r="P2" s="992" t="s">
        <v>489</v>
      </c>
    </row>
    <row r="3" spans="1:17" s="362" customFormat="1" ht="42.75" customHeight="1" x14ac:dyDescent="0.3">
      <c r="A3" s="1520" t="s">
        <v>347</v>
      </c>
      <c r="B3" s="1520"/>
      <c r="C3" s="1520"/>
      <c r="D3" s="1520"/>
      <c r="E3" s="1520"/>
      <c r="F3" s="1520"/>
      <c r="G3" s="62"/>
      <c r="H3" s="467"/>
      <c r="I3" s="466"/>
      <c r="J3" s="62"/>
      <c r="K3" s="483"/>
      <c r="L3" s="467"/>
      <c r="M3" s="467"/>
      <c r="N3" s="62"/>
      <c r="O3" s="62"/>
      <c r="P3" s="348"/>
    </row>
    <row r="4" spans="1:17" s="362" customFormat="1" ht="54.75" customHeight="1" x14ac:dyDescent="0.3">
      <c r="A4" s="1520" t="s">
        <v>1229</v>
      </c>
      <c r="B4" s="1520"/>
      <c r="C4" s="1520"/>
      <c r="D4" s="1520"/>
      <c r="E4" s="1520"/>
      <c r="F4" s="1520"/>
      <c r="G4" s="62"/>
      <c r="H4" s="62" t="s">
        <v>2610</v>
      </c>
      <c r="I4" s="62"/>
      <c r="J4" s="62"/>
      <c r="K4" s="483"/>
      <c r="L4" s="62"/>
      <c r="M4" s="62"/>
      <c r="N4" s="62"/>
      <c r="O4" s="62"/>
      <c r="P4" s="348"/>
    </row>
    <row r="5" spans="1:17" s="362" customFormat="1" ht="15.6" x14ac:dyDescent="0.3">
      <c r="A5" s="795" t="s">
        <v>299</v>
      </c>
      <c r="B5" s="293"/>
      <c r="C5" s="798"/>
      <c r="D5" s="799"/>
      <c r="E5" s="693"/>
      <c r="F5" s="800"/>
      <c r="G5" s="560" t="s">
        <v>346</v>
      </c>
      <c r="H5" s="561"/>
      <c r="I5" s="561"/>
      <c r="J5" s="561"/>
      <c r="K5" s="562"/>
      <c r="L5" s="1543"/>
      <c r="M5" s="1543"/>
      <c r="N5" s="1543"/>
      <c r="O5" s="1544"/>
      <c r="P5" s="563"/>
    </row>
    <row r="6" spans="1:17" s="362" customFormat="1" ht="16.2" x14ac:dyDescent="0.35">
      <c r="A6" s="725"/>
      <c r="B6" s="291" t="s">
        <v>93</v>
      </c>
      <c r="C6" s="698"/>
      <c r="D6" s="869" t="str">
        <f>HYPERLINK("#DropDownLists!O6","Add to this list")</f>
        <v>Add to this list</v>
      </c>
      <c r="E6" s="869" t="str">
        <f>HYPERLINK("#DropDownLists!K6","Add to this list")</f>
        <v>Add to this list</v>
      </c>
      <c r="F6" s="870" t="str">
        <f>HYPERLINK("#DropDownLists!T6","Add to this list")</f>
        <v>Add to this list</v>
      </c>
      <c r="G6" s="564" t="s">
        <v>95</v>
      </c>
      <c r="H6" s="565" t="s">
        <v>17</v>
      </c>
      <c r="I6" s="424" t="s">
        <v>96</v>
      </c>
      <c r="J6" s="566" t="s">
        <v>68</v>
      </c>
      <c r="K6" s="567" t="s">
        <v>1349</v>
      </c>
      <c r="L6" s="564" t="s">
        <v>95</v>
      </c>
      <c r="M6" s="565" t="s">
        <v>17</v>
      </c>
      <c r="N6" s="424" t="s">
        <v>96</v>
      </c>
      <c r="O6" s="566" t="s">
        <v>68</v>
      </c>
      <c r="P6" s="568" t="s">
        <v>1349</v>
      </c>
    </row>
    <row r="7" spans="1:17" s="362" customFormat="1" ht="14.4" x14ac:dyDescent="0.3">
      <c r="A7" s="796" t="s">
        <v>345</v>
      </c>
      <c r="B7" s="294"/>
      <c r="C7" s="796"/>
      <c r="D7" s="796"/>
      <c r="E7" s="796"/>
      <c r="F7" s="796"/>
      <c r="G7" s="406"/>
      <c r="H7" s="406"/>
      <c r="I7" s="406"/>
      <c r="J7" s="406"/>
      <c r="K7" s="569" t="s">
        <v>344</v>
      </c>
      <c r="L7" s="406"/>
      <c r="M7" s="406"/>
      <c r="N7" s="406"/>
      <c r="O7" s="406"/>
      <c r="P7" s="570" t="s">
        <v>344</v>
      </c>
    </row>
    <row r="8" spans="1:17" s="362" customFormat="1" ht="27.6" thickBot="1" x14ac:dyDescent="0.35">
      <c r="A8" s="18" t="s">
        <v>1402</v>
      </c>
      <c r="B8" s="17" t="s">
        <v>1431</v>
      </c>
      <c r="C8" s="7" t="s">
        <v>1385</v>
      </c>
      <c r="D8" s="7" t="s">
        <v>1412</v>
      </c>
      <c r="E8" s="12" t="s">
        <v>54</v>
      </c>
      <c r="F8" s="801" t="s">
        <v>1432</v>
      </c>
      <c r="G8" s="6" t="s">
        <v>2598</v>
      </c>
      <c r="H8" s="6" t="s">
        <v>2599</v>
      </c>
      <c r="I8" s="6" t="s">
        <v>2600</v>
      </c>
      <c r="J8" s="6" t="s">
        <v>2608</v>
      </c>
      <c r="K8" s="492" t="s">
        <v>2602</v>
      </c>
      <c r="L8" s="6" t="s">
        <v>2603</v>
      </c>
      <c r="M8" s="6" t="s">
        <v>2604</v>
      </c>
      <c r="N8" s="6" t="s">
        <v>2605</v>
      </c>
      <c r="O8" s="6" t="s">
        <v>2609</v>
      </c>
      <c r="P8" s="1036" t="s">
        <v>2607</v>
      </c>
      <c r="Q8" s="388"/>
    </row>
  </sheetData>
  <mergeCells count="3">
    <mergeCell ref="L5:O5"/>
    <mergeCell ref="A3:F3"/>
    <mergeCell ref="A4:F4"/>
  </mergeCells>
  <conditionalFormatting sqref="A8:P8">
    <cfRule type="expression" dxfId="8" priority="1">
      <formula>IF(INDEX(Vad_MeasHarvestFraction,COLUMN(A8),5)&gt;0,TRUE(),FALSE())</formula>
    </cfRule>
  </conditionalFormatting>
  <dataValidations count="17">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dataValidation allowBlank="1" showInputMessage="1" showErrorMessage="1" prompt="Enter carbon content of plant fraction, in units specified above." sqref="I8"/>
    <dataValidation allowBlank="1" showInputMessage="1" showErrorMessage="1" prompt="Enter the dry biomass of the Plant Fraction specified in column F, in units specified above." sqref="G8"/>
    <dataValidation allowBlank="1" showInputMessage="1" showErrorMessage="1" prompt="Enter percent moisture of plant fraction, in units specified above. " sqref="H8"/>
    <dataValidation allowBlank="1" showInputMessage="1" showErrorMessage="1" prompt="Enter the grain (kernel) weight, in units specified above." sqref="K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 allowBlank="1" showInputMessage="1" showErrorMessage="1" prompt="Enter the Standard Deviation of this measurement if you entered a Mean on the left." sqref="L8:P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4.88671875" style="339" customWidth="1"/>
    <col min="2" max="2" width="14.88671875" style="336" customWidth="1"/>
    <col min="3" max="3" width="17.33203125" style="339" customWidth="1"/>
    <col min="4" max="4" width="17.5546875" style="339" customWidth="1"/>
    <col min="5" max="5" width="15.5546875" style="339" customWidth="1"/>
    <col min="6" max="6" width="14.44140625" style="339" customWidth="1"/>
    <col min="7" max="7" width="10.6640625" style="337" customWidth="1"/>
    <col min="8" max="8" width="9.5546875" style="337" customWidth="1"/>
    <col min="9" max="14" width="10.6640625" style="337" customWidth="1"/>
    <col min="15" max="15" width="10.109375" style="337" customWidth="1"/>
    <col min="16" max="19" width="10.6640625" style="337" customWidth="1"/>
    <col min="20" max="20" width="9.109375" style="337" customWidth="1"/>
    <col min="21" max="21" width="7.88671875" style="337" customWidth="1"/>
    <col min="22" max="23" width="10.6640625" style="337" customWidth="1"/>
    <col min="24" max="24" width="9.5546875" style="337" customWidth="1"/>
    <col min="25" max="25" width="8.6640625" style="337" customWidth="1"/>
    <col min="26" max="26" width="11.6640625" style="337" customWidth="1"/>
    <col min="27" max="27" width="12.5546875" style="337" customWidth="1"/>
    <col min="28" max="30" width="10.6640625" style="337" customWidth="1"/>
    <col min="31" max="31" width="12.44140625" style="337" customWidth="1"/>
    <col min="32" max="32" width="10.6640625" style="337" customWidth="1"/>
    <col min="33" max="16384" width="9.109375" style="337"/>
  </cols>
  <sheetData>
    <row r="1" spans="1:34" s="362" customFormat="1" ht="18" x14ac:dyDescent="0.35">
      <c r="A1" s="802" t="s">
        <v>505</v>
      </c>
      <c r="B1" s="295"/>
      <c r="C1" s="802"/>
      <c r="D1" s="805"/>
      <c r="E1" s="806"/>
      <c r="F1" s="806"/>
      <c r="G1" s="101"/>
      <c r="H1" s="101"/>
      <c r="I1" s="101"/>
      <c r="J1" s="101"/>
      <c r="K1" s="101"/>
      <c r="L1" s="101"/>
      <c r="M1" s="571"/>
      <c r="N1" s="101"/>
      <c r="O1" s="101"/>
      <c r="P1" s="101"/>
      <c r="Q1" s="101"/>
      <c r="R1" s="101"/>
      <c r="S1" s="216"/>
      <c r="T1" s="101"/>
      <c r="U1" s="101"/>
      <c r="V1" s="101"/>
      <c r="W1" s="101"/>
      <c r="X1" s="101"/>
      <c r="Y1" s="101"/>
      <c r="Z1" s="571"/>
      <c r="AA1" s="101"/>
      <c r="AB1" s="101"/>
      <c r="AC1" s="101"/>
      <c r="AD1" s="101"/>
      <c r="AE1" s="101"/>
      <c r="AF1" s="188"/>
      <c r="AH1" s="436"/>
    </row>
    <row r="2" spans="1:34" s="362" customFormat="1" ht="12.75" customHeight="1" x14ac:dyDescent="0.3">
      <c r="A2" s="807" t="s">
        <v>570</v>
      </c>
      <c r="B2" s="957"/>
      <c r="C2" s="957"/>
      <c r="D2" s="804"/>
      <c r="E2" s="804"/>
      <c r="F2" s="323"/>
      <c r="G2" s="323"/>
      <c r="H2" s="572"/>
      <c r="I2" s="572"/>
      <c r="J2" s="572"/>
      <c r="K2" s="572"/>
      <c r="L2" s="573"/>
      <c r="M2" s="572"/>
      <c r="N2" s="1547" t="s">
        <v>549</v>
      </c>
      <c r="O2" s="1548"/>
      <c r="P2" s="572"/>
      <c r="Q2" s="572"/>
      <c r="R2" s="572"/>
      <c r="S2" s="574"/>
      <c r="T2" s="963" t="s">
        <v>489</v>
      </c>
      <c r="U2" s="963" t="s">
        <v>489</v>
      </c>
      <c r="V2" s="963" t="s">
        <v>489</v>
      </c>
      <c r="W2" s="963" t="s">
        <v>489</v>
      </c>
      <c r="X2" s="963" t="s">
        <v>489</v>
      </c>
      <c r="Y2" s="963" t="s">
        <v>489</v>
      </c>
      <c r="Z2" s="963" t="s">
        <v>489</v>
      </c>
      <c r="AA2" s="963" t="s">
        <v>489</v>
      </c>
      <c r="AB2" s="963" t="s">
        <v>489</v>
      </c>
      <c r="AC2" s="963" t="s">
        <v>489</v>
      </c>
      <c r="AD2" s="963" t="s">
        <v>489</v>
      </c>
      <c r="AE2" s="963" t="s">
        <v>489</v>
      </c>
      <c r="AF2" s="992" t="s">
        <v>489</v>
      </c>
      <c r="AH2" s="436"/>
    </row>
    <row r="3" spans="1:34" s="362" customFormat="1" ht="15" customHeight="1" x14ac:dyDescent="0.3">
      <c r="A3" s="957"/>
      <c r="B3" s="957"/>
      <c r="C3" s="957"/>
      <c r="D3" s="804"/>
      <c r="E3" s="804"/>
      <c r="F3" s="804"/>
      <c r="G3" s="572"/>
      <c r="H3" s="572"/>
      <c r="I3" s="572"/>
      <c r="J3" s="572"/>
      <c r="K3" s="572"/>
      <c r="L3" s="573"/>
      <c r="M3" s="572"/>
      <c r="N3" s="1548"/>
      <c r="O3" s="1548"/>
      <c r="P3" s="572"/>
      <c r="Q3" s="572"/>
      <c r="R3" s="572"/>
      <c r="S3" s="574"/>
      <c r="T3" s="572"/>
      <c r="U3" s="572"/>
      <c r="V3" s="572"/>
      <c r="W3" s="572"/>
      <c r="X3" s="572"/>
      <c r="Y3" s="572"/>
      <c r="Z3" s="572"/>
      <c r="AA3" s="572"/>
      <c r="AB3" s="572"/>
      <c r="AC3" s="572"/>
      <c r="AD3" s="572"/>
      <c r="AE3" s="572"/>
      <c r="AF3" s="575"/>
      <c r="AH3" s="436"/>
    </row>
    <row r="4" spans="1:34" s="362" customFormat="1" ht="24.75" customHeight="1" x14ac:dyDescent="0.3">
      <c r="A4" s="1549" t="s">
        <v>1848</v>
      </c>
      <c r="B4" s="1549"/>
      <c r="C4" s="1549"/>
      <c r="D4" s="1549"/>
      <c r="E4" s="1549"/>
      <c r="F4" s="1549"/>
      <c r="G4" s="572"/>
      <c r="H4" s="572"/>
      <c r="I4" s="572"/>
      <c r="J4" s="572"/>
      <c r="K4" s="572"/>
      <c r="L4" s="573"/>
      <c r="M4" s="572"/>
      <c r="N4" s="1548"/>
      <c r="O4" s="1548"/>
      <c r="P4" s="572"/>
      <c r="Q4" s="572"/>
      <c r="R4" s="572"/>
      <c r="S4" s="574"/>
      <c r="T4" s="572"/>
      <c r="U4" s="572"/>
      <c r="V4" s="572"/>
      <c r="W4" s="572"/>
      <c r="X4" s="572"/>
      <c r="Y4" s="572"/>
      <c r="Z4" s="572"/>
      <c r="AA4" s="572"/>
      <c r="AB4" s="572"/>
      <c r="AC4" s="572"/>
      <c r="AD4" s="572"/>
      <c r="AE4" s="572"/>
      <c r="AF4" s="575"/>
      <c r="AH4" s="436"/>
    </row>
    <row r="5" spans="1:34" s="362" customFormat="1" ht="15.6" x14ac:dyDescent="0.3">
      <c r="A5" s="803" t="s">
        <v>299</v>
      </c>
      <c r="B5" s="95"/>
      <c r="C5" s="803"/>
      <c r="D5" s="803"/>
      <c r="E5" s="803"/>
      <c r="F5" s="993"/>
      <c r="G5" s="572"/>
      <c r="H5" s="572"/>
      <c r="I5" s="572"/>
      <c r="J5" s="572"/>
      <c r="K5" s="572"/>
      <c r="L5" s="573"/>
      <c r="M5" s="572"/>
      <c r="N5" s="1548"/>
      <c r="O5" s="1548"/>
      <c r="P5" s="572"/>
      <c r="Q5" s="572"/>
      <c r="R5" s="572"/>
      <c r="S5" s="574"/>
      <c r="T5" s="572"/>
      <c r="U5" s="572"/>
      <c r="V5" s="572"/>
      <c r="W5" s="572"/>
      <c r="X5" s="572"/>
      <c r="Y5" s="572"/>
      <c r="Z5" s="572"/>
      <c r="AA5" s="572"/>
      <c r="AB5" s="572"/>
      <c r="AC5" s="572"/>
      <c r="AD5" s="572"/>
      <c r="AE5" s="572"/>
      <c r="AF5" s="575"/>
      <c r="AH5" s="436"/>
    </row>
    <row r="6" spans="1:34" s="362" customFormat="1" ht="14.4" x14ac:dyDescent="0.3">
      <c r="A6" s="804"/>
      <c r="B6" s="269" t="s">
        <v>93</v>
      </c>
      <c r="C6" s="804"/>
      <c r="D6" s="804"/>
      <c r="E6" s="804"/>
      <c r="F6" s="808"/>
      <c r="G6" s="1545" t="s">
        <v>338</v>
      </c>
      <c r="H6" s="1545"/>
      <c r="I6" s="1545"/>
      <c r="J6" s="1545"/>
      <c r="K6" s="1545"/>
      <c r="L6" s="1545"/>
      <c r="M6" s="1545"/>
      <c r="N6" s="1545"/>
      <c r="O6" s="1545"/>
      <c r="P6" s="1545"/>
      <c r="Q6" s="1545"/>
      <c r="R6" s="1545"/>
      <c r="S6" s="1546"/>
      <c r="T6" s="576"/>
      <c r="U6" s="576"/>
      <c r="V6" s="576"/>
      <c r="W6" s="576"/>
      <c r="X6" s="576"/>
      <c r="Y6" s="576"/>
      <c r="Z6" s="576"/>
      <c r="AA6" s="576"/>
      <c r="AB6" s="576"/>
      <c r="AC6" s="576"/>
      <c r="AD6" s="576"/>
      <c r="AE6" s="576"/>
      <c r="AF6" s="577"/>
    </row>
    <row r="7" spans="1:34" s="362" customFormat="1" ht="14.4" x14ac:dyDescent="0.3">
      <c r="A7" s="10"/>
      <c r="B7" s="66"/>
      <c r="C7" s="804"/>
      <c r="D7" s="871" t="str">
        <f>HYPERLINK("#DropDownLists!O6","Add to this list")</f>
        <v>Add to this list</v>
      </c>
      <c r="E7" s="882" t="str">
        <f>HYPERLINK("#DropDownLists!K6","Add to this list")</f>
        <v>Add to this list</v>
      </c>
      <c r="F7" s="883" t="str">
        <f>HYPERLINK("#DropDownLists!T6","Add to this list")</f>
        <v>Add to this list</v>
      </c>
      <c r="G7" s="572"/>
      <c r="H7" s="572"/>
      <c r="I7" s="572"/>
      <c r="J7" s="572"/>
      <c r="K7" s="572"/>
      <c r="L7" s="572"/>
      <c r="M7" s="996" t="s">
        <v>551</v>
      </c>
      <c r="N7" s="996" t="s">
        <v>552</v>
      </c>
      <c r="O7" s="572"/>
      <c r="P7" s="572"/>
      <c r="Q7" s="572"/>
      <c r="R7" s="996" t="s">
        <v>553</v>
      </c>
      <c r="S7" s="574"/>
      <c r="T7" s="572"/>
      <c r="U7" s="572"/>
      <c r="V7" s="572"/>
      <c r="W7" s="572"/>
      <c r="X7" s="572"/>
      <c r="Y7" s="572"/>
      <c r="Z7" s="572"/>
      <c r="AA7" s="572"/>
      <c r="AB7" s="572"/>
      <c r="AC7" s="572"/>
      <c r="AD7" s="572"/>
      <c r="AE7" s="572"/>
      <c r="AF7" s="575"/>
      <c r="AH7" s="436"/>
    </row>
    <row r="8" spans="1:34" s="362" customFormat="1" ht="52.5" customHeight="1" thickBot="1" x14ac:dyDescent="0.35">
      <c r="A8" s="18" t="s">
        <v>1402</v>
      </c>
      <c r="B8" s="20" t="s">
        <v>12</v>
      </c>
      <c r="C8" s="7" t="s">
        <v>1385</v>
      </c>
      <c r="D8" s="7" t="s">
        <v>1412</v>
      </c>
      <c r="E8" s="12" t="s">
        <v>54</v>
      </c>
      <c r="F8" s="7" t="s">
        <v>1432</v>
      </c>
      <c r="G8" s="6" t="s">
        <v>1458</v>
      </c>
      <c r="H8" s="6" t="s">
        <v>2096</v>
      </c>
      <c r="I8" s="6" t="s">
        <v>2097</v>
      </c>
      <c r="J8" s="6" t="s">
        <v>2098</v>
      </c>
      <c r="K8" s="6" t="s">
        <v>2099</v>
      </c>
      <c r="L8" s="6" t="s">
        <v>2100</v>
      </c>
      <c r="M8" s="6" t="s">
        <v>1459</v>
      </c>
      <c r="N8" s="6" t="s">
        <v>2101</v>
      </c>
      <c r="O8" s="6" t="s">
        <v>2102</v>
      </c>
      <c r="P8" s="6" t="s">
        <v>2103</v>
      </c>
      <c r="Q8" s="6" t="s">
        <v>1460</v>
      </c>
      <c r="R8" s="6" t="s">
        <v>1461</v>
      </c>
      <c r="S8" s="492" t="s">
        <v>1462</v>
      </c>
      <c r="T8" s="6" t="s">
        <v>1463</v>
      </c>
      <c r="U8" s="6" t="s">
        <v>2104</v>
      </c>
      <c r="V8" s="6" t="s">
        <v>2105</v>
      </c>
      <c r="W8" s="6" t="s">
        <v>2106</v>
      </c>
      <c r="X8" s="6" t="s">
        <v>2107</v>
      </c>
      <c r="Y8" s="6" t="s">
        <v>2108</v>
      </c>
      <c r="Z8" s="6" t="s">
        <v>1464</v>
      </c>
      <c r="AA8" s="6" t="s">
        <v>2109</v>
      </c>
      <c r="AB8" s="6" t="s">
        <v>2110</v>
      </c>
      <c r="AC8" s="6" t="s">
        <v>2111</v>
      </c>
      <c r="AD8" s="6" t="s">
        <v>1465</v>
      </c>
      <c r="AE8" s="6" t="s">
        <v>1466</v>
      </c>
      <c r="AF8" s="115" t="s">
        <v>2112</v>
      </c>
      <c r="AG8" s="388"/>
      <c r="AH8" s="436"/>
    </row>
  </sheetData>
  <mergeCells count="3">
    <mergeCell ref="G6:S6"/>
    <mergeCell ref="N2:O5"/>
    <mergeCell ref="A4:F4"/>
  </mergeCells>
  <conditionalFormatting sqref="A8:AF8">
    <cfRule type="expression" dxfId="7" priority="1">
      <formula>IF(INDEX(Vad_MeasBiomassCHO,COLUMN(A8),5)&gt;0,TRUE(),FALSE())</formula>
    </cfRule>
  </conditionalFormatting>
  <dataValidations count="25">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dataValidation allowBlank="1" showInputMessage="1" showErrorMessage="1" prompt="Enter xylan from plant fraction, in units specified above.  " sqref="H8"/>
    <dataValidation allowBlank="1" showInputMessage="1" showErrorMessage="1" prompt="Enter galactan from plant fraction, in units specified above. " sqref="I8"/>
    <dataValidation allowBlank="1" showInputMessage="1" showErrorMessage="1" prompt="Enter arabinan from plant fraction, in units specified above.  " sqref="J8"/>
    <dataValidation allowBlank="1" showInputMessage="1" showErrorMessage="1" prompt="Enter mannan from plant fraction, in units specified above. " sqref="K8"/>
    <dataValidation allowBlank="1" showInputMessage="1" showErrorMessage="1" prompt="Enter lignin from plant fraction, in units specified above.  " sqref="L8"/>
    <dataValidation allowBlank="1" showInputMessage="1" showErrorMessage="1" prompt="Enter neutral detergent fiber from plant fraction, in units specified above.  " sqref="M8"/>
    <dataValidation allowBlank="1" showInputMessage="1" showErrorMessage="1" prompt="Enter acide detergent fiber from plant fraction, in units specified above.  " sqref="N8"/>
    <dataValidation allowBlank="1" showInputMessage="1" showErrorMessage="1" prompt="Enter acid soluble lignin from plant fraction, in units specifed above.  " sqref="O8"/>
    <dataValidation allowBlank="1" showInputMessage="1" showErrorMessage="1" prompt="Enter acid insoluble lignin from plant fraction, in units specified above.  " sqref="P8"/>
    <dataValidation allowBlank="1" showInputMessage="1" showErrorMessage="1" prompt="Enter crude protein from plant fraction, in units specifed above. " sqref="Q8"/>
    <dataValidation allowBlank="1" showInputMessage="1" showErrorMessage="1" prompt="Enter non-fiber carbohydrates from plant fraction, in units specified above.  " sqref="R8"/>
    <dataValidation allowBlank="1" showInputMessage="1" showErrorMessage="1" prompt="Enter ash from plant fraction, in units specified above.  " sqref="S8"/>
    <dataValidation allowBlank="1" showInputMessage="1" showErrorMessage="1" prompt="Enter the Standard Deviation of this measurement if you entered a Mean on the left." sqref="T8:AF8"/>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8.33203125" style="339" customWidth="1"/>
    <col min="2" max="2" width="18.33203125" style="336" customWidth="1"/>
    <col min="3" max="3" width="16.88671875" style="339" customWidth="1"/>
    <col min="4" max="4" width="13.88671875" style="339" customWidth="1"/>
    <col min="5" max="5" width="12" style="339" customWidth="1"/>
    <col min="6" max="6" width="19.6640625" style="339" customWidth="1"/>
    <col min="7" max="7" width="16" style="337" customWidth="1"/>
    <col min="8" max="8" width="10.88671875" style="337" customWidth="1"/>
    <col min="9" max="9" width="24.6640625" style="337" customWidth="1"/>
    <col min="10" max="10" width="20.88671875" style="337" customWidth="1"/>
    <col min="11" max="11" width="10.88671875" style="337" customWidth="1"/>
    <col min="12" max="12" width="27" style="337" customWidth="1"/>
    <col min="13" max="16384" width="9.109375" style="337"/>
  </cols>
  <sheetData>
    <row r="1" spans="1:13" s="362" customFormat="1" ht="18" x14ac:dyDescent="0.35">
      <c r="A1" s="809" t="s">
        <v>506</v>
      </c>
      <c r="B1" s="296"/>
      <c r="C1" s="811"/>
      <c r="D1" s="811"/>
      <c r="E1" s="806"/>
      <c r="F1" s="806"/>
      <c r="G1" s="101"/>
      <c r="H1" s="101"/>
      <c r="I1" s="216"/>
      <c r="J1" s="101"/>
      <c r="K1" s="101"/>
      <c r="L1" s="189"/>
    </row>
    <row r="2" spans="1:13" s="581" customFormat="1" ht="15" customHeight="1" x14ac:dyDescent="0.3">
      <c r="A2" s="578" t="s">
        <v>895</v>
      </c>
      <c r="B2" s="957"/>
      <c r="C2" s="957"/>
      <c r="D2" s="812"/>
      <c r="E2" s="812"/>
      <c r="F2" s="812"/>
      <c r="G2" s="989"/>
      <c r="H2" s="579"/>
      <c r="I2" s="580"/>
      <c r="J2" s="987" t="s">
        <v>489</v>
      </c>
      <c r="K2" s="987" t="s">
        <v>489</v>
      </c>
      <c r="L2" s="988" t="s">
        <v>489</v>
      </c>
    </row>
    <row r="3" spans="1:13" s="581" customFormat="1" ht="30.75" customHeight="1" x14ac:dyDescent="0.2">
      <c r="A3" s="1549" t="s">
        <v>1848</v>
      </c>
      <c r="B3" s="1549"/>
      <c r="C3" s="1549"/>
      <c r="D3" s="1549"/>
      <c r="E3" s="1549"/>
      <c r="F3" s="1549"/>
      <c r="G3" s="1547" t="s">
        <v>340</v>
      </c>
      <c r="H3" s="1547" t="s">
        <v>341</v>
      </c>
      <c r="I3" s="1551" t="s">
        <v>342</v>
      </c>
      <c r="J3" s="1547" t="s">
        <v>340</v>
      </c>
      <c r="K3" s="1547" t="s">
        <v>341</v>
      </c>
      <c r="L3" s="1550" t="s">
        <v>342</v>
      </c>
    </row>
    <row r="4" spans="1:13" s="581" customFormat="1" ht="11.25" customHeight="1" x14ac:dyDescent="0.3">
      <c r="A4" s="957"/>
      <c r="B4" s="957"/>
      <c r="C4" s="957"/>
      <c r="D4" s="812"/>
      <c r="E4" s="812"/>
      <c r="F4" s="812"/>
      <c r="G4" s="1547"/>
      <c r="H4" s="1547"/>
      <c r="I4" s="1551"/>
      <c r="J4" s="1547"/>
      <c r="K4" s="1547"/>
      <c r="L4" s="1550"/>
    </row>
    <row r="5" spans="1:13" s="581" customFormat="1" ht="13.8" x14ac:dyDescent="0.2">
      <c r="A5" s="991" t="s">
        <v>299</v>
      </c>
      <c r="B5" s="97"/>
      <c r="C5" s="813"/>
      <c r="D5" s="813"/>
      <c r="E5" s="813"/>
      <c r="F5" s="990"/>
      <c r="G5" s="1547"/>
      <c r="H5" s="1547"/>
      <c r="I5" s="1551"/>
      <c r="J5" s="1547"/>
      <c r="K5" s="1547"/>
      <c r="L5" s="1550"/>
    </row>
    <row r="6" spans="1:13" s="582" customFormat="1" ht="27" x14ac:dyDescent="0.3">
      <c r="A6" s="810"/>
      <c r="B6" s="269" t="s">
        <v>93</v>
      </c>
      <c r="C6" s="810"/>
      <c r="D6" s="810"/>
      <c r="E6" s="810"/>
      <c r="F6" s="810"/>
      <c r="G6" s="994" t="s">
        <v>740</v>
      </c>
      <c r="H6" s="994" t="s">
        <v>740</v>
      </c>
      <c r="I6" s="995" t="s">
        <v>741</v>
      </c>
      <c r="J6" s="994" t="s">
        <v>740</v>
      </c>
      <c r="K6" s="994" t="s">
        <v>740</v>
      </c>
      <c r="L6" s="1002" t="s">
        <v>741</v>
      </c>
    </row>
    <row r="7" spans="1:13" s="362" customFormat="1" ht="14.4" x14ac:dyDescent="0.3">
      <c r="A7" s="10"/>
      <c r="B7" s="66"/>
      <c r="C7" s="804"/>
      <c r="D7" s="871" t="str">
        <f>HYPERLINK("#DropDownLists!O6","Add to this list")</f>
        <v>Add to this list</v>
      </c>
      <c r="E7" s="882" t="str">
        <f>HYPERLINK("#DropDownLists!K6","Add to this list")</f>
        <v>Add to this list</v>
      </c>
      <c r="F7" s="883" t="str">
        <f>HYPERLINK("#DropDownLists!T6","Add to this list")</f>
        <v>Add to this list</v>
      </c>
      <c r="G7" s="572"/>
      <c r="H7" s="572"/>
      <c r="I7" s="574"/>
      <c r="J7" s="572"/>
      <c r="K7" s="572"/>
      <c r="L7" s="575"/>
    </row>
    <row r="8" spans="1:13" s="362" customFormat="1" ht="40.799999999999997" thickBot="1" x14ac:dyDescent="0.35">
      <c r="A8" s="18" t="s">
        <v>1402</v>
      </c>
      <c r="B8" s="20" t="s">
        <v>12</v>
      </c>
      <c r="C8" s="7" t="s">
        <v>1385</v>
      </c>
      <c r="D8" s="7" t="s">
        <v>1412</v>
      </c>
      <c r="E8" s="12" t="s">
        <v>54</v>
      </c>
      <c r="F8" s="7" t="s">
        <v>1432</v>
      </c>
      <c r="G8" s="587" t="s">
        <v>2113</v>
      </c>
      <c r="H8" s="587" t="s">
        <v>2114</v>
      </c>
      <c r="I8" s="1033" t="s">
        <v>2115</v>
      </c>
      <c r="J8" s="587" t="s">
        <v>2116</v>
      </c>
      <c r="K8" s="587" t="s">
        <v>2185</v>
      </c>
      <c r="L8" s="1034" t="s">
        <v>2117</v>
      </c>
      <c r="M8" s="388"/>
    </row>
  </sheetData>
  <mergeCells count="7">
    <mergeCell ref="A3:F3"/>
    <mergeCell ref="J3:J5"/>
    <mergeCell ref="K3:K5"/>
    <mergeCell ref="L3:L5"/>
    <mergeCell ref="G3:G5"/>
    <mergeCell ref="H3:H5"/>
    <mergeCell ref="I3:I5"/>
  </mergeCells>
  <conditionalFormatting sqref="A8:L8">
    <cfRule type="expression" dxfId="6" priority="1">
      <formula>IF(INDEX(Vad_MeasBiomassEnergy,COLUMN(A8),5)&gt;0,TRUE(),FALSE())</formula>
    </cfRule>
  </conditionalFormatting>
  <dataValidations xWindow="1259" yWindow="425" count="15">
    <dataValidation allowBlank="1" showInputMessage="1" showErrorMessage="1" prompt="Enter aromatic compounds lost during the heating process, in units specified above." sqref="G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dataValidation allowBlank="1" showInputMessage="1" showErrorMessage="1" prompt="Enter ash or mineral matter remaining after heating, in units specified above." sqref="H8"/>
    <dataValidation allowBlank="1" showInputMessage="1" showErrorMessage="1" prompt="Enter the Standard Deviation of this measurement if you entered a Mean on the left." sqref="J8 L8 K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O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1.44140625" style="339" customWidth="1"/>
    <col min="2" max="2" width="11.44140625" style="336" customWidth="1"/>
    <col min="3" max="3" width="17.88671875" style="339" customWidth="1"/>
    <col min="4" max="4" width="16" style="339" customWidth="1"/>
    <col min="5" max="5" width="11.109375" style="339" customWidth="1"/>
    <col min="6" max="8" width="18.5546875" style="339" customWidth="1"/>
    <col min="9" max="40" width="15.77734375" style="337" customWidth="1"/>
    <col min="41" max="16384" width="9.109375" style="337"/>
  </cols>
  <sheetData>
    <row r="1" spans="1:41" s="47" customFormat="1" ht="18" x14ac:dyDescent="0.35">
      <c r="A1" s="814" t="s">
        <v>507</v>
      </c>
      <c r="B1" s="297"/>
      <c r="C1" s="805"/>
      <c r="D1" s="805"/>
      <c r="E1" s="806"/>
      <c r="F1" s="806"/>
      <c r="G1" s="806"/>
      <c r="H1" s="806"/>
      <c r="I1" s="101"/>
      <c r="J1" s="101"/>
      <c r="K1" s="101"/>
      <c r="L1" s="101"/>
      <c r="M1" s="101"/>
      <c r="N1" s="101"/>
      <c r="O1" s="101"/>
      <c r="P1" s="101"/>
      <c r="Q1" s="101"/>
      <c r="R1" s="101"/>
      <c r="S1" s="101"/>
      <c r="T1" s="101"/>
      <c r="U1" s="101"/>
      <c r="V1" s="101"/>
      <c r="W1" s="101"/>
      <c r="X1" s="216"/>
      <c r="Y1" s="101"/>
      <c r="Z1" s="101"/>
      <c r="AA1" s="101"/>
      <c r="AB1" s="101"/>
      <c r="AC1" s="101"/>
      <c r="AD1" s="101"/>
      <c r="AE1" s="101"/>
      <c r="AF1" s="101"/>
      <c r="AG1" s="101"/>
      <c r="AH1" s="101"/>
      <c r="AI1" s="101"/>
      <c r="AJ1" s="101"/>
      <c r="AK1" s="101"/>
      <c r="AL1" s="101"/>
      <c r="AM1" s="101"/>
      <c r="AN1" s="188"/>
    </row>
    <row r="2" spans="1:41" s="47" customFormat="1" ht="18" x14ac:dyDescent="0.35">
      <c r="A2" s="985" t="s">
        <v>570</v>
      </c>
      <c r="B2" s="978"/>
      <c r="C2" s="979"/>
      <c r="D2" s="979"/>
      <c r="E2" s="980"/>
      <c r="F2" s="980"/>
      <c r="G2" s="980"/>
      <c r="H2" s="980"/>
      <c r="I2" s="981"/>
      <c r="J2" s="981"/>
      <c r="K2" s="981"/>
      <c r="L2" s="981"/>
      <c r="M2" s="981"/>
      <c r="N2" s="981"/>
      <c r="O2" s="981"/>
      <c r="P2" s="981"/>
      <c r="Q2" s="981"/>
      <c r="R2" s="981"/>
      <c r="S2" s="981"/>
      <c r="T2" s="981"/>
      <c r="U2" s="981"/>
      <c r="V2" s="981"/>
      <c r="W2" s="981"/>
      <c r="X2" s="982"/>
      <c r="Y2" s="975" t="s">
        <v>489</v>
      </c>
      <c r="Z2" s="975" t="s">
        <v>489</v>
      </c>
      <c r="AA2" s="975" t="s">
        <v>489</v>
      </c>
      <c r="AB2" s="975" t="s">
        <v>489</v>
      </c>
      <c r="AC2" s="975" t="s">
        <v>489</v>
      </c>
      <c r="AD2" s="975" t="s">
        <v>489</v>
      </c>
      <c r="AE2" s="975" t="s">
        <v>489</v>
      </c>
      <c r="AF2" s="975" t="s">
        <v>489</v>
      </c>
      <c r="AG2" s="975" t="s">
        <v>489</v>
      </c>
      <c r="AH2" s="975" t="s">
        <v>489</v>
      </c>
      <c r="AI2" s="975" t="s">
        <v>489</v>
      </c>
      <c r="AJ2" s="975" t="s">
        <v>489</v>
      </c>
      <c r="AK2" s="975" t="s">
        <v>489</v>
      </c>
      <c r="AL2" s="975" t="s">
        <v>489</v>
      </c>
      <c r="AM2" s="975" t="s">
        <v>489</v>
      </c>
      <c r="AN2" s="977" t="s">
        <v>489</v>
      </c>
    </row>
    <row r="3" spans="1:41" s="48" customFormat="1" ht="12.75" customHeight="1" x14ac:dyDescent="0.3">
      <c r="A3" s="1549" t="s">
        <v>1848</v>
      </c>
      <c r="B3" s="1549"/>
      <c r="C3" s="1549"/>
      <c r="D3" s="1549"/>
      <c r="E3" s="1549"/>
      <c r="F3" s="1549"/>
      <c r="G3" s="1195"/>
      <c r="H3" s="1195"/>
      <c r="J3" s="583"/>
      <c r="K3" s="583"/>
      <c r="L3" s="583"/>
      <c r="M3" s="583"/>
      <c r="N3" s="583"/>
      <c r="O3" s="583"/>
      <c r="P3" s="583"/>
      <c r="Q3" s="583"/>
      <c r="R3" s="583"/>
      <c r="S3" s="583"/>
      <c r="T3" s="583"/>
      <c r="U3" s="583"/>
      <c r="V3" s="583"/>
      <c r="W3" s="583"/>
      <c r="X3" s="584"/>
      <c r="Y3" s="983"/>
      <c r="Z3" s="984"/>
      <c r="AA3" s="984"/>
      <c r="AB3" s="984"/>
      <c r="AC3" s="984"/>
      <c r="AD3" s="984"/>
      <c r="AE3" s="984"/>
      <c r="AF3" s="984"/>
      <c r="AG3" s="984"/>
      <c r="AH3" s="984"/>
      <c r="AI3" s="984"/>
      <c r="AJ3" s="984"/>
      <c r="AK3" s="984"/>
      <c r="AL3" s="984"/>
      <c r="AM3" s="984"/>
      <c r="AN3" s="986"/>
    </row>
    <row r="4" spans="1:41" s="49" customFormat="1" ht="22.5" customHeight="1" x14ac:dyDescent="0.3">
      <c r="A4" s="1552"/>
      <c r="B4" s="1552"/>
      <c r="C4" s="1552"/>
      <c r="D4" s="1552"/>
      <c r="E4" s="1552"/>
      <c r="F4" s="1552"/>
      <c r="G4" s="1195"/>
      <c r="H4" s="1195"/>
      <c r="I4" s="572"/>
      <c r="J4" s="572"/>
      <c r="K4" s="572"/>
      <c r="L4" s="572"/>
      <c r="M4" s="572"/>
      <c r="N4" s="572"/>
      <c r="O4" s="572"/>
      <c r="P4" s="572"/>
      <c r="Q4" s="572"/>
      <c r="R4" s="572"/>
      <c r="S4" s="572"/>
      <c r="T4" s="572"/>
      <c r="U4" s="572"/>
      <c r="V4" s="572"/>
      <c r="W4" s="572"/>
      <c r="X4" s="574"/>
      <c r="Y4" s="572"/>
      <c r="Z4" s="572"/>
      <c r="AA4" s="572"/>
      <c r="AB4" s="572"/>
      <c r="AC4" s="572"/>
      <c r="AD4" s="572"/>
      <c r="AE4" s="572"/>
      <c r="AF4" s="572"/>
      <c r="AG4" s="572"/>
      <c r="AH4" s="572"/>
      <c r="AI4" s="572"/>
      <c r="AJ4" s="572"/>
      <c r="AK4" s="572"/>
      <c r="AL4" s="572"/>
      <c r="AM4" s="572"/>
      <c r="AN4" s="575"/>
    </row>
    <row r="5" spans="1:41" s="49" customFormat="1" ht="15.6" x14ac:dyDescent="0.3">
      <c r="A5" s="815" t="s">
        <v>299</v>
      </c>
      <c r="B5" s="98"/>
      <c r="C5" s="817"/>
      <c r="D5" s="817"/>
      <c r="E5" s="817"/>
      <c r="F5" s="818"/>
      <c r="G5" s="1285"/>
      <c r="H5" s="1285"/>
      <c r="I5" s="96"/>
      <c r="J5" s="96"/>
      <c r="K5" s="96"/>
      <c r="L5" s="96"/>
      <c r="M5" s="96"/>
      <c r="N5" s="96"/>
      <c r="O5" s="96"/>
      <c r="P5" s="96"/>
      <c r="Q5" s="96"/>
      <c r="R5" s="96"/>
      <c r="S5" s="96"/>
      <c r="T5" s="96"/>
      <c r="U5" s="96"/>
      <c r="V5" s="96"/>
      <c r="W5" s="96"/>
      <c r="X5" s="217"/>
      <c r="Y5" s="96"/>
      <c r="Z5" s="96"/>
      <c r="AA5" s="96"/>
      <c r="AB5" s="96"/>
      <c r="AC5" s="96"/>
      <c r="AD5" s="96"/>
      <c r="AE5" s="96"/>
      <c r="AF5" s="96"/>
      <c r="AG5" s="96"/>
      <c r="AH5" s="96"/>
      <c r="AI5" s="96"/>
      <c r="AJ5" s="96"/>
      <c r="AK5" s="96"/>
      <c r="AL5" s="96"/>
      <c r="AM5" s="96"/>
      <c r="AN5" s="190"/>
    </row>
    <row r="6" spans="1:41" s="49" customFormat="1" ht="15" thickBot="1" x14ac:dyDescent="0.35">
      <c r="A6" s="816"/>
      <c r="B6" s="269" t="s">
        <v>93</v>
      </c>
      <c r="C6" s="816"/>
      <c r="D6" s="816"/>
      <c r="E6" s="816"/>
      <c r="F6" s="819"/>
      <c r="G6" s="1288" t="s">
        <v>2413</v>
      </c>
      <c r="H6" s="1288"/>
      <c r="I6" s="254" t="s">
        <v>343</v>
      </c>
      <c r="J6" s="254" t="s">
        <v>343</v>
      </c>
      <c r="K6" s="254" t="s">
        <v>343</v>
      </c>
      <c r="L6" s="254" t="s">
        <v>343</v>
      </c>
      <c r="M6" s="254" t="s">
        <v>343</v>
      </c>
      <c r="N6" s="254" t="s">
        <v>343</v>
      </c>
      <c r="O6" s="254" t="s">
        <v>343</v>
      </c>
      <c r="P6" s="254" t="s">
        <v>343</v>
      </c>
      <c r="Q6" s="254" t="s">
        <v>343</v>
      </c>
      <c r="R6" s="254" t="s">
        <v>355</v>
      </c>
      <c r="S6" s="254" t="s">
        <v>355</v>
      </c>
      <c r="T6" s="254" t="s">
        <v>355</v>
      </c>
      <c r="U6" s="254" t="s">
        <v>355</v>
      </c>
      <c r="V6" s="254" t="s">
        <v>355</v>
      </c>
      <c r="W6" s="1289" t="s">
        <v>355</v>
      </c>
      <c r="X6" s="549" t="s">
        <v>355</v>
      </c>
      <c r="Y6" s="254" t="s">
        <v>343</v>
      </c>
      <c r="Z6" s="254" t="s">
        <v>343</v>
      </c>
      <c r="AA6" s="254" t="s">
        <v>343</v>
      </c>
      <c r="AB6" s="254" t="s">
        <v>343</v>
      </c>
      <c r="AC6" s="254" t="s">
        <v>343</v>
      </c>
      <c r="AD6" s="254" t="s">
        <v>343</v>
      </c>
      <c r="AE6" s="254" t="s">
        <v>343</v>
      </c>
      <c r="AF6" s="254" t="s">
        <v>343</v>
      </c>
      <c r="AG6" s="254" t="s">
        <v>343</v>
      </c>
      <c r="AH6" s="254" t="s">
        <v>355</v>
      </c>
      <c r="AI6" s="254" t="s">
        <v>355</v>
      </c>
      <c r="AJ6" s="254" t="s">
        <v>355</v>
      </c>
      <c r="AK6" s="254" t="s">
        <v>355</v>
      </c>
      <c r="AL6" s="254" t="s">
        <v>355</v>
      </c>
      <c r="AM6" s="254" t="s">
        <v>355</v>
      </c>
      <c r="AN6" s="554" t="s">
        <v>355</v>
      </c>
    </row>
    <row r="7" spans="1:41" s="362" customFormat="1" ht="15" thickBot="1" x14ac:dyDescent="0.35">
      <c r="A7" s="10"/>
      <c r="B7" s="66"/>
      <c r="C7" s="654"/>
      <c r="D7" s="884" t="str">
        <f>HYPERLINK("#DropDownLists!O6","Add to this list")</f>
        <v>Add to this list</v>
      </c>
      <c r="E7" s="885" t="str">
        <f>HYPERLINK("#DropDownLists!K6","Add to this list")</f>
        <v>Add to this list</v>
      </c>
      <c r="F7" s="885" t="str">
        <f>HYPERLINK("#DropDownLists!T6","Add to this list")</f>
        <v>Add to this list</v>
      </c>
      <c r="G7" s="323"/>
      <c r="H7" s="323"/>
      <c r="I7" s="323"/>
      <c r="J7" s="323"/>
      <c r="K7" s="323"/>
      <c r="L7" s="323"/>
      <c r="M7" s="323"/>
      <c r="N7" s="323"/>
      <c r="O7" s="323"/>
      <c r="P7" s="323"/>
      <c r="Q7" s="323"/>
      <c r="R7" s="323"/>
      <c r="S7" s="323"/>
      <c r="T7" s="323"/>
      <c r="U7" s="323"/>
      <c r="V7" s="323"/>
      <c r="W7" s="1290"/>
      <c r="X7" s="585"/>
      <c r="Y7" s="323"/>
      <c r="Z7" s="323"/>
      <c r="AA7" s="323"/>
      <c r="AB7" s="323"/>
      <c r="AC7" s="323"/>
      <c r="AD7" s="323"/>
      <c r="AE7" s="323"/>
      <c r="AF7" s="323"/>
      <c r="AG7" s="323"/>
      <c r="AH7" s="323"/>
      <c r="AI7" s="323"/>
      <c r="AJ7" s="323"/>
      <c r="AK7" s="323"/>
      <c r="AL7" s="323"/>
      <c r="AM7" s="323"/>
      <c r="AN7" s="586"/>
    </row>
    <row r="8" spans="1:41" s="588" customFormat="1" ht="40.799999999999997" thickBot="1" x14ac:dyDescent="0.35">
      <c r="A8" s="18" t="s">
        <v>1402</v>
      </c>
      <c r="B8" s="20" t="s">
        <v>12</v>
      </c>
      <c r="C8" s="7" t="s">
        <v>1385</v>
      </c>
      <c r="D8" s="7" t="s">
        <v>1412</v>
      </c>
      <c r="E8" s="12" t="s">
        <v>54</v>
      </c>
      <c r="F8" s="649" t="s">
        <v>1432</v>
      </c>
      <c r="G8" s="1238" t="s">
        <v>2414</v>
      </c>
      <c r="H8" s="1239" t="s">
        <v>2415</v>
      </c>
      <c r="I8" s="587" t="s">
        <v>2118</v>
      </c>
      <c r="J8" s="587" t="s">
        <v>2119</v>
      </c>
      <c r="K8" s="587" t="s">
        <v>2120</v>
      </c>
      <c r="L8" s="587" t="s">
        <v>2121</v>
      </c>
      <c r="M8" s="587" t="s">
        <v>2122</v>
      </c>
      <c r="N8" s="587" t="s">
        <v>2123</v>
      </c>
      <c r="O8" s="587" t="s">
        <v>2124</v>
      </c>
      <c r="P8" s="587" t="s">
        <v>2125</v>
      </c>
      <c r="Q8" s="587" t="s">
        <v>2126</v>
      </c>
      <c r="R8" s="587" t="s">
        <v>2127</v>
      </c>
      <c r="S8" s="587" t="s">
        <v>2128</v>
      </c>
      <c r="T8" s="587" t="s">
        <v>2129</v>
      </c>
      <c r="U8" s="587" t="s">
        <v>2130</v>
      </c>
      <c r="V8" s="587" t="s">
        <v>2131</v>
      </c>
      <c r="W8" s="587" t="s">
        <v>2416</v>
      </c>
      <c r="X8" s="1131" t="s">
        <v>2132</v>
      </c>
      <c r="Y8" s="587" t="s">
        <v>2133</v>
      </c>
      <c r="Z8" s="587" t="s">
        <v>2134</v>
      </c>
      <c r="AA8" s="587" t="s">
        <v>2135</v>
      </c>
      <c r="AB8" s="587" t="s">
        <v>2136</v>
      </c>
      <c r="AC8" s="587" t="s">
        <v>2137</v>
      </c>
      <c r="AD8" s="587" t="s">
        <v>2138</v>
      </c>
      <c r="AE8" s="587" t="s">
        <v>2139</v>
      </c>
      <c r="AF8" s="587" t="s">
        <v>2140</v>
      </c>
      <c r="AG8" s="587" t="s">
        <v>2141</v>
      </c>
      <c r="AH8" s="587" t="s">
        <v>2142</v>
      </c>
      <c r="AI8" s="587" t="s">
        <v>2143</v>
      </c>
      <c r="AJ8" s="587" t="s">
        <v>2144</v>
      </c>
      <c r="AK8" s="587" t="s">
        <v>2145</v>
      </c>
      <c r="AL8" s="587" t="s">
        <v>2146</v>
      </c>
      <c r="AM8" s="1132" t="s">
        <v>2417</v>
      </c>
      <c r="AN8" s="1132" t="s">
        <v>2147</v>
      </c>
      <c r="AO8" s="1035"/>
    </row>
  </sheetData>
  <dataConsolidate/>
  <mergeCells count="1">
    <mergeCell ref="A3:F4"/>
  </mergeCells>
  <conditionalFormatting sqref="A8:F8 I8:V8 X8:AN8">
    <cfRule type="expression" dxfId="5" priority="5">
      <formula>IF(INDEX(Vad_MeasBiomassMinAn,COLUMN(A8),5)&gt;0,TRUE(),FALSE())</formula>
    </cfRule>
  </conditionalFormatting>
  <conditionalFormatting sqref="W8">
    <cfRule type="expression" dxfId="4" priority="1">
      <formula>IF(INDEX(Vad_MeasBiomassMinAn,COLUMN(W8),5)&gt;0,TRUE(),FALSE())</formula>
    </cfRule>
  </conditionalFormatting>
  <conditionalFormatting sqref="G8:H8">
    <cfRule type="expression" dxfId="3" priority="3">
      <formula>IF(INDEX(VAD_nMeasModYieldNutrientUptake,COLUMN(G8),5)&gt;0,TRUE(),FALSE())</formula>
    </cfRule>
  </conditionalFormatting>
  <dataValidations xWindow="1270" yWindow="408" count="32">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X8"/>
    <dataValidation allowBlank="1" showInputMessage="1" showErrorMessage="1" prompt="Enter Cl concentration of your plant fraction, in units specified above. If your data is in %, multiply by 10." sqref="Q8"/>
    <dataValidation allowBlank="1" showInputMessage="1" showErrorMessage="1" prompt="Enter C concentration of the plant fraction, in units specified above. If your data is in %, multiply by 10._x000a_" sqref="I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J8"/>
    <dataValidation allowBlank="1" showInputMessage="1" showErrorMessage="1" prompt="Enter P concentration of your plant fraction, in units specified above. If your data is in %, multiply by 10." sqref="K8"/>
    <dataValidation allowBlank="1" showInputMessage="1" showErrorMessage="1" prompt="Enter K concentraion of your plant fraction, in units specified above. If your data is in %, multiply by 10." sqref="L8"/>
    <dataValidation allowBlank="1" showInputMessage="1" showErrorMessage="1" prompt="Enter Ca concentration of your plant fraction, in units specified above. If your data is in %, multiply by 10." sqref="M8"/>
    <dataValidation allowBlank="1" showInputMessage="1" showErrorMessage="1" prompt="Enter Mg concentration of your plant fraction, in units specified above. If your data is in %, multiply by 10." sqref="N8"/>
    <dataValidation allowBlank="1" showInputMessage="1" showErrorMessage="1" prompt="Enter S concentraion of your plant fraction, in units specified above. If your data is in %, multiply by 10." sqref="O8"/>
    <dataValidation allowBlank="1" showInputMessage="1" showErrorMessage="1" prompt="Enter Na concentration of your plant fraction, in units specified above. If your data is in %, multiply by 10." sqref="P8"/>
    <dataValidation allowBlank="1" showInputMessage="1" showErrorMessage="1" prompt="Enter Al concentration of your plant fraction, in units specified above. If your data is in %, multiply by 10000." sqref="R8"/>
    <dataValidation allowBlank="1" showInputMessage="1" showErrorMessage="1" prompt="Enter B concentration of your plant fraction, in units specified above. If your data is in %, multiply by 10000." sqref="S8"/>
    <dataValidation allowBlank="1" showInputMessage="1" showErrorMessage="1" prompt="Enter Cu concentration of your plant fraction, in units specified above. If your data is in %, multiply by 10000." sqref="T8"/>
    <dataValidation allowBlank="1" showInputMessage="1" showErrorMessage="1" prompt="Enter the Fe concentration of you plant fraction, in units specified above. If your data is in %, multiply by 10000." sqref="U8"/>
    <dataValidation allowBlank="1" showInputMessage="1" showErrorMessage="1" prompt="Enter the Mn concentration of your plant fraction, in units specified above. If your data is in %, multiply by 10000." sqref="V8"/>
    <dataValidation allowBlank="1" showInputMessage="1" showErrorMessage="1" prompt="Enter Observed or Simulated from the drop down list." sqref="G8"/>
    <dataValidation allowBlank="1" showInputMessage="1" showErrorMessage="1" prompt="If the data are simulated, enter the model. It the data are observed, leave blank." sqref="H8"/>
    <dataValidation type="list" allowBlank="1" showInputMessage="1" showErrorMessage="1" sqref="G9:G1048576">
      <formula1>Obs_Sim</formula1>
    </dataValidation>
    <dataValidation allowBlank="1" showInputMessage="1" showErrorMessage="1" prompt="Enter the Mo concentration of your plant fraction, in units specified above. If your data is in %, multiply by 10000." sqref="W8"/>
    <dataValidation allowBlank="1" showInputMessage="1" showErrorMessage="1" prompt="Enter the Standard Deviation of this measurement if you entered a Mean on the left._x000a_" sqref="Y8"/>
    <dataValidation allowBlank="1" showInputMessage="1" showErrorMessage="1" prompt="Enter the Standard Deviation of this measurement if you entered a Mean on the left." sqref="Z8:AE8 AF8:AL8 AM8:AN8"/>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L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1.6640625" style="339" customWidth="1"/>
    <col min="2" max="2" width="8.6640625" style="336" customWidth="1"/>
    <col min="3" max="3" width="31.5546875" style="339" customWidth="1"/>
    <col min="4" max="4" width="13.33203125" style="339" customWidth="1"/>
    <col min="5" max="5" width="14.6640625" style="339" customWidth="1"/>
    <col min="6" max="6" width="19.6640625" style="339" customWidth="1"/>
    <col min="7" max="7" width="16" style="337" customWidth="1"/>
    <col min="8" max="8" width="13" style="337" customWidth="1"/>
    <col min="9" max="9" width="13.5546875" style="337" customWidth="1"/>
    <col min="10" max="10" width="13.88671875" style="337" customWidth="1"/>
    <col min="11" max="11" width="10.5546875" style="337" customWidth="1"/>
    <col min="12" max="12" width="8.88671875" style="337" customWidth="1"/>
    <col min="13" max="13" width="12.5546875" style="337" customWidth="1"/>
    <col min="14" max="14" width="14.33203125" style="337" customWidth="1"/>
    <col min="15" max="15" width="14.109375" style="337" customWidth="1"/>
    <col min="16" max="16" width="15.109375" style="337" customWidth="1"/>
    <col min="17" max="17" width="14.88671875" style="337" customWidth="1"/>
    <col min="18" max="18" width="10.33203125" style="337" customWidth="1"/>
    <col min="19" max="19" width="10.6640625" style="337" customWidth="1"/>
    <col min="20" max="20" width="10.44140625" style="337" customWidth="1"/>
    <col min="21" max="21" width="9.5546875" style="337" customWidth="1"/>
    <col min="22" max="22" width="19.44140625" style="337" customWidth="1"/>
    <col min="23" max="23" width="15.44140625" style="337" customWidth="1"/>
    <col min="24" max="24" width="13.33203125" style="337" customWidth="1"/>
    <col min="25" max="25" width="16.44140625" style="337" customWidth="1"/>
    <col min="26" max="26" width="11.44140625" style="337" customWidth="1"/>
    <col min="27" max="27" width="10.44140625" style="337" customWidth="1"/>
    <col min="28" max="28" width="14" style="337" customWidth="1"/>
    <col min="29" max="29" width="9.88671875" style="337" customWidth="1"/>
    <col min="30" max="30" width="10.109375" style="337" customWidth="1"/>
    <col min="31" max="32" width="10" style="337" customWidth="1"/>
    <col min="33" max="33" width="12" style="337" customWidth="1"/>
    <col min="34" max="34" width="12.33203125" style="337" customWidth="1"/>
    <col min="35" max="35" width="12.109375" style="337" customWidth="1"/>
    <col min="36" max="36" width="12.33203125" style="337" customWidth="1"/>
    <col min="37" max="16384" width="9.109375" style="337"/>
  </cols>
  <sheetData>
    <row r="1" spans="1:36" s="347" customFormat="1" ht="17.399999999999999" x14ac:dyDescent="0.3">
      <c r="A1" s="794" t="s">
        <v>508</v>
      </c>
      <c r="B1" s="298"/>
      <c r="C1" s="797"/>
      <c r="D1" s="821"/>
      <c r="E1" s="821"/>
      <c r="F1" s="821"/>
      <c r="G1" s="589"/>
      <c r="H1" s="589"/>
      <c r="I1" s="589"/>
      <c r="J1" s="589"/>
      <c r="K1" s="589"/>
      <c r="L1" s="589"/>
      <c r="M1" s="589"/>
      <c r="N1" s="589"/>
      <c r="O1" s="589"/>
      <c r="P1" s="589"/>
      <c r="Q1" s="589"/>
      <c r="R1" s="589"/>
      <c r="S1" s="589"/>
      <c r="T1" s="589"/>
      <c r="U1" s="590"/>
      <c r="V1" s="589"/>
      <c r="W1" s="589"/>
      <c r="X1" s="589"/>
      <c r="Y1" s="589"/>
      <c r="Z1" s="589"/>
      <c r="AA1" s="589"/>
      <c r="AB1" s="589"/>
      <c r="AC1" s="589"/>
      <c r="AD1" s="589"/>
      <c r="AE1" s="589"/>
      <c r="AF1" s="589"/>
      <c r="AG1" s="589"/>
      <c r="AH1" s="589"/>
      <c r="AI1" s="590"/>
      <c r="AJ1" s="591"/>
    </row>
    <row r="2" spans="1:36" s="347" customFormat="1" ht="12.75" customHeight="1" x14ac:dyDescent="0.3">
      <c r="A2" s="807" t="s">
        <v>570</v>
      </c>
      <c r="B2" s="60"/>
      <c r="C2" s="820"/>
      <c r="E2" s="670"/>
      <c r="F2" s="670"/>
      <c r="G2" s="40"/>
      <c r="H2" s="592"/>
      <c r="I2" s="40"/>
      <c r="J2" s="40"/>
      <c r="K2" s="40"/>
      <c r="L2" s="40"/>
      <c r="M2" s="62"/>
      <c r="N2" s="62"/>
      <c r="O2" s="62"/>
      <c r="P2" s="62"/>
      <c r="Q2" s="62"/>
      <c r="R2" s="62"/>
      <c r="S2" s="62"/>
      <c r="T2" s="62"/>
      <c r="U2" s="483"/>
      <c r="V2" s="975" t="s">
        <v>489</v>
      </c>
      <c r="W2" s="975" t="s">
        <v>489</v>
      </c>
      <c r="X2" s="975" t="s">
        <v>489</v>
      </c>
      <c r="Y2" s="975" t="s">
        <v>489</v>
      </c>
      <c r="Z2" s="975" t="s">
        <v>489</v>
      </c>
      <c r="AA2" s="975" t="s">
        <v>489</v>
      </c>
      <c r="AB2" s="975" t="s">
        <v>489</v>
      </c>
      <c r="AC2" s="975" t="s">
        <v>489</v>
      </c>
      <c r="AD2" s="975" t="s">
        <v>489</v>
      </c>
      <c r="AE2" s="975" t="s">
        <v>489</v>
      </c>
      <c r="AF2" s="975" t="s">
        <v>489</v>
      </c>
      <c r="AG2" s="975" t="s">
        <v>489</v>
      </c>
      <c r="AH2" s="975" t="s">
        <v>489</v>
      </c>
      <c r="AI2" s="976" t="s">
        <v>489</v>
      </c>
      <c r="AJ2" s="977" t="s">
        <v>489</v>
      </c>
    </row>
    <row r="3" spans="1:36" s="347" customFormat="1" ht="15.6" x14ac:dyDescent="0.3">
      <c r="A3" s="615"/>
      <c r="B3" s="60"/>
      <c r="C3" s="820"/>
      <c r="D3" s="670"/>
      <c r="E3" s="670"/>
      <c r="F3" s="670"/>
      <c r="G3" s="40"/>
      <c r="H3" s="592"/>
      <c r="I3" s="40"/>
      <c r="J3" s="40"/>
      <c r="K3" s="40"/>
      <c r="L3" s="40"/>
      <c r="M3" s="62"/>
      <c r="N3" s="466"/>
      <c r="O3" s="466"/>
      <c r="P3" s="466"/>
      <c r="Q3" s="62"/>
      <c r="R3" s="62"/>
      <c r="S3" s="62"/>
      <c r="T3" s="62"/>
      <c r="U3" s="483"/>
      <c r="V3" s="1556"/>
      <c r="W3" s="1556"/>
      <c r="X3" s="40"/>
      <c r="Y3" s="40"/>
      <c r="Z3" s="40"/>
      <c r="AA3" s="40"/>
      <c r="AB3" s="62"/>
      <c r="AC3" s="466"/>
      <c r="AD3" s="466"/>
      <c r="AE3" s="466"/>
      <c r="AF3" s="62"/>
      <c r="AG3" s="62"/>
      <c r="AH3" s="62"/>
      <c r="AI3" s="62"/>
      <c r="AJ3" s="348"/>
    </row>
    <row r="4" spans="1:36" s="347" customFormat="1" ht="27" customHeight="1" x14ac:dyDescent="0.3">
      <c r="A4" s="72"/>
      <c r="B4" s="66"/>
      <c r="C4" s="820"/>
      <c r="D4" s="72"/>
      <c r="E4" s="72"/>
      <c r="F4" s="822"/>
      <c r="G4" s="62"/>
      <c r="H4" s="593"/>
      <c r="I4" s="593"/>
      <c r="J4" s="593"/>
      <c r="K4" s="593"/>
      <c r="L4" s="593"/>
      <c r="M4" s="594"/>
      <c r="N4" s="593"/>
      <c r="O4" s="593"/>
      <c r="P4" s="593"/>
      <c r="Q4" s="593"/>
      <c r="R4" s="593"/>
      <c r="S4" s="593"/>
      <c r="T4" s="593"/>
      <c r="U4" s="595"/>
      <c r="V4" s="1556"/>
      <c r="W4" s="1556"/>
      <c r="X4" s="593"/>
      <c r="Y4" s="593"/>
      <c r="Z4" s="593"/>
      <c r="AA4" s="593"/>
      <c r="AB4" s="594"/>
      <c r="AC4" s="593"/>
      <c r="AD4" s="593"/>
      <c r="AE4" s="593"/>
      <c r="AF4" s="593"/>
      <c r="AG4" s="593"/>
      <c r="AH4" s="593"/>
      <c r="AI4" s="593"/>
      <c r="AJ4" s="596"/>
    </row>
    <row r="5" spans="1:36" s="347" customFormat="1" ht="15.6" x14ac:dyDescent="0.3">
      <c r="A5" s="1512" t="s">
        <v>299</v>
      </c>
      <c r="B5" s="1513"/>
      <c r="C5" s="1559"/>
      <c r="D5" s="823" t="s">
        <v>62</v>
      </c>
      <c r="E5" s="824"/>
      <c r="F5" s="824"/>
      <c r="G5" s="396"/>
      <c r="H5" s="396"/>
      <c r="I5" s="396"/>
      <c r="J5" s="396"/>
      <c r="K5" s="396"/>
      <c r="L5" s="396"/>
      <c r="M5" s="396"/>
      <c r="N5" s="396"/>
      <c r="O5" s="396"/>
      <c r="P5" s="396"/>
      <c r="Q5" s="396"/>
      <c r="R5" s="396"/>
      <c r="S5" s="396"/>
      <c r="T5" s="396"/>
      <c r="U5" s="597"/>
      <c r="V5" s="1556"/>
      <c r="W5" s="1556"/>
      <c r="X5" s="598"/>
      <c r="Y5" s="598"/>
      <c r="Z5" s="598"/>
      <c r="AA5" s="598"/>
      <c r="AB5" s="598"/>
      <c r="AC5" s="598"/>
      <c r="AD5" s="598"/>
      <c r="AE5" s="598"/>
      <c r="AF5" s="598"/>
      <c r="AG5" s="598"/>
      <c r="AH5" s="598"/>
      <c r="AI5" s="598"/>
      <c r="AJ5" s="599"/>
    </row>
    <row r="6" spans="1:36" s="354" customFormat="1" ht="42.75" customHeight="1" x14ac:dyDescent="0.35">
      <c r="A6" s="725"/>
      <c r="B6" s="269" t="s">
        <v>93</v>
      </c>
      <c r="C6" s="698"/>
      <c r="D6" s="698"/>
      <c r="E6" s="698"/>
      <c r="F6" s="698"/>
      <c r="G6" s="1439" t="s">
        <v>114</v>
      </c>
      <c r="H6" s="1439"/>
      <c r="I6" s="1439"/>
      <c r="J6" s="600" t="s">
        <v>101</v>
      </c>
      <c r="K6" s="1439" t="s">
        <v>17</v>
      </c>
      <c r="L6" s="1560"/>
      <c r="M6" s="1560"/>
      <c r="N6" s="399" t="s">
        <v>96</v>
      </c>
      <c r="O6" s="399" t="s">
        <v>68</v>
      </c>
      <c r="P6" s="399" t="s">
        <v>96</v>
      </c>
      <c r="Q6" s="399" t="s">
        <v>68</v>
      </c>
      <c r="R6" s="399" t="s">
        <v>954</v>
      </c>
      <c r="S6" s="399" t="s">
        <v>956</v>
      </c>
      <c r="T6" s="399" t="s">
        <v>954</v>
      </c>
      <c r="U6" s="601" t="s">
        <v>956</v>
      </c>
      <c r="V6" s="602"/>
      <c r="W6" s="602"/>
      <c r="X6" s="602"/>
      <c r="Y6" s="603"/>
      <c r="Z6" s="1436"/>
      <c r="AA6" s="1437"/>
      <c r="AB6" s="429"/>
      <c r="AC6" s="326"/>
      <c r="AD6" s="326"/>
      <c r="AE6" s="326"/>
      <c r="AF6" s="326"/>
      <c r="AG6" s="326"/>
      <c r="AH6" s="326"/>
      <c r="AI6" s="64"/>
      <c r="AJ6" s="352"/>
    </row>
    <row r="7" spans="1:36" s="347" customFormat="1" ht="25.95" customHeight="1" x14ac:dyDescent="0.3">
      <c r="A7" s="26"/>
      <c r="B7" s="66"/>
      <c r="C7" s="771"/>
      <c r="D7" s="876" t="str">
        <f>HYPERLINK("#DropDownLists!AB6","Add to this list")</f>
        <v>Add to this list</v>
      </c>
      <c r="E7" s="876" t="str">
        <f>HYPERLINK("#DropDownLists!O6","Add to this list")</f>
        <v>Add to this list</v>
      </c>
      <c r="F7" s="497"/>
      <c r="G7" s="40"/>
      <c r="H7" s="604"/>
      <c r="I7" s="497"/>
      <c r="J7" s="497"/>
      <c r="K7" s="497"/>
      <c r="L7" s="497"/>
      <c r="M7" s="406"/>
      <c r="N7" s="1553" t="s">
        <v>57</v>
      </c>
      <c r="O7" s="1553"/>
      <c r="P7" s="1553" t="s">
        <v>58</v>
      </c>
      <c r="Q7" s="1553"/>
      <c r="R7" s="1553" t="s">
        <v>108</v>
      </c>
      <c r="S7" s="1553"/>
      <c r="T7" s="1557" t="s">
        <v>107</v>
      </c>
      <c r="U7" s="1558"/>
      <c r="V7" s="40"/>
      <c r="W7" s="604"/>
      <c r="X7" s="497"/>
      <c r="Y7" s="497"/>
      <c r="Z7" s="497"/>
      <c r="AA7" s="497"/>
      <c r="AB7" s="406"/>
      <c r="AC7" s="1553" t="s">
        <v>57</v>
      </c>
      <c r="AD7" s="1553"/>
      <c r="AE7" s="1553" t="s">
        <v>58</v>
      </c>
      <c r="AF7" s="1553"/>
      <c r="AG7" s="1553" t="s">
        <v>108</v>
      </c>
      <c r="AH7" s="1553"/>
      <c r="AI7" s="1554" t="s">
        <v>107</v>
      </c>
      <c r="AJ7" s="1555"/>
    </row>
    <row r="8" spans="1:36" s="347" customFormat="1" ht="45.6" customHeight="1" thickBot="1" x14ac:dyDescent="0.35">
      <c r="A8" s="18" t="s">
        <v>1402</v>
      </c>
      <c r="B8" s="20" t="s">
        <v>12</v>
      </c>
      <c r="C8" s="7" t="s">
        <v>1385</v>
      </c>
      <c r="D8" s="648" t="s">
        <v>1433</v>
      </c>
      <c r="E8" s="12" t="s">
        <v>1412</v>
      </c>
      <c r="F8" s="7" t="s">
        <v>1434</v>
      </c>
      <c r="G8" s="1411" t="s">
        <v>2148</v>
      </c>
      <c r="H8" s="6" t="s">
        <v>2149</v>
      </c>
      <c r="I8" s="6" t="s">
        <v>2150</v>
      </c>
      <c r="J8" s="39" t="s">
        <v>2151</v>
      </c>
      <c r="K8" s="6" t="s">
        <v>2152</v>
      </c>
      <c r="L8" s="6" t="s">
        <v>2153</v>
      </c>
      <c r="M8" s="6" t="s">
        <v>2154</v>
      </c>
      <c r="N8" s="6" t="s">
        <v>2155</v>
      </c>
      <c r="O8" s="6" t="s">
        <v>2156</v>
      </c>
      <c r="P8" s="6" t="s">
        <v>2157</v>
      </c>
      <c r="Q8" s="6" t="s">
        <v>2158</v>
      </c>
      <c r="R8" s="6" t="s">
        <v>2159</v>
      </c>
      <c r="S8" s="6" t="s">
        <v>2160</v>
      </c>
      <c r="T8" s="6" t="s">
        <v>2161</v>
      </c>
      <c r="U8" s="492" t="s">
        <v>2162</v>
      </c>
      <c r="V8" s="1411" t="s">
        <v>2201</v>
      </c>
      <c r="W8" s="6" t="s">
        <v>2163</v>
      </c>
      <c r="X8" s="6" t="s">
        <v>2164</v>
      </c>
      <c r="Y8" s="6" t="s">
        <v>2165</v>
      </c>
      <c r="Z8" s="6" t="s">
        <v>2166</v>
      </c>
      <c r="AA8" s="6" t="s">
        <v>2167</v>
      </c>
      <c r="AB8" s="6" t="s">
        <v>2168</v>
      </c>
      <c r="AC8" s="6" t="s">
        <v>2169</v>
      </c>
      <c r="AD8" s="6" t="s">
        <v>2170</v>
      </c>
      <c r="AE8" s="6" t="s">
        <v>2171</v>
      </c>
      <c r="AF8" s="6" t="s">
        <v>2172</v>
      </c>
      <c r="AG8" s="6" t="s">
        <v>2173</v>
      </c>
      <c r="AH8" s="6" t="s">
        <v>2174</v>
      </c>
      <c r="AI8" s="6" t="s">
        <v>2175</v>
      </c>
      <c r="AJ8" s="492" t="s">
        <v>2176</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conditionalFormatting sqref="A8:AJ8">
    <cfRule type="expression" dxfId="2" priority="1">
      <formula>IF(INDEX(Vad_MeasGrazingPlants,COLUMN(A8),5)&gt;0,TRUE(),FALSE())</formula>
    </cfRule>
  </conditionalFormatting>
  <dataValidations xWindow="471" yWindow="495" count="28">
    <dataValidation allowBlank="1" showInputMessage="1" showErrorMessage="1" prompt="Enter nitrogen content of below ground net primary production (i.e. new root material produced), in units specified above." sqref="U8"/>
    <dataValidation allowBlank="1" showInputMessage="1" showErrorMessage="1" prompt="Enter carbon content of below ground primary production (i.e. new root material produced), in units specified above." sqref="T8"/>
    <dataValidation allowBlank="1" showInputMessage="1" showErrorMessage="1" prompt="Enter the nitrogen content of above ground net primary production (i.e. new growth), in units specified above." sqref="S8"/>
    <dataValidation allowBlank="1" showInputMessage="1" showErrorMessage="1" prompt="Enter carbon content of above ground net primary production (i.e. new growth), in units specified above." sqref="R8"/>
    <dataValidation allowBlank="1" showInputMessage="1" showErrorMessage="1" prompt="Enter nitrogen content of below ground biomass, in units specified above." sqref="Q8"/>
    <dataValidation allowBlank="1" showInputMessage="1" showErrorMessage="1" prompt="Enter carbon content of below ground biomass, in units specified above._x000a_" sqref="P8"/>
    <dataValidation allowBlank="1" showInputMessage="1" showErrorMessage="1" prompt="Enter nitrogen content of aboveground biomass, in units specified above._x000a_" sqref="O8"/>
    <dataValidation allowBlank="1" showInputMessage="1" showErrorMessage="1" prompt="Enter carbon content of aboveground biomass, in units specified above." sqref="N8"/>
    <dataValidation allowBlank="1" showInputMessage="1" showErrorMessage="1" prompt="The surface area of vegetation divided by the surface area of land. " sqref="M8"/>
    <dataValidation allowBlank="1" showInputMessage="1" showErrorMessage="1" prompt="The lignin mass divided by the biomass and multiplied by 100." sqref="L8"/>
    <dataValidation allowBlank="1" showInputMessage="1" showErrorMessage="1" prompt="The N mass divided by the biomass and multiplied by 100." sqref="K8"/>
    <dataValidation allowBlank="1" showInputMessage="1" showErrorMessage="1" prompt="Enter the Leaf Area Index, in units specified above." sqref="J8"/>
    <dataValidation allowBlank="1" showInputMessage="1" showErrorMessage="1" prompt="Enter the dryweight of the standing dead plant material, in units specified above." sqref="I8"/>
    <dataValidation allowBlank="1" showInputMessage="1" showErrorMessage="1" prompt="Enter the dryweight of the surface litter, in units specified above." sqref="H8"/>
    <dataValidation allowBlank="1" showInputMessage="1" showErrorMessage="1" prompt="Enter the dryweight of the above ground biomass, in units specified above." sqref="G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 allowBlank="1" showInputMessage="1" showErrorMessage="1" prompt="Enter the Standard Deviation of this measurement if you entered a Mean on the left." sqref="V8:AJ8"/>
  </dataValidations>
  <pageMargins left="0.75" right="0.75" top="1" bottom="1" header="0.5" footer="0.5"/>
  <pageSetup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4.88671875" style="339" customWidth="1"/>
    <col min="2" max="2" width="20.88671875" style="336" customWidth="1"/>
    <col min="3" max="3" width="24.88671875" style="339" customWidth="1"/>
    <col min="4" max="4" width="27.88671875" style="339" customWidth="1"/>
    <col min="5" max="5" width="20.44140625" style="337" customWidth="1"/>
    <col min="6" max="6" width="19.88671875" style="339" customWidth="1"/>
    <col min="7" max="16384" width="9.109375" style="337"/>
  </cols>
  <sheetData>
    <row r="1" spans="1:6" s="362" customFormat="1" ht="17.399999999999999" x14ac:dyDescent="0.3">
      <c r="A1" s="794" t="s">
        <v>509</v>
      </c>
      <c r="B1" s="298"/>
      <c r="C1" s="797"/>
      <c r="D1" s="821"/>
      <c r="E1" s="589"/>
      <c r="F1" s="828"/>
    </row>
    <row r="2" spans="1:6" s="362" customFormat="1" ht="15.6" x14ac:dyDescent="0.3">
      <c r="A2" s="973" t="s">
        <v>570</v>
      </c>
      <c r="B2" s="968"/>
      <c r="C2" s="969"/>
      <c r="D2" s="970"/>
      <c r="E2" s="971"/>
      <c r="F2" s="972"/>
    </row>
    <row r="3" spans="1:6" s="362" customFormat="1" ht="14.4" x14ac:dyDescent="0.3">
      <c r="B3" s="299"/>
      <c r="C3" s="820"/>
      <c r="D3" s="826"/>
      <c r="E3" s="529"/>
      <c r="F3" s="829"/>
    </row>
    <row r="4" spans="1:6" s="362" customFormat="1" ht="45" customHeight="1" x14ac:dyDescent="0.3">
      <c r="A4" s="1566" t="s">
        <v>438</v>
      </c>
      <c r="B4" s="1566"/>
      <c r="C4" s="1566"/>
      <c r="D4" s="974"/>
      <c r="E4" s="527"/>
      <c r="F4" s="830"/>
    </row>
    <row r="5" spans="1:6" s="362" customFormat="1" ht="15.6" x14ac:dyDescent="0.3">
      <c r="A5" s="1563" t="s">
        <v>299</v>
      </c>
      <c r="B5" s="1564"/>
      <c r="C5" s="1565"/>
      <c r="D5" s="826"/>
      <c r="E5" s="529"/>
      <c r="F5" s="829"/>
    </row>
    <row r="6" spans="1:6" s="362" customFormat="1" ht="16.2" x14ac:dyDescent="0.35">
      <c r="A6" s="725"/>
      <c r="B6" s="262" t="s">
        <v>93</v>
      </c>
      <c r="C6" s="25"/>
      <c r="D6" s="1561"/>
      <c r="E6" s="1561"/>
      <c r="F6" s="831"/>
    </row>
    <row r="7" spans="1:6" s="362" customFormat="1" ht="14.4" x14ac:dyDescent="0.3">
      <c r="A7" s="1562"/>
      <c r="B7" s="1562"/>
      <c r="C7" s="825"/>
      <c r="D7" s="827"/>
      <c r="E7" s="605"/>
      <c r="F7" s="832"/>
    </row>
    <row r="8" spans="1:6" s="362" customFormat="1" ht="15" thickBot="1" x14ac:dyDescent="0.35">
      <c r="A8" s="18" t="s">
        <v>1402</v>
      </c>
      <c r="B8" s="20" t="s">
        <v>12</v>
      </c>
      <c r="C8" s="7" t="s">
        <v>1385</v>
      </c>
      <c r="D8" s="12" t="s">
        <v>1437</v>
      </c>
      <c r="E8" s="39" t="s">
        <v>1435</v>
      </c>
      <c r="F8" s="833" t="s">
        <v>1436</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39" customWidth="1"/>
    <col min="2" max="2" width="16.44140625" style="336" customWidth="1"/>
    <col min="3" max="3" width="18.88671875" style="339" customWidth="1"/>
    <col min="4" max="4" width="18.5546875" style="339" customWidth="1"/>
    <col min="5" max="5" width="16.88671875" style="339" customWidth="1"/>
    <col min="6" max="6" width="75.44140625" style="339" customWidth="1"/>
    <col min="7" max="16384" width="9.109375" style="337"/>
  </cols>
  <sheetData>
    <row r="1" spans="1:7" s="362" customFormat="1" ht="17.399999999999999" x14ac:dyDescent="0.3">
      <c r="A1" s="834" t="s">
        <v>439</v>
      </c>
      <c r="B1" s="300"/>
      <c r="C1" s="837"/>
      <c r="D1" s="837"/>
      <c r="E1" s="837"/>
      <c r="F1" s="838"/>
      <c r="G1" s="388"/>
    </row>
    <row r="2" spans="1:7" s="362" customFormat="1" ht="14.4" x14ac:dyDescent="0.3">
      <c r="A2" s="835"/>
      <c r="B2" s="287"/>
      <c r="C2" s="654"/>
      <c r="D2" s="654"/>
      <c r="E2" s="654"/>
      <c r="F2" s="839"/>
      <c r="G2" s="388"/>
    </row>
    <row r="3" spans="1:7" s="362" customFormat="1" ht="14.4" x14ac:dyDescent="0.3">
      <c r="A3" s="835"/>
      <c r="B3" s="287"/>
      <c r="C3" s="654"/>
      <c r="D3" s="654"/>
      <c r="E3" s="654"/>
      <c r="F3" s="839"/>
      <c r="G3" s="388"/>
    </row>
    <row r="4" spans="1:7" s="362" customFormat="1" ht="14.4" x14ac:dyDescent="0.3">
      <c r="A4" s="835"/>
      <c r="B4" s="287"/>
      <c r="C4" s="654"/>
      <c r="D4" s="654"/>
      <c r="E4" s="654"/>
      <c r="F4" s="839"/>
      <c r="G4" s="388"/>
    </row>
    <row r="5" spans="1:7" s="362" customFormat="1" ht="15.6" x14ac:dyDescent="0.3">
      <c r="A5" s="836" t="s">
        <v>126</v>
      </c>
      <c r="B5" s="301"/>
      <c r="C5" s="840"/>
      <c r="D5" s="840"/>
      <c r="E5" s="841"/>
      <c r="F5" s="842"/>
      <c r="G5" s="388"/>
    </row>
    <row r="6" spans="1:7" s="362" customFormat="1" ht="14.4" x14ac:dyDescent="0.3">
      <c r="A6" s="698"/>
      <c r="B6" s="269" t="s">
        <v>93</v>
      </c>
      <c r="C6" s="698"/>
      <c r="D6" s="698"/>
      <c r="E6" s="14"/>
      <c r="F6" s="843"/>
      <c r="G6" s="388"/>
    </row>
    <row r="7" spans="1:7" s="362" customFormat="1" ht="14.4" x14ac:dyDescent="0.3">
      <c r="A7" s="771"/>
      <c r="B7" s="66"/>
      <c r="C7" s="771"/>
      <c r="D7" s="771"/>
      <c r="E7" s="15"/>
      <c r="F7" s="844"/>
      <c r="G7" s="388"/>
    </row>
    <row r="8" spans="1:7" s="362" customFormat="1" ht="27.6" thickBot="1" x14ac:dyDescent="0.35">
      <c r="A8" s="7" t="s">
        <v>1365</v>
      </c>
      <c r="B8" s="20" t="s">
        <v>12</v>
      </c>
      <c r="C8" s="38" t="s">
        <v>1438</v>
      </c>
      <c r="D8" s="38" t="s">
        <v>1439</v>
      </c>
      <c r="E8" s="38" t="s">
        <v>1850</v>
      </c>
      <c r="F8" s="37" t="s">
        <v>127</v>
      </c>
      <c r="G8" s="388"/>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G108"/>
  <sheetViews>
    <sheetView topLeftCell="N6" zoomScaleNormal="100" workbookViewId="0">
      <selection activeCell="V22" sqref="V22"/>
    </sheetView>
  </sheetViews>
  <sheetFormatPr defaultColWidth="9.109375" defaultRowHeight="14.4" x14ac:dyDescent="0.3"/>
  <cols>
    <col min="1" max="1" width="7" style="4" customWidth="1"/>
    <col min="2" max="2" width="50.3320312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3" customWidth="1"/>
    <col min="11" max="11" width="70.44140625" style="13" customWidth="1"/>
    <col min="12" max="12" width="49.33203125" style="193"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93" bestFit="1" customWidth="1"/>
    <col min="23" max="23" width="35.5546875" style="193" bestFit="1" customWidth="1"/>
    <col min="24" max="24" width="26.33203125" style="13" bestFit="1" customWidth="1"/>
    <col min="25" max="25" width="25.5546875" style="193" bestFit="1" customWidth="1"/>
    <col min="26" max="26" width="18.109375" style="193" customWidth="1"/>
    <col min="27" max="27" width="7.44140625" style="856" customWidth="1"/>
    <col min="28" max="28" width="35.44140625" style="13" bestFit="1" customWidth="1"/>
    <col min="29" max="29" width="16.88671875" style="193" customWidth="1"/>
    <col min="30" max="30" width="43.88671875" style="13" customWidth="1"/>
    <col min="31" max="31" width="37.109375" style="13" bestFit="1" customWidth="1"/>
    <col min="32" max="32" width="11.88671875" style="4" customWidth="1"/>
    <col min="33" max="33" width="11.88671875" style="106" customWidth="1"/>
    <col min="34" max="16384" width="9.109375" style="4"/>
  </cols>
  <sheetData>
    <row r="1" spans="1:33" x14ac:dyDescent="0.3">
      <c r="A1" s="31"/>
      <c r="J1" s="191"/>
      <c r="L1" s="191"/>
      <c r="V1" s="192"/>
      <c r="W1" s="191"/>
      <c r="Y1" s="192"/>
      <c r="Z1" s="191"/>
      <c r="AC1" s="191"/>
    </row>
    <row r="2" spans="1:33" x14ac:dyDescent="0.3">
      <c r="A2" s="31"/>
      <c r="J2" s="191"/>
      <c r="V2" s="192"/>
      <c r="W2" s="191"/>
      <c r="Y2" s="192"/>
      <c r="Z2" s="191"/>
      <c r="AC2" s="191"/>
    </row>
    <row r="3" spans="1:33" x14ac:dyDescent="0.3">
      <c r="A3" s="31"/>
      <c r="J3" s="191"/>
      <c r="V3" s="192"/>
      <c r="W3" s="191"/>
      <c r="Y3" s="192"/>
      <c r="Z3" s="191"/>
      <c r="AC3" s="191"/>
    </row>
    <row r="4" spans="1:33" x14ac:dyDescent="0.3">
      <c r="A4" s="31"/>
      <c r="J4" s="191"/>
      <c r="L4" s="191"/>
      <c r="V4" s="192"/>
      <c r="W4" s="191"/>
      <c r="Y4" s="192"/>
      <c r="Z4" s="191"/>
      <c r="AC4" s="191"/>
    </row>
    <row r="5" spans="1:33" ht="16.5" customHeight="1" x14ac:dyDescent="0.3">
      <c r="A5" s="31"/>
      <c r="B5" s="169" t="s">
        <v>52</v>
      </c>
      <c r="C5" s="194"/>
      <c r="D5" s="194"/>
      <c r="E5" s="194"/>
      <c r="F5" s="194"/>
      <c r="G5" s="195"/>
      <c r="H5" s="194"/>
      <c r="I5" s="194"/>
      <c r="J5" s="194"/>
      <c r="K5" s="194"/>
      <c r="L5" s="194"/>
      <c r="M5" s="194"/>
      <c r="N5" s="194"/>
      <c r="O5" s="194"/>
      <c r="P5" s="196"/>
      <c r="Q5" s="194"/>
      <c r="R5" s="194"/>
      <c r="S5" s="194"/>
      <c r="T5" s="196"/>
      <c r="U5" s="194"/>
      <c r="V5" s="197"/>
      <c r="W5" s="194"/>
      <c r="X5" s="196"/>
      <c r="Y5" s="169"/>
      <c r="Z5" s="194"/>
      <c r="AA5" s="857"/>
      <c r="AB5" s="194"/>
      <c r="AC5" s="194"/>
      <c r="AD5" s="194"/>
      <c r="AE5" s="309"/>
      <c r="AF5" s="198"/>
      <c r="AG5" s="198"/>
    </row>
    <row r="6" spans="1:33" s="8" customFormat="1" ht="27" customHeight="1" x14ac:dyDescent="0.25">
      <c r="A6" s="24"/>
      <c r="B6" s="199"/>
      <c r="C6" s="199"/>
      <c r="D6" s="199"/>
      <c r="E6" s="199"/>
      <c r="F6" s="199"/>
      <c r="G6" s="199"/>
      <c r="H6" s="199"/>
      <c r="I6" s="199"/>
      <c r="J6" s="199"/>
      <c r="K6" s="199"/>
      <c r="L6" s="200"/>
      <c r="M6" s="199"/>
      <c r="N6" s="199"/>
      <c r="O6" s="199"/>
      <c r="P6" s="199"/>
      <c r="Q6" s="199"/>
      <c r="R6" s="199"/>
      <c r="S6" s="199"/>
      <c r="T6" s="199"/>
      <c r="U6" s="199"/>
      <c r="V6" s="199"/>
      <c r="W6" s="199"/>
      <c r="X6" s="199"/>
      <c r="Y6" s="199"/>
      <c r="Z6" s="199"/>
      <c r="AA6" s="858"/>
      <c r="AB6" s="199"/>
      <c r="AC6" s="199"/>
      <c r="AD6" s="199"/>
      <c r="AE6" s="199"/>
      <c r="AF6" s="199"/>
      <c r="AG6" s="199"/>
    </row>
    <row r="7" spans="1:33" ht="15.75" customHeight="1" thickBot="1" x14ac:dyDescent="0.35">
      <c r="A7" s="209"/>
      <c r="B7" s="308" t="s">
        <v>444</v>
      </c>
      <c r="C7" s="201" t="s">
        <v>424</v>
      </c>
      <c r="D7" s="201" t="s">
        <v>256</v>
      </c>
      <c r="E7" s="202" t="s">
        <v>136</v>
      </c>
      <c r="F7" s="202" t="s">
        <v>60</v>
      </c>
      <c r="G7" s="202" t="s">
        <v>56</v>
      </c>
      <c r="H7" s="202" t="s">
        <v>459</v>
      </c>
      <c r="I7" s="202" t="s">
        <v>143</v>
      </c>
      <c r="J7" s="201" t="s">
        <v>333</v>
      </c>
      <c r="K7" s="202" t="s">
        <v>54</v>
      </c>
      <c r="L7" s="201" t="s">
        <v>105</v>
      </c>
      <c r="M7" s="202" t="s">
        <v>298</v>
      </c>
      <c r="N7" s="203" t="s">
        <v>132</v>
      </c>
      <c r="O7" s="202" t="s">
        <v>53</v>
      </c>
      <c r="P7" s="202" t="s">
        <v>354</v>
      </c>
      <c r="Q7" s="202" t="s">
        <v>97</v>
      </c>
      <c r="R7" s="1130" t="s">
        <v>103</v>
      </c>
      <c r="S7" s="201" t="s">
        <v>160</v>
      </c>
      <c r="T7" s="202" t="s">
        <v>339</v>
      </c>
      <c r="U7" s="204" t="s">
        <v>161</v>
      </c>
      <c r="V7" s="201" t="s">
        <v>484</v>
      </c>
      <c r="W7" s="202" t="s">
        <v>422</v>
      </c>
      <c r="X7" s="202" t="s">
        <v>852</v>
      </c>
      <c r="Y7" s="205" t="s">
        <v>102</v>
      </c>
      <c r="Z7" s="202" t="s">
        <v>47</v>
      </c>
      <c r="AA7" s="859" t="s">
        <v>104</v>
      </c>
      <c r="AB7" s="202" t="s">
        <v>61</v>
      </c>
      <c r="AC7" s="202" t="s">
        <v>106</v>
      </c>
      <c r="AD7" s="894" t="s">
        <v>294</v>
      </c>
      <c r="AE7" s="206" t="s">
        <v>460</v>
      </c>
      <c r="AF7" s="307" t="s">
        <v>1226</v>
      </c>
      <c r="AG7" s="307" t="s">
        <v>2405</v>
      </c>
    </row>
    <row r="8" spans="1:33" s="5" customFormat="1" x14ac:dyDescent="0.3">
      <c r="A8" s="310"/>
      <c r="B8" s="1014" t="s">
        <v>788</v>
      </c>
      <c r="C8" s="1014" t="s">
        <v>827</v>
      </c>
      <c r="D8" s="1014" t="s">
        <v>1021</v>
      </c>
      <c r="E8" s="1014" t="s">
        <v>137</v>
      </c>
      <c r="F8" s="1015" t="s">
        <v>1300</v>
      </c>
      <c r="G8" s="1014" t="s">
        <v>1066</v>
      </c>
      <c r="H8" s="1014" t="s">
        <v>135</v>
      </c>
      <c r="I8" s="1014" t="s">
        <v>945</v>
      </c>
      <c r="J8" s="1112" t="s">
        <v>1069</v>
      </c>
      <c r="K8" s="1129" t="s">
        <v>1081</v>
      </c>
      <c r="L8" s="1128" t="s">
        <v>69</v>
      </c>
      <c r="M8" s="1016" t="s">
        <v>1129</v>
      </c>
      <c r="N8" s="1112" t="s">
        <v>135</v>
      </c>
      <c r="O8" s="1128" t="s">
        <v>1130</v>
      </c>
      <c r="P8" s="1128" t="s">
        <v>1138</v>
      </c>
      <c r="Q8" s="1016" t="s">
        <v>833</v>
      </c>
      <c r="R8" s="1112" t="s">
        <v>1016</v>
      </c>
      <c r="S8" s="1128" t="s">
        <v>830</v>
      </c>
      <c r="T8" s="1016" t="s">
        <v>1147</v>
      </c>
      <c r="U8" s="1014" t="s">
        <v>900</v>
      </c>
      <c r="V8" s="1014" t="s">
        <v>2581</v>
      </c>
      <c r="W8" s="1014" t="s">
        <v>468</v>
      </c>
      <c r="X8" s="1014" t="s">
        <v>1174</v>
      </c>
      <c r="Y8" s="1014" t="s">
        <v>1180</v>
      </c>
      <c r="Z8" s="1014" t="s">
        <v>118</v>
      </c>
      <c r="AA8" s="1111">
        <v>0</v>
      </c>
      <c r="AB8" s="1014" t="s">
        <v>911</v>
      </c>
      <c r="AC8" s="1112" t="s">
        <v>754</v>
      </c>
      <c r="AD8" s="1015" t="s">
        <v>1919</v>
      </c>
      <c r="AE8" s="1016" t="s">
        <v>917</v>
      </c>
      <c r="AF8" s="1014" t="s">
        <v>118</v>
      </c>
      <c r="AG8" s="1014" t="s">
        <v>2406</v>
      </c>
    </row>
    <row r="9" spans="1:33" x14ac:dyDescent="0.3">
      <c r="A9" s="209"/>
      <c r="B9" s="1014" t="s">
        <v>789</v>
      </c>
      <c r="C9" s="1014" t="s">
        <v>828</v>
      </c>
      <c r="D9" s="1014" t="s">
        <v>1022</v>
      </c>
      <c r="E9" s="1014" t="s">
        <v>138</v>
      </c>
      <c r="F9" s="1014" t="s">
        <v>64</v>
      </c>
      <c r="G9" s="1014" t="s">
        <v>896</v>
      </c>
      <c r="H9" s="1014" t="s">
        <v>133</v>
      </c>
      <c r="I9" s="1014" t="s">
        <v>897</v>
      </c>
      <c r="J9" s="1112" t="s">
        <v>1070</v>
      </c>
      <c r="K9" s="1112" t="s">
        <v>1082</v>
      </c>
      <c r="L9" s="1014" t="s">
        <v>1115</v>
      </c>
      <c r="M9" s="1016" t="s">
        <v>120</v>
      </c>
      <c r="N9" s="1112" t="s">
        <v>133</v>
      </c>
      <c r="O9" s="1014" t="s">
        <v>891</v>
      </c>
      <c r="P9" s="1014" t="s">
        <v>1137</v>
      </c>
      <c r="Q9" s="1016" t="s">
        <v>148</v>
      </c>
      <c r="R9" s="1112" t="s">
        <v>1249</v>
      </c>
      <c r="S9" s="1014" t="s">
        <v>318</v>
      </c>
      <c r="T9" s="1016" t="s">
        <v>1148</v>
      </c>
      <c r="U9" s="1014" t="s">
        <v>300</v>
      </c>
      <c r="V9" s="1014" t="s">
        <v>486</v>
      </c>
      <c r="W9" s="1014" t="s">
        <v>469</v>
      </c>
      <c r="X9" s="1014" t="s">
        <v>1175</v>
      </c>
      <c r="Y9" s="1014" t="s">
        <v>881</v>
      </c>
      <c r="Z9" s="1014" t="s">
        <v>119</v>
      </c>
      <c r="AA9" s="1111">
        <v>1</v>
      </c>
      <c r="AB9" s="1014" t="s">
        <v>910</v>
      </c>
      <c r="AC9" s="1112" t="s">
        <v>749</v>
      </c>
      <c r="AD9" s="1014" t="s">
        <v>1219</v>
      </c>
      <c r="AE9" s="1016" t="s">
        <v>912</v>
      </c>
      <c r="AF9" s="1014" t="s">
        <v>117</v>
      </c>
      <c r="AG9" s="1014" t="s">
        <v>2407</v>
      </c>
    </row>
    <row r="10" spans="1:33" x14ac:dyDescent="0.3">
      <c r="A10" s="209"/>
      <c r="B10" s="1015" t="s">
        <v>1314</v>
      </c>
      <c r="C10" s="1014" t="s">
        <v>1014</v>
      </c>
      <c r="D10" s="1014" t="s">
        <v>1023</v>
      </c>
      <c r="E10" s="1014" t="s">
        <v>139</v>
      </c>
      <c r="F10" s="1015" t="s">
        <v>1301</v>
      </c>
      <c r="G10" s="1014" t="s">
        <v>890</v>
      </c>
      <c r="H10" s="1014" t="s">
        <v>134</v>
      </c>
      <c r="I10" s="1014" t="s">
        <v>898</v>
      </c>
      <c r="J10" s="1112" t="s">
        <v>1071</v>
      </c>
      <c r="K10" s="1112" t="s">
        <v>2214</v>
      </c>
      <c r="L10" s="1014" t="s">
        <v>778</v>
      </c>
      <c r="M10" s="1016" t="s">
        <v>49</v>
      </c>
      <c r="N10" s="1112" t="s">
        <v>134</v>
      </c>
      <c r="O10" s="1015" t="s">
        <v>1907</v>
      </c>
      <c r="P10" s="1014" t="s">
        <v>1139</v>
      </c>
      <c r="Q10" s="1016" t="s">
        <v>150</v>
      </c>
      <c r="R10" s="1112" t="s">
        <v>1250</v>
      </c>
      <c r="S10" s="1014" t="s">
        <v>319</v>
      </c>
      <c r="T10" s="1016" t="s">
        <v>1149</v>
      </c>
      <c r="U10" s="1014" t="s">
        <v>1260</v>
      </c>
      <c r="V10" s="1014" t="s">
        <v>487</v>
      </c>
      <c r="W10" s="1014" t="s">
        <v>470</v>
      </c>
      <c r="X10" s="1014" t="s">
        <v>851</v>
      </c>
      <c r="Y10" s="1014" t="s">
        <v>880</v>
      </c>
      <c r="Z10" s="1014" t="s">
        <v>117</v>
      </c>
      <c r="AA10" s="1111">
        <v>2</v>
      </c>
      <c r="AB10" s="1014" t="s">
        <v>1213</v>
      </c>
      <c r="AC10" s="1112" t="s">
        <v>750</v>
      </c>
      <c r="AD10" s="1014" t="s">
        <v>1220</v>
      </c>
      <c r="AE10" s="1016" t="s">
        <v>919</v>
      </c>
      <c r="AF10" s="1014"/>
      <c r="AG10" s="1014"/>
    </row>
    <row r="11" spans="1:33" x14ac:dyDescent="0.3">
      <c r="A11" s="209"/>
      <c r="B11" s="1015" t="s">
        <v>1283</v>
      </c>
      <c r="C11" s="1014" t="s">
        <v>1015</v>
      </c>
      <c r="D11" s="1015" t="s">
        <v>1877</v>
      </c>
      <c r="E11" s="1014" t="s">
        <v>1061</v>
      </c>
      <c r="F11" s="1014" t="s">
        <v>100</v>
      </c>
      <c r="G11" s="1014"/>
      <c r="H11" s="1014"/>
      <c r="I11" s="1015" t="s">
        <v>1263</v>
      </c>
      <c r="J11" s="1116" t="s">
        <v>1911</v>
      </c>
      <c r="K11" s="1112" t="s">
        <v>1303</v>
      </c>
      <c r="L11" s="1015" t="s">
        <v>1359</v>
      </c>
      <c r="M11" s="1016" t="s">
        <v>174</v>
      </c>
      <c r="N11" s="1112" t="s">
        <v>120</v>
      </c>
      <c r="O11" s="1014" t="s">
        <v>869</v>
      </c>
      <c r="P11" s="1014" t="s">
        <v>446</v>
      </c>
      <c r="Q11" s="1016" t="s">
        <v>99</v>
      </c>
      <c r="R11" s="1112" t="s">
        <v>1251</v>
      </c>
      <c r="S11" s="1015" t="s">
        <v>1910</v>
      </c>
      <c r="T11" s="1016" t="s">
        <v>1150</v>
      </c>
      <c r="U11" s="1014" t="s">
        <v>899</v>
      </c>
      <c r="V11" s="1014" t="s">
        <v>2580</v>
      </c>
      <c r="W11" s="1014" t="s">
        <v>471</v>
      </c>
      <c r="X11" s="1014" t="s">
        <v>1176</v>
      </c>
      <c r="Y11" s="1014" t="s">
        <v>1181</v>
      </c>
      <c r="Z11" s="1014"/>
      <c r="AA11" s="1111">
        <v>3</v>
      </c>
      <c r="AB11" s="1014" t="s">
        <v>903</v>
      </c>
      <c r="AC11" s="1112" t="s">
        <v>751</v>
      </c>
      <c r="AD11" s="1014" t="s">
        <v>301</v>
      </c>
      <c r="AE11" s="1016" t="s">
        <v>929</v>
      </c>
      <c r="AF11" s="1014"/>
      <c r="AG11" s="1014"/>
    </row>
    <row r="12" spans="1:33" x14ac:dyDescent="0.3">
      <c r="A12" s="209"/>
      <c r="B12" s="1014" t="s">
        <v>993</v>
      </c>
      <c r="C12" s="1015" t="s">
        <v>1875</v>
      </c>
      <c r="D12" s="1014" t="s">
        <v>1024</v>
      </c>
      <c r="E12" s="1014" t="s">
        <v>1062</v>
      </c>
      <c r="F12" s="1014" t="s">
        <v>67</v>
      </c>
      <c r="G12" s="1014"/>
      <c r="H12" s="1014"/>
      <c r="I12" s="1015" t="s">
        <v>1275</v>
      </c>
      <c r="J12" s="1112" t="s">
        <v>1072</v>
      </c>
      <c r="K12" s="1112" t="s">
        <v>1083</v>
      </c>
      <c r="L12" s="1014" t="s">
        <v>755</v>
      </c>
      <c r="M12" s="1016"/>
      <c r="N12" s="1112"/>
      <c r="O12" s="1014" t="s">
        <v>870</v>
      </c>
      <c r="P12" s="1014" t="s">
        <v>1140</v>
      </c>
      <c r="Q12" s="1016" t="s">
        <v>1144</v>
      </c>
      <c r="R12" s="1112"/>
      <c r="S12" s="1015" t="s">
        <v>1270</v>
      </c>
      <c r="T12" s="1016" t="s">
        <v>453</v>
      </c>
      <c r="U12" s="1014" t="s">
        <v>1239</v>
      </c>
      <c r="V12" s="1014" t="s">
        <v>485</v>
      </c>
      <c r="W12" s="1014" t="s">
        <v>472</v>
      </c>
      <c r="X12" s="1014" t="s">
        <v>1177</v>
      </c>
      <c r="Y12" s="1014" t="s">
        <v>1182</v>
      </c>
      <c r="Z12" s="1014"/>
      <c r="AA12" s="1111">
        <v>4</v>
      </c>
      <c r="AB12" s="1014" t="s">
        <v>901</v>
      </c>
      <c r="AC12" s="1112" t="s">
        <v>120</v>
      </c>
      <c r="AD12" s="1014" t="s">
        <v>300</v>
      </c>
      <c r="AE12" s="1016" t="s">
        <v>916</v>
      </c>
      <c r="AF12" s="1014"/>
      <c r="AG12" s="1014"/>
    </row>
    <row r="13" spans="1:33" x14ac:dyDescent="0.3">
      <c r="A13" s="209"/>
      <c r="B13" s="1015" t="s">
        <v>1858</v>
      </c>
      <c r="C13" s="1014" t="s">
        <v>829</v>
      </c>
      <c r="D13" s="1014" t="s">
        <v>1025</v>
      </c>
      <c r="E13" s="1014" t="s">
        <v>1063</v>
      </c>
      <c r="F13" s="1014" t="s">
        <v>65</v>
      </c>
      <c r="G13" s="1014"/>
      <c r="H13" s="1014"/>
      <c r="I13" s="1014" t="s">
        <v>1067</v>
      </c>
      <c r="J13" s="1112" t="s">
        <v>1073</v>
      </c>
      <c r="K13" s="1112" t="s">
        <v>1084</v>
      </c>
      <c r="L13" s="1015" t="s">
        <v>1360</v>
      </c>
      <c r="M13" s="1016"/>
      <c r="N13" s="1112"/>
      <c r="O13" s="1014" t="s">
        <v>871</v>
      </c>
      <c r="P13" s="1014" t="s">
        <v>1141</v>
      </c>
      <c r="Q13" s="1016" t="s">
        <v>1145</v>
      </c>
      <c r="R13" s="1112"/>
      <c r="S13" s="1014" t="s">
        <v>831</v>
      </c>
      <c r="T13" s="1016" t="s">
        <v>1151</v>
      </c>
      <c r="U13" s="1014"/>
      <c r="V13" s="1014" t="s">
        <v>2582</v>
      </c>
      <c r="W13" s="1014" t="s">
        <v>1168</v>
      </c>
      <c r="X13" s="1014" t="s">
        <v>1178</v>
      </c>
      <c r="Y13" s="1014" t="s">
        <v>882</v>
      </c>
      <c r="Z13" s="1014"/>
      <c r="AA13" s="1111">
        <v>5</v>
      </c>
      <c r="AB13" s="1014" t="s">
        <v>1214</v>
      </c>
      <c r="AC13" s="1116" t="s">
        <v>1918</v>
      </c>
      <c r="AD13" s="1014" t="s">
        <v>1232</v>
      </c>
      <c r="AE13" s="1016" t="s">
        <v>915</v>
      </c>
      <c r="AF13" s="1014"/>
      <c r="AG13" s="1014"/>
    </row>
    <row r="14" spans="1:33" x14ac:dyDescent="0.3">
      <c r="A14" s="209"/>
      <c r="B14" s="1015" t="s">
        <v>1859</v>
      </c>
      <c r="C14" s="1015" t="s">
        <v>1876</v>
      </c>
      <c r="D14" s="1014" t="s">
        <v>307</v>
      </c>
      <c r="E14" s="1014" t="s">
        <v>1064</v>
      </c>
      <c r="F14" s="1014" t="s">
        <v>86</v>
      </c>
      <c r="G14" s="1014"/>
      <c r="H14" s="1112"/>
      <c r="I14" s="1014" t="s">
        <v>1068</v>
      </c>
      <c r="J14" s="1115" t="s">
        <v>120</v>
      </c>
      <c r="K14" s="1116" t="s">
        <v>1912</v>
      </c>
      <c r="L14" s="1014" t="s">
        <v>756</v>
      </c>
      <c r="M14" s="1016"/>
      <c r="N14" s="1112"/>
      <c r="O14" s="1014" t="s">
        <v>87</v>
      </c>
      <c r="P14" s="1015" t="s">
        <v>1908</v>
      </c>
      <c r="Q14" s="1016" t="s">
        <v>152</v>
      </c>
      <c r="R14" s="1112"/>
      <c r="S14" s="1014" t="s">
        <v>832</v>
      </c>
      <c r="T14" s="1016" t="s">
        <v>1152</v>
      </c>
      <c r="U14" s="1014"/>
      <c r="V14" s="1014" t="s">
        <v>458</v>
      </c>
      <c r="W14" s="1014" t="s">
        <v>1169</v>
      </c>
      <c r="X14" s="1014" t="s">
        <v>1179</v>
      </c>
      <c r="Y14" s="1014" t="s">
        <v>166</v>
      </c>
      <c r="Z14" s="1014"/>
      <c r="AA14" s="1111">
        <v>6</v>
      </c>
      <c r="AB14" s="1014" t="s">
        <v>1215</v>
      </c>
      <c r="AC14" s="1112" t="s">
        <v>297</v>
      </c>
      <c r="AD14" s="1014" t="s">
        <v>1221</v>
      </c>
      <c r="AE14" s="1016" t="s">
        <v>913</v>
      </c>
      <c r="AF14" s="1014"/>
      <c r="AG14" s="1014"/>
    </row>
    <row r="15" spans="1:33" x14ac:dyDescent="0.3">
      <c r="A15" s="209"/>
      <c r="B15" s="1015" t="s">
        <v>1856</v>
      </c>
      <c r="C15" s="1014" t="s">
        <v>147</v>
      </c>
      <c r="D15" s="1127" t="s">
        <v>1922</v>
      </c>
      <c r="E15" s="1112" t="s">
        <v>1065</v>
      </c>
      <c r="F15" s="1014" t="s">
        <v>66</v>
      </c>
      <c r="G15" s="1016"/>
      <c r="H15" s="1112"/>
      <c r="I15" s="1014" t="s">
        <v>71</v>
      </c>
      <c r="J15" s="1115" t="s">
        <v>1074</v>
      </c>
      <c r="K15" s="1112" t="s">
        <v>84</v>
      </c>
      <c r="L15" s="1014" t="s">
        <v>757</v>
      </c>
      <c r="M15" s="1016"/>
      <c r="N15" s="1112"/>
      <c r="O15" s="1014" t="s">
        <v>872</v>
      </c>
      <c r="P15" s="1014" t="s">
        <v>1142</v>
      </c>
      <c r="Q15" s="1016" t="s">
        <v>151</v>
      </c>
      <c r="R15" s="1014"/>
      <c r="S15" s="1014"/>
      <c r="T15" s="1014" t="s">
        <v>1153</v>
      </c>
      <c r="U15" s="1014"/>
      <c r="V15" s="1014"/>
      <c r="W15" s="1014" t="s">
        <v>1170</v>
      </c>
      <c r="X15" s="1014"/>
      <c r="Y15" s="1014" t="s">
        <v>167</v>
      </c>
      <c r="Z15" s="1014"/>
      <c r="AA15" s="1111">
        <v>7</v>
      </c>
      <c r="AB15" s="1014" t="s">
        <v>908</v>
      </c>
      <c r="AC15" s="1112" t="s">
        <v>752</v>
      </c>
      <c r="AD15" s="1015" t="s">
        <v>1920</v>
      </c>
      <c r="AE15" s="1016" t="s">
        <v>914</v>
      </c>
      <c r="AF15" s="1014"/>
      <c r="AG15" s="1014"/>
    </row>
    <row r="16" spans="1:33" x14ac:dyDescent="0.3">
      <c r="A16" s="209"/>
      <c r="B16" s="1015" t="s">
        <v>1317</v>
      </c>
      <c r="C16" s="1014" t="s">
        <v>1016</v>
      </c>
      <c r="D16" s="1014" t="s">
        <v>308</v>
      </c>
      <c r="E16" s="1112"/>
      <c r="F16" s="1014"/>
      <c r="G16" s="1016"/>
      <c r="H16" s="1014"/>
      <c r="I16" s="1014"/>
      <c r="J16" s="1112" t="s">
        <v>1075</v>
      </c>
      <c r="K16" s="1112" t="s">
        <v>1085</v>
      </c>
      <c r="L16" s="1014" t="s">
        <v>758</v>
      </c>
      <c r="M16" s="1016"/>
      <c r="N16" s="1112"/>
      <c r="O16" s="1014" t="s">
        <v>1131</v>
      </c>
      <c r="P16" s="1014" t="s">
        <v>447</v>
      </c>
      <c r="Q16" s="1016" t="s">
        <v>834</v>
      </c>
      <c r="R16" s="1014"/>
      <c r="S16" s="1014"/>
      <c r="T16" s="1014" t="s">
        <v>1154</v>
      </c>
      <c r="U16" s="1014"/>
      <c r="V16" s="1014"/>
      <c r="W16" s="1014" t="s">
        <v>1171</v>
      </c>
      <c r="X16" s="1014"/>
      <c r="Y16" s="1014" t="s">
        <v>1183</v>
      </c>
      <c r="Z16" s="1014"/>
      <c r="AA16" s="1111">
        <v>8</v>
      </c>
      <c r="AB16" s="1112" t="s">
        <v>1216</v>
      </c>
      <c r="AC16" s="1014" t="s">
        <v>753</v>
      </c>
      <c r="AD16" s="1017" t="s">
        <v>1272</v>
      </c>
      <c r="AE16" s="1016" t="s">
        <v>918</v>
      </c>
      <c r="AF16" s="1014"/>
      <c r="AG16" s="1014"/>
    </row>
    <row r="17" spans="1:33" x14ac:dyDescent="0.3">
      <c r="A17" s="209"/>
      <c r="B17" s="1014" t="s">
        <v>994</v>
      </c>
      <c r="C17" s="1014" t="s">
        <v>317</v>
      </c>
      <c r="D17" s="1127" t="s">
        <v>1923</v>
      </c>
      <c r="E17" s="1014"/>
      <c r="F17" s="1014"/>
      <c r="G17" s="1014"/>
      <c r="H17" s="1014"/>
      <c r="I17" s="1014"/>
      <c r="J17" s="1112" t="s">
        <v>1076</v>
      </c>
      <c r="K17" s="1112" t="s">
        <v>1086</v>
      </c>
      <c r="L17" s="1014" t="s">
        <v>1116</v>
      </c>
      <c r="M17" s="1016"/>
      <c r="N17" s="1112"/>
      <c r="O17" s="1014" t="s">
        <v>863</v>
      </c>
      <c r="P17" s="1014" t="s">
        <v>451</v>
      </c>
      <c r="Q17" s="1016" t="s">
        <v>1146</v>
      </c>
      <c r="R17" s="1014"/>
      <c r="S17" s="1014"/>
      <c r="T17" s="1014" t="s">
        <v>452</v>
      </c>
      <c r="U17" s="1014"/>
      <c r="V17" s="1014"/>
      <c r="W17" s="1014" t="s">
        <v>1172</v>
      </c>
      <c r="X17" s="1014"/>
      <c r="Y17" s="1014" t="s">
        <v>1184</v>
      </c>
      <c r="Z17" s="1014"/>
      <c r="AA17" s="1111">
        <v>9</v>
      </c>
      <c r="AB17" s="1014" t="s">
        <v>904</v>
      </c>
      <c r="AC17" s="1112"/>
      <c r="AD17" s="1014" t="s">
        <v>1233</v>
      </c>
      <c r="AE17" s="1016"/>
      <c r="AF17" s="1014"/>
      <c r="AG17" s="1014"/>
    </row>
    <row r="18" spans="1:33" x14ac:dyDescent="0.3">
      <c r="A18" s="209"/>
      <c r="B18" s="1112" t="s">
        <v>995</v>
      </c>
      <c r="C18" s="1014" t="s">
        <v>149</v>
      </c>
      <c r="D18" s="1016" t="s">
        <v>1026</v>
      </c>
      <c r="E18" s="1014"/>
      <c r="F18" s="1014"/>
      <c r="G18" s="1014"/>
      <c r="H18" s="1014"/>
      <c r="I18" s="1014"/>
      <c r="J18" s="1112" t="s">
        <v>1077</v>
      </c>
      <c r="K18" s="1112" t="s">
        <v>1071</v>
      </c>
      <c r="L18" s="1015" t="s">
        <v>1892</v>
      </c>
      <c r="M18" s="1016"/>
      <c r="N18" s="1112"/>
      <c r="O18" s="1014" t="s">
        <v>864</v>
      </c>
      <c r="P18" s="1014" t="s">
        <v>448</v>
      </c>
      <c r="Q18" s="1016" t="s">
        <v>153</v>
      </c>
      <c r="R18" s="1014"/>
      <c r="S18" s="1014"/>
      <c r="T18" s="1014" t="s">
        <v>1155</v>
      </c>
      <c r="U18" s="1014"/>
      <c r="V18" s="1014"/>
      <c r="W18" s="1014" t="s">
        <v>1173</v>
      </c>
      <c r="X18" s="1014"/>
      <c r="Y18" s="1014" t="s">
        <v>1185</v>
      </c>
      <c r="Z18" s="1014"/>
      <c r="AA18" s="1111">
        <v>10</v>
      </c>
      <c r="AB18" s="1014" t="s">
        <v>1217</v>
      </c>
      <c r="AC18" s="1112"/>
      <c r="AD18" s="1014" t="s">
        <v>1222</v>
      </c>
      <c r="AE18" s="1016"/>
      <c r="AF18" s="1014"/>
      <c r="AG18" s="1014"/>
    </row>
    <row r="19" spans="1:33" x14ac:dyDescent="0.3">
      <c r="A19" s="209"/>
      <c r="B19" s="1116" t="s">
        <v>1860</v>
      </c>
      <c r="C19" s="1014" t="s">
        <v>1017</v>
      </c>
      <c r="D19" s="1016" t="s">
        <v>1243</v>
      </c>
      <c r="E19" s="1014"/>
      <c r="F19" s="1014"/>
      <c r="G19" s="1014"/>
      <c r="H19" s="1014"/>
      <c r="I19" s="1014"/>
      <c r="J19" s="1112" t="s">
        <v>1078</v>
      </c>
      <c r="K19" s="1112" t="s">
        <v>1890</v>
      </c>
      <c r="L19" s="1015" t="s">
        <v>1904</v>
      </c>
      <c r="M19" s="1016"/>
      <c r="N19" s="1112"/>
      <c r="O19" s="1014" t="s">
        <v>865</v>
      </c>
      <c r="P19" s="1014" t="s">
        <v>449</v>
      </c>
      <c r="Q19" s="1016" t="s">
        <v>149</v>
      </c>
      <c r="R19" s="1014"/>
      <c r="S19" s="1014"/>
      <c r="T19" s="1014" t="s">
        <v>1156</v>
      </c>
      <c r="U19" s="1014"/>
      <c r="V19" s="1014"/>
      <c r="W19" s="1014"/>
      <c r="X19" s="1014"/>
      <c r="Y19" s="1014" t="s">
        <v>1186</v>
      </c>
      <c r="Z19" s="1112"/>
      <c r="AA19" s="1117">
        <v>20</v>
      </c>
      <c r="AB19" s="1016" t="s">
        <v>1218</v>
      </c>
      <c r="AC19" s="1112"/>
      <c r="AD19" s="1015" t="s">
        <v>1271</v>
      </c>
      <c r="AE19" s="1016"/>
      <c r="AF19" s="1014"/>
      <c r="AG19" s="1014"/>
    </row>
    <row r="20" spans="1:33" x14ac:dyDescent="0.3">
      <c r="A20" s="209"/>
      <c r="B20" s="1014" t="s">
        <v>790</v>
      </c>
      <c r="C20" s="1014"/>
      <c r="D20" s="1014" t="s">
        <v>1027</v>
      </c>
      <c r="E20" s="1014"/>
      <c r="F20" s="1014"/>
      <c r="G20" s="1014"/>
      <c r="H20" s="1014"/>
      <c r="I20" s="1014"/>
      <c r="J20" s="1112" t="s">
        <v>1079</v>
      </c>
      <c r="K20" s="1112" t="s">
        <v>1087</v>
      </c>
      <c r="L20" s="1014" t="s">
        <v>779</v>
      </c>
      <c r="M20" s="1016"/>
      <c r="N20" s="1112"/>
      <c r="O20" s="1014" t="s">
        <v>866</v>
      </c>
      <c r="P20" s="1014" t="s">
        <v>450</v>
      </c>
      <c r="Q20" s="1016" t="s">
        <v>836</v>
      </c>
      <c r="R20" s="1014"/>
      <c r="S20" s="1014"/>
      <c r="T20" s="1014" t="s">
        <v>1157</v>
      </c>
      <c r="U20" s="1014"/>
      <c r="V20" s="1014"/>
      <c r="W20" s="1014"/>
      <c r="X20" s="1014"/>
      <c r="Y20" s="1014" t="s">
        <v>884</v>
      </c>
      <c r="Z20" s="1014"/>
      <c r="AA20" s="1113"/>
      <c r="AB20" s="1014" t="s">
        <v>907</v>
      </c>
      <c r="AC20" s="1112"/>
      <c r="AD20" s="1014" t="s">
        <v>295</v>
      </c>
      <c r="AE20" s="1016"/>
      <c r="AF20" s="1014"/>
      <c r="AG20" s="1014"/>
    </row>
    <row r="21" spans="1:33" x14ac:dyDescent="0.3">
      <c r="A21" s="209"/>
      <c r="B21" s="1015" t="s">
        <v>1861</v>
      </c>
      <c r="C21" s="1014"/>
      <c r="D21" s="1014" t="s">
        <v>1028</v>
      </c>
      <c r="E21" s="1014"/>
      <c r="F21" s="1014"/>
      <c r="G21" s="1014"/>
      <c r="H21" s="1014"/>
      <c r="I21" s="1112"/>
      <c r="J21" s="1112" t="s">
        <v>1080</v>
      </c>
      <c r="K21" s="1112" t="s">
        <v>1072</v>
      </c>
      <c r="L21" s="1014" t="s">
        <v>759</v>
      </c>
      <c r="M21" s="1016"/>
      <c r="N21" s="1112"/>
      <c r="O21" s="1014" t="s">
        <v>867</v>
      </c>
      <c r="P21" s="1015" t="s">
        <v>1909</v>
      </c>
      <c r="Q21" s="1016" t="s">
        <v>835</v>
      </c>
      <c r="R21" s="1014"/>
      <c r="S21" s="1014"/>
      <c r="T21" s="1014" t="s">
        <v>454</v>
      </c>
      <c r="U21" s="1014"/>
      <c r="V21" s="1014"/>
      <c r="W21" s="1014"/>
      <c r="X21" s="1014"/>
      <c r="Y21" s="1014" t="s">
        <v>1187</v>
      </c>
      <c r="Z21" s="1014"/>
      <c r="AA21" s="1113"/>
      <c r="AB21" s="1014" t="s">
        <v>909</v>
      </c>
      <c r="AC21" s="1112"/>
      <c r="AD21" s="1014" t="s">
        <v>296</v>
      </c>
      <c r="AE21" s="1016"/>
      <c r="AF21" s="1014"/>
      <c r="AG21" s="1014"/>
    </row>
    <row r="22" spans="1:33" x14ac:dyDescent="0.3">
      <c r="A22" s="209"/>
      <c r="B22" s="1014" t="s">
        <v>791</v>
      </c>
      <c r="C22" s="1014"/>
      <c r="D22" s="1014" t="s">
        <v>1029</v>
      </c>
      <c r="E22" s="1014"/>
      <c r="F22" s="1014"/>
      <c r="G22" s="1014"/>
      <c r="H22" s="1014"/>
      <c r="I22" s="1014"/>
      <c r="J22" s="1112"/>
      <c r="K22" s="1112" t="s">
        <v>1088</v>
      </c>
      <c r="L22" s="1014" t="s">
        <v>1117</v>
      </c>
      <c r="M22" s="1016"/>
      <c r="N22" s="1112"/>
      <c r="O22" s="1014" t="s">
        <v>868</v>
      </c>
      <c r="P22" s="1014" t="s">
        <v>1143</v>
      </c>
      <c r="Q22" s="1016"/>
      <c r="R22" s="1014"/>
      <c r="S22" s="1014"/>
      <c r="T22" s="1014" t="s">
        <v>1158</v>
      </c>
      <c r="U22" s="1014"/>
      <c r="V22" s="1014"/>
      <c r="W22" s="1014"/>
      <c r="X22" s="1014"/>
      <c r="Y22" s="1014" t="s">
        <v>1188</v>
      </c>
      <c r="Z22" s="1014"/>
      <c r="AA22" s="1113"/>
      <c r="AB22" s="1014" t="s">
        <v>906</v>
      </c>
      <c r="AC22" s="1112"/>
      <c r="AD22" s="1014" t="s">
        <v>1223</v>
      </c>
      <c r="AE22" s="1016"/>
      <c r="AF22" s="1014"/>
      <c r="AG22" s="1014"/>
    </row>
    <row r="23" spans="1:33" x14ac:dyDescent="0.3">
      <c r="A23" s="209"/>
      <c r="B23" s="1015" t="s">
        <v>1269</v>
      </c>
      <c r="C23" s="1014"/>
      <c r="D23" s="1014" t="s">
        <v>309</v>
      </c>
      <c r="E23" s="1014"/>
      <c r="F23" s="1014"/>
      <c r="G23" s="1014"/>
      <c r="H23" s="1014"/>
      <c r="I23" s="1014"/>
      <c r="J23" s="1112"/>
      <c r="K23" s="1116" t="s">
        <v>1304</v>
      </c>
      <c r="L23" s="1014" t="s">
        <v>760</v>
      </c>
      <c r="M23" s="1016"/>
      <c r="N23" s="1112"/>
      <c r="O23" s="1014" t="s">
        <v>1132</v>
      </c>
      <c r="P23" s="1014" t="s">
        <v>120</v>
      </c>
      <c r="Q23" s="1016"/>
      <c r="R23" s="1014"/>
      <c r="S23" s="1014"/>
      <c r="T23" s="1014" t="s">
        <v>1159</v>
      </c>
      <c r="U23" s="1014"/>
      <c r="V23" s="1014"/>
      <c r="W23" s="1014"/>
      <c r="X23" s="1014"/>
      <c r="Y23" s="1014" t="s">
        <v>168</v>
      </c>
      <c r="Z23" s="1014"/>
      <c r="AA23" s="1113"/>
      <c r="AB23" s="1014" t="s">
        <v>905</v>
      </c>
      <c r="AC23" s="1112"/>
      <c r="AD23" s="1014" t="s">
        <v>145</v>
      </c>
      <c r="AE23" s="1016"/>
      <c r="AF23" s="1014"/>
      <c r="AG23" s="1014"/>
    </row>
    <row r="24" spans="1:33" x14ac:dyDescent="0.3">
      <c r="A24" s="209"/>
      <c r="B24" s="1015" t="s">
        <v>1293</v>
      </c>
      <c r="C24" s="1014"/>
      <c r="D24" s="1014" t="s">
        <v>1030</v>
      </c>
      <c r="E24" s="1014"/>
      <c r="F24" s="1014"/>
      <c r="G24" s="1014"/>
      <c r="H24" s="1014"/>
      <c r="I24" s="1014"/>
      <c r="J24" s="1112"/>
      <c r="K24" s="1116" t="s">
        <v>1913</v>
      </c>
      <c r="L24" s="1014" t="s">
        <v>925</v>
      </c>
      <c r="M24" s="1016"/>
      <c r="N24" s="1112"/>
      <c r="O24" s="1015" t="s">
        <v>1297</v>
      </c>
      <c r="P24" s="1016"/>
      <c r="Q24" s="1014"/>
      <c r="R24" s="1014"/>
      <c r="S24" s="1014"/>
      <c r="T24" s="1014" t="s">
        <v>446</v>
      </c>
      <c r="U24" s="1014"/>
      <c r="V24" s="1014"/>
      <c r="W24" s="1014"/>
      <c r="X24" s="1014"/>
      <c r="Y24" s="1014" t="s">
        <v>1189</v>
      </c>
      <c r="Z24" s="1014"/>
      <c r="AA24" s="1113"/>
      <c r="AB24" s="1014" t="s">
        <v>902</v>
      </c>
      <c r="AC24" s="1112"/>
      <c r="AD24" s="1015" t="s">
        <v>1273</v>
      </c>
      <c r="AE24" s="1016"/>
      <c r="AF24" s="1014"/>
      <c r="AG24" s="1014"/>
    </row>
    <row r="25" spans="1:33" x14ac:dyDescent="0.3">
      <c r="A25" s="209"/>
      <c r="B25" s="1014" t="s">
        <v>996</v>
      </c>
      <c r="C25" s="1014"/>
      <c r="D25" s="1015" t="s">
        <v>1878</v>
      </c>
      <c r="E25" s="1014"/>
      <c r="F25" s="1014"/>
      <c r="G25" s="1014"/>
      <c r="H25" s="1014"/>
      <c r="I25" s="1014"/>
      <c r="J25" s="1112"/>
      <c r="K25" s="1112" t="s">
        <v>1073</v>
      </c>
      <c r="L25" s="1014" t="s">
        <v>1118</v>
      </c>
      <c r="M25" s="1016"/>
      <c r="N25" s="1112"/>
      <c r="O25" s="1014" t="s">
        <v>79</v>
      </c>
      <c r="P25" s="1016"/>
      <c r="Q25" s="1014"/>
      <c r="R25" s="1014"/>
      <c r="S25" s="1014"/>
      <c r="T25" s="1014" t="s">
        <v>1160</v>
      </c>
      <c r="U25" s="1014"/>
      <c r="V25" s="1014"/>
      <c r="W25" s="1014"/>
      <c r="X25" s="1014"/>
      <c r="Y25" s="1014" t="s">
        <v>169</v>
      </c>
      <c r="Z25" s="1014"/>
      <c r="AA25" s="1113"/>
      <c r="AB25" s="1014"/>
      <c r="AC25" s="1112"/>
      <c r="AD25" s="1015" t="s">
        <v>1273</v>
      </c>
      <c r="AE25" s="1016"/>
      <c r="AF25" s="1014"/>
      <c r="AG25" s="1014"/>
    </row>
    <row r="26" spans="1:33" x14ac:dyDescent="0.3">
      <c r="A26" s="209"/>
      <c r="B26" s="1014" t="s">
        <v>997</v>
      </c>
      <c r="C26" s="1014"/>
      <c r="D26" s="1014" t="s">
        <v>1042</v>
      </c>
      <c r="E26" s="1014"/>
      <c r="F26" s="1014"/>
      <c r="G26" s="1014"/>
      <c r="H26" s="1014"/>
      <c r="I26" s="1014"/>
      <c r="J26" s="1112"/>
      <c r="K26" s="1112" t="s">
        <v>1089</v>
      </c>
      <c r="L26" s="1014" t="s">
        <v>926</v>
      </c>
      <c r="M26" s="1016"/>
      <c r="N26" s="1112"/>
      <c r="O26" s="1015" t="s">
        <v>1905</v>
      </c>
      <c r="P26" s="1016"/>
      <c r="Q26" s="1014"/>
      <c r="R26" s="1014"/>
      <c r="S26" s="1014"/>
      <c r="T26" s="1014" t="s">
        <v>457</v>
      </c>
      <c r="U26" s="1014"/>
      <c r="V26" s="1014"/>
      <c r="W26" s="1014"/>
      <c r="X26" s="1014"/>
      <c r="Y26" s="1014" t="s">
        <v>1190</v>
      </c>
      <c r="Z26" s="1014"/>
      <c r="AA26" s="1113"/>
      <c r="AB26" s="1014"/>
      <c r="AC26" s="1112"/>
      <c r="AD26" s="1014" t="s">
        <v>302</v>
      </c>
      <c r="AE26" s="1016"/>
      <c r="AF26" s="1014"/>
      <c r="AG26" s="1014"/>
    </row>
    <row r="27" spans="1:33" x14ac:dyDescent="0.3">
      <c r="A27" s="209"/>
      <c r="B27" s="1014" t="s">
        <v>792</v>
      </c>
      <c r="C27" s="1014"/>
      <c r="D27" s="1014" t="s">
        <v>1031</v>
      </c>
      <c r="E27" s="1014"/>
      <c r="F27" s="1014"/>
      <c r="G27" s="1014"/>
      <c r="H27" s="1014"/>
      <c r="I27" s="1014"/>
      <c r="J27" s="1112"/>
      <c r="K27" s="1112" t="s">
        <v>1090</v>
      </c>
      <c r="L27" s="1014" t="s">
        <v>761</v>
      </c>
      <c r="M27" s="1016"/>
      <c r="N27" s="1112"/>
      <c r="O27" s="1014" t="s">
        <v>1133</v>
      </c>
      <c r="P27" s="1016"/>
      <c r="Q27" s="1014"/>
      <c r="R27" s="1014"/>
      <c r="S27" s="1014"/>
      <c r="T27" s="1014" t="s">
        <v>1161</v>
      </c>
      <c r="U27" s="1014"/>
      <c r="V27" s="1014"/>
      <c r="W27" s="1014"/>
      <c r="X27" s="1014"/>
      <c r="Y27" s="1014" t="s">
        <v>1191</v>
      </c>
      <c r="Z27" s="1014"/>
      <c r="AA27" s="1113"/>
      <c r="AB27" s="1014"/>
      <c r="AC27" s="1112"/>
      <c r="AD27" s="1015" t="s">
        <v>1921</v>
      </c>
      <c r="AE27" s="1016"/>
      <c r="AF27" s="1014"/>
      <c r="AG27" s="1014"/>
    </row>
    <row r="28" spans="1:33" x14ac:dyDescent="0.3">
      <c r="A28" s="209"/>
      <c r="B28" s="1014" t="s">
        <v>1240</v>
      </c>
      <c r="C28" s="1014"/>
      <c r="D28" s="1014" t="s">
        <v>310</v>
      </c>
      <c r="E28" s="1014"/>
      <c r="F28" s="1014"/>
      <c r="G28" s="1014"/>
      <c r="H28" s="1014"/>
      <c r="I28" s="1014"/>
      <c r="J28" s="1112"/>
      <c r="K28" s="1116" t="s">
        <v>1891</v>
      </c>
      <c r="L28" s="1014" t="s">
        <v>1119</v>
      </c>
      <c r="M28" s="1016"/>
      <c r="N28" s="1112"/>
      <c r="O28" s="1014" t="s">
        <v>1134</v>
      </c>
      <c r="P28" s="1016"/>
      <c r="Q28" s="1014"/>
      <c r="R28" s="1014"/>
      <c r="S28" s="1014"/>
      <c r="T28" s="1014" t="s">
        <v>456</v>
      </c>
      <c r="U28" s="1014"/>
      <c r="V28" s="1014"/>
      <c r="W28" s="1014"/>
      <c r="X28" s="1014"/>
      <c r="Y28" s="1014" t="s">
        <v>1192</v>
      </c>
      <c r="Z28" s="1014"/>
      <c r="AA28" s="1113"/>
      <c r="AB28" s="1014"/>
      <c r="AC28" s="1112"/>
      <c r="AD28" s="1014" t="s">
        <v>297</v>
      </c>
      <c r="AE28" s="1016"/>
      <c r="AF28" s="1014"/>
      <c r="AG28" s="1014"/>
    </row>
    <row r="29" spans="1:33" x14ac:dyDescent="0.3">
      <c r="A29" s="209"/>
      <c r="B29" s="1014" t="s">
        <v>793</v>
      </c>
      <c r="C29" s="1014"/>
      <c r="D29" s="1014" t="s">
        <v>1032</v>
      </c>
      <c r="E29" s="1014"/>
      <c r="F29" s="1014"/>
      <c r="G29" s="1014"/>
      <c r="H29" s="1014"/>
      <c r="I29" s="1014"/>
      <c r="J29" s="1112"/>
      <c r="K29" s="1112" t="s">
        <v>120</v>
      </c>
      <c r="L29" s="1014" t="s">
        <v>762</v>
      </c>
      <c r="M29" s="1016"/>
      <c r="N29" s="1112"/>
      <c r="O29" s="1014" t="s">
        <v>1135</v>
      </c>
      <c r="P29" s="1016"/>
      <c r="Q29" s="1014"/>
      <c r="R29" s="1014"/>
      <c r="S29" s="1014"/>
      <c r="T29" s="1014" t="s">
        <v>1162</v>
      </c>
      <c r="U29" s="1014"/>
      <c r="V29" s="1014"/>
      <c r="W29" s="1014"/>
      <c r="X29" s="1014"/>
      <c r="Y29" s="1014" t="s">
        <v>1193</v>
      </c>
      <c r="Z29" s="1014"/>
      <c r="AA29" s="1113"/>
      <c r="AB29" s="1014"/>
      <c r="AC29" s="1112"/>
      <c r="AD29" s="1014" t="s">
        <v>1225</v>
      </c>
      <c r="AE29" s="1016"/>
      <c r="AF29" s="1014"/>
      <c r="AG29" s="1014"/>
    </row>
    <row r="30" spans="1:33" x14ac:dyDescent="0.3">
      <c r="A30" s="209"/>
      <c r="B30" s="1014" t="s">
        <v>794</v>
      </c>
      <c r="C30" s="1014"/>
      <c r="D30" s="1014" t="s">
        <v>1019</v>
      </c>
      <c r="E30" s="1014"/>
      <c r="F30" s="1014"/>
      <c r="G30" s="1014"/>
      <c r="H30" s="1014"/>
      <c r="I30" s="1014"/>
      <c r="J30" s="1112"/>
      <c r="K30" s="1112" t="s">
        <v>1091</v>
      </c>
      <c r="L30" s="1014" t="s">
        <v>927</v>
      </c>
      <c r="M30" s="1016"/>
      <c r="N30" s="1112"/>
      <c r="O30" s="1015" t="s">
        <v>1280</v>
      </c>
      <c r="P30" s="1016"/>
      <c r="Q30" s="1014"/>
      <c r="R30" s="1014"/>
      <c r="S30" s="1014"/>
      <c r="T30" s="1014" t="s">
        <v>1163</v>
      </c>
      <c r="U30" s="1014"/>
      <c r="V30" s="1014"/>
      <c r="W30" s="1014"/>
      <c r="X30" s="1014"/>
      <c r="Y30" s="1014" t="s">
        <v>1194</v>
      </c>
      <c r="Z30" s="1014"/>
      <c r="AA30" s="1113"/>
      <c r="AB30" s="1014"/>
      <c r="AC30" s="1112"/>
      <c r="AD30" s="1014" t="s">
        <v>1224</v>
      </c>
      <c r="AE30" s="1016"/>
      <c r="AF30" s="1014"/>
      <c r="AG30" s="1014"/>
    </row>
    <row r="31" spans="1:33" x14ac:dyDescent="0.3">
      <c r="A31" s="209"/>
      <c r="B31" s="1014" t="s">
        <v>893</v>
      </c>
      <c r="C31" s="1014"/>
      <c r="D31" s="1114" t="s">
        <v>1274</v>
      </c>
      <c r="E31" s="1014"/>
      <c r="F31" s="1014"/>
      <c r="G31" s="1014"/>
      <c r="H31" s="1014"/>
      <c r="I31" s="1014"/>
      <c r="J31" s="1112"/>
      <c r="K31" s="1112" t="s">
        <v>1092</v>
      </c>
      <c r="L31" s="1014" t="s">
        <v>763</v>
      </c>
      <c r="M31" s="1016"/>
      <c r="N31" s="1112"/>
      <c r="O31" s="1014" t="s">
        <v>36</v>
      </c>
      <c r="P31" s="1016"/>
      <c r="Q31" s="1014"/>
      <c r="R31" s="1014"/>
      <c r="S31" s="1014"/>
      <c r="T31" s="1014" t="s">
        <v>1164</v>
      </c>
      <c r="U31" s="1014"/>
      <c r="V31" s="1014"/>
      <c r="W31" s="1014"/>
      <c r="X31" s="1014"/>
      <c r="Y31" s="1014" t="s">
        <v>1195</v>
      </c>
      <c r="Z31" s="1014"/>
      <c r="AA31" s="1113"/>
      <c r="AB31" s="1014"/>
      <c r="AC31" s="1014"/>
      <c r="AD31" s="1014"/>
      <c r="AE31" s="1014"/>
      <c r="AF31" s="1014"/>
      <c r="AG31" s="1014"/>
    </row>
    <row r="32" spans="1:33" x14ac:dyDescent="0.3">
      <c r="A32" s="209"/>
      <c r="B32" s="1014" t="s">
        <v>998</v>
      </c>
      <c r="C32" s="1014"/>
      <c r="D32" s="1015" t="s">
        <v>1879</v>
      </c>
      <c r="E32" s="1014"/>
      <c r="F32" s="1014"/>
      <c r="G32" s="1014"/>
      <c r="H32" s="1014"/>
      <c r="I32" s="1014"/>
      <c r="J32" s="1112"/>
      <c r="K32" s="1112" t="s">
        <v>70</v>
      </c>
      <c r="L32" s="1014" t="s">
        <v>764</v>
      </c>
      <c r="M32" s="1016"/>
      <c r="N32" s="1112"/>
      <c r="O32" s="1015" t="s">
        <v>1279</v>
      </c>
      <c r="P32" s="1016"/>
      <c r="Q32" s="1014"/>
      <c r="R32" s="1014"/>
      <c r="S32" s="1014"/>
      <c r="T32" s="1014" t="s">
        <v>1235</v>
      </c>
      <c r="U32" s="1014"/>
      <c r="V32" s="1014"/>
      <c r="W32" s="1014"/>
      <c r="X32" s="1014"/>
      <c r="Y32" s="1014" t="s">
        <v>165</v>
      </c>
      <c r="Z32" s="1014"/>
      <c r="AA32" s="1113"/>
      <c r="AB32" s="1014"/>
      <c r="AC32" s="1014"/>
      <c r="AD32" s="1014"/>
      <c r="AE32" s="1014"/>
      <c r="AF32" s="1014"/>
      <c r="AG32" s="1014"/>
    </row>
    <row r="33" spans="1:33" x14ac:dyDescent="0.3">
      <c r="A33" s="209"/>
      <c r="B33" s="1014" t="s">
        <v>795</v>
      </c>
      <c r="C33" s="1014"/>
      <c r="D33" s="1014" t="s">
        <v>1020</v>
      </c>
      <c r="E33" s="1014"/>
      <c r="F33" s="1014"/>
      <c r="G33" s="1014"/>
      <c r="H33" s="1014"/>
      <c r="I33" s="1014"/>
      <c r="J33" s="1112"/>
      <c r="K33" s="1112" t="s">
        <v>1093</v>
      </c>
      <c r="L33" s="1014" t="s">
        <v>928</v>
      </c>
      <c r="M33" s="1016"/>
      <c r="N33" s="1112"/>
      <c r="O33" s="1014" t="s">
        <v>332</v>
      </c>
      <c r="P33" s="1016"/>
      <c r="Q33" s="1014"/>
      <c r="R33" s="1014"/>
      <c r="S33" s="1014"/>
      <c r="T33" s="1014" t="s">
        <v>1165</v>
      </c>
      <c r="U33" s="1014"/>
      <c r="V33" s="1014"/>
      <c r="W33" s="1014"/>
      <c r="X33" s="1014"/>
      <c r="Y33" s="1014" t="s">
        <v>1196</v>
      </c>
      <c r="Z33" s="1014"/>
      <c r="AA33" s="1113"/>
      <c r="AB33" s="1014"/>
      <c r="AC33" s="1014"/>
      <c r="AD33" s="1014"/>
      <c r="AE33" s="1014"/>
      <c r="AF33" s="1014"/>
      <c r="AG33" s="1014"/>
    </row>
    <row r="34" spans="1:33" x14ac:dyDescent="0.3">
      <c r="A34" s="209"/>
      <c r="B34" s="1014" t="s">
        <v>999</v>
      </c>
      <c r="C34" s="1014"/>
      <c r="D34" s="1014" t="s">
        <v>1033</v>
      </c>
      <c r="E34" s="1014"/>
      <c r="F34" s="1014"/>
      <c r="G34" s="1014"/>
      <c r="H34" s="1014"/>
      <c r="I34" s="1014"/>
      <c r="J34" s="1112"/>
      <c r="K34" s="1112" t="s">
        <v>1094</v>
      </c>
      <c r="L34" s="1014" t="s">
        <v>1120</v>
      </c>
      <c r="M34" s="1016"/>
      <c r="N34" s="1112"/>
      <c r="O34" s="1014" t="s">
        <v>37</v>
      </c>
      <c r="P34" s="1016"/>
      <c r="Q34" s="1014"/>
      <c r="R34" s="1014"/>
      <c r="S34" s="1014"/>
      <c r="T34" s="1014" t="s">
        <v>1234</v>
      </c>
      <c r="U34" s="1014"/>
      <c r="V34" s="1014"/>
      <c r="W34" s="1014"/>
      <c r="X34" s="1014"/>
      <c r="Y34" s="1014" t="s">
        <v>885</v>
      </c>
      <c r="Z34" s="1014"/>
      <c r="AA34" s="1113"/>
      <c r="AB34" s="1014"/>
      <c r="AC34" s="1014"/>
      <c r="AD34" s="1014"/>
      <c r="AE34" s="1014"/>
      <c r="AF34" s="1014"/>
      <c r="AG34" s="1014"/>
    </row>
    <row r="35" spans="1:33" x14ac:dyDescent="0.3">
      <c r="A35" s="209"/>
      <c r="B35" s="1015" t="s">
        <v>1316</v>
      </c>
      <c r="C35" s="1014"/>
      <c r="D35" s="1014" t="s">
        <v>1034</v>
      </c>
      <c r="E35" s="1014"/>
      <c r="F35" s="1014"/>
      <c r="G35" s="1014"/>
      <c r="H35" s="1014"/>
      <c r="I35" s="1014"/>
      <c r="J35" s="1112"/>
      <c r="K35" s="1112" t="s">
        <v>1095</v>
      </c>
      <c r="L35" s="1014" t="s">
        <v>765</v>
      </c>
      <c r="M35" s="1016"/>
      <c r="N35" s="1112"/>
      <c r="O35" s="1014" t="s">
        <v>38</v>
      </c>
      <c r="P35" s="1016"/>
      <c r="Q35" s="1014"/>
      <c r="R35" s="1014"/>
      <c r="S35" s="1014"/>
      <c r="T35" s="1014" t="s">
        <v>1166</v>
      </c>
      <c r="U35" s="1014"/>
      <c r="V35" s="1014"/>
      <c r="W35" s="1014"/>
      <c r="X35" s="1014"/>
      <c r="Y35" s="1014" t="s">
        <v>886</v>
      </c>
      <c r="Z35" s="1014"/>
      <c r="AA35" s="1113"/>
      <c r="AB35" s="1014"/>
      <c r="AC35" s="1014"/>
      <c r="AD35" s="1014"/>
      <c r="AE35" s="1014"/>
      <c r="AF35" s="1014"/>
      <c r="AG35" s="1014"/>
    </row>
    <row r="36" spans="1:33" x14ac:dyDescent="0.3">
      <c r="A36" s="209"/>
      <c r="B36" s="1015" t="s">
        <v>1267</v>
      </c>
      <c r="C36" s="1014"/>
      <c r="D36" s="1014" t="s">
        <v>1035</v>
      </c>
      <c r="E36" s="1014"/>
      <c r="F36" s="1014"/>
      <c r="G36" s="1014"/>
      <c r="H36" s="1014"/>
      <c r="I36" s="1014"/>
      <c r="J36" s="1112"/>
      <c r="K36" s="1112" t="s">
        <v>1096</v>
      </c>
      <c r="L36" s="1015" t="s">
        <v>1893</v>
      </c>
      <c r="M36" s="1016"/>
      <c r="N36" s="1112"/>
      <c r="O36" s="1014" t="s">
        <v>39</v>
      </c>
      <c r="P36" s="1016"/>
      <c r="Q36" s="1014"/>
      <c r="R36" s="1014"/>
      <c r="S36" s="1014"/>
      <c r="T36" s="1014" t="s">
        <v>455</v>
      </c>
      <c r="U36" s="1014"/>
      <c r="V36" s="1014"/>
      <c r="W36" s="1014"/>
      <c r="X36" s="1014"/>
      <c r="Y36" s="1014" t="s">
        <v>1197</v>
      </c>
      <c r="Z36" s="1014"/>
      <c r="AA36" s="1113"/>
      <c r="AB36" s="1014"/>
      <c r="AC36" s="1014"/>
      <c r="AD36" s="1014"/>
      <c r="AE36" s="1014"/>
      <c r="AF36" s="1014"/>
      <c r="AG36" s="1014"/>
    </row>
    <row r="37" spans="1:33" x14ac:dyDescent="0.3">
      <c r="A37" s="209"/>
      <c r="B37" s="1015" t="s">
        <v>1318</v>
      </c>
      <c r="C37" s="1014"/>
      <c r="D37" s="1014" t="s">
        <v>1018</v>
      </c>
      <c r="E37" s="1014"/>
      <c r="F37" s="1014"/>
      <c r="G37" s="1014"/>
      <c r="H37" s="1014"/>
      <c r="I37" s="1014"/>
      <c r="J37" s="1112"/>
      <c r="K37" s="1112" t="s">
        <v>1074</v>
      </c>
      <c r="L37" s="1015" t="s">
        <v>1894</v>
      </c>
      <c r="M37" s="1016"/>
      <c r="N37" s="1112"/>
      <c r="O37" s="1014" t="s">
        <v>40</v>
      </c>
      <c r="P37" s="1016"/>
      <c r="Q37" s="1014"/>
      <c r="R37" s="1014"/>
      <c r="S37" s="1014"/>
      <c r="T37" s="1014" t="s">
        <v>1167</v>
      </c>
      <c r="U37" s="1014"/>
      <c r="V37" s="1014"/>
      <c r="W37" s="1014"/>
      <c r="X37" s="1014"/>
      <c r="Y37" s="1014" t="s">
        <v>883</v>
      </c>
      <c r="Z37" s="1014"/>
      <c r="AA37" s="1113"/>
      <c r="AB37" s="1014"/>
      <c r="AC37" s="1014"/>
      <c r="AD37" s="1014"/>
      <c r="AE37" s="1014"/>
      <c r="AF37" s="1014"/>
      <c r="AG37" s="1014"/>
    </row>
    <row r="38" spans="1:33" x14ac:dyDescent="0.3">
      <c r="A38" s="209"/>
      <c r="B38" s="1014" t="s">
        <v>1000</v>
      </c>
      <c r="C38" s="1014"/>
      <c r="D38" s="1127" t="s">
        <v>1924</v>
      </c>
      <c r="E38" s="1014"/>
      <c r="F38" s="1014"/>
      <c r="G38" s="1014"/>
      <c r="H38" s="1014"/>
      <c r="I38" s="1014"/>
      <c r="J38" s="1112"/>
      <c r="K38" s="1112" t="s">
        <v>1075</v>
      </c>
      <c r="L38" s="1015" t="s">
        <v>1895</v>
      </c>
      <c r="M38" s="1016"/>
      <c r="N38" s="1112"/>
      <c r="O38" s="1014" t="s">
        <v>41</v>
      </c>
      <c r="P38" s="1016"/>
      <c r="Q38" s="1014"/>
      <c r="R38" s="1014"/>
      <c r="S38" s="1014"/>
      <c r="T38" s="1014"/>
      <c r="U38" s="1014"/>
      <c r="V38" s="1014"/>
      <c r="W38" s="1014"/>
      <c r="X38" s="1014"/>
      <c r="Y38" s="1014" t="s">
        <v>1198</v>
      </c>
      <c r="Z38" s="1014"/>
      <c r="AA38" s="1113"/>
      <c r="AB38" s="1014"/>
      <c r="AC38" s="1014"/>
      <c r="AD38" s="1014"/>
      <c r="AE38" s="1014"/>
      <c r="AF38" s="1014"/>
      <c r="AG38" s="1014"/>
    </row>
    <row r="39" spans="1:33" x14ac:dyDescent="0.3">
      <c r="A39" s="209"/>
      <c r="B39" s="1014" t="s">
        <v>1001</v>
      </c>
      <c r="C39" s="1014"/>
      <c r="D39" s="1014" t="s">
        <v>1246</v>
      </c>
      <c r="E39" s="1014"/>
      <c r="F39" s="1014"/>
      <c r="G39" s="1014"/>
      <c r="H39" s="1014"/>
      <c r="I39" s="1014"/>
      <c r="J39" s="1112"/>
      <c r="K39" s="1112" t="s">
        <v>1097</v>
      </c>
      <c r="L39" s="1014" t="s">
        <v>780</v>
      </c>
      <c r="M39" s="1016"/>
      <c r="N39" s="1112"/>
      <c r="O39" s="1014" t="s">
        <v>42</v>
      </c>
      <c r="P39" s="1016"/>
      <c r="Q39" s="1014"/>
      <c r="R39" s="1014"/>
      <c r="S39" s="1014"/>
      <c r="T39" s="1014"/>
      <c r="U39" s="1014"/>
      <c r="V39" s="1014"/>
      <c r="W39" s="1014"/>
      <c r="X39" s="1014"/>
      <c r="Y39" s="1014" t="s">
        <v>1199</v>
      </c>
      <c r="Z39" s="1014"/>
      <c r="AA39" s="1113"/>
      <c r="AB39" s="1014"/>
      <c r="AC39" s="1014"/>
      <c r="AD39" s="1014"/>
      <c r="AE39" s="1014"/>
      <c r="AF39" s="1014"/>
      <c r="AG39" s="1014"/>
    </row>
    <row r="40" spans="1:33" x14ac:dyDescent="0.3">
      <c r="A40" s="209"/>
      <c r="B40" s="1014" t="s">
        <v>796</v>
      </c>
      <c r="C40" s="1014"/>
      <c r="D40" s="1014" t="s">
        <v>1036</v>
      </c>
      <c r="E40" s="1014"/>
      <c r="F40" s="1014"/>
      <c r="G40" s="1014"/>
      <c r="H40" s="1014"/>
      <c r="I40" s="1014"/>
      <c r="J40" s="1112"/>
      <c r="K40" s="1112" t="s">
        <v>1098</v>
      </c>
      <c r="L40" s="1014" t="s">
        <v>766</v>
      </c>
      <c r="M40" s="1016"/>
      <c r="N40" s="1112"/>
      <c r="O40" s="1015" t="s">
        <v>1278</v>
      </c>
      <c r="P40" s="1016"/>
      <c r="Q40" s="1014"/>
      <c r="R40" s="1014"/>
      <c r="S40" s="1014"/>
      <c r="T40" s="1014"/>
      <c r="U40" s="1014"/>
      <c r="V40" s="1014"/>
      <c r="W40" s="1014"/>
      <c r="X40" s="1014"/>
      <c r="Y40" s="1014" t="s">
        <v>1200</v>
      </c>
      <c r="Z40" s="1014"/>
      <c r="AA40" s="1113"/>
      <c r="AB40" s="1014"/>
      <c r="AC40" s="1014"/>
      <c r="AD40" s="1014"/>
      <c r="AE40" s="1014"/>
      <c r="AF40" s="1014"/>
      <c r="AG40" s="1014"/>
    </row>
    <row r="41" spans="1:33" x14ac:dyDescent="0.3">
      <c r="A41" s="209"/>
      <c r="B41" s="1015" t="s">
        <v>1287</v>
      </c>
      <c r="C41" s="1014"/>
      <c r="D41" s="1014" t="s">
        <v>1037</v>
      </c>
      <c r="E41" s="1014"/>
      <c r="F41" s="1014"/>
      <c r="G41" s="1014"/>
      <c r="H41" s="1014"/>
      <c r="I41" s="1014"/>
      <c r="J41" s="1112"/>
      <c r="K41" s="1112" t="s">
        <v>1099</v>
      </c>
      <c r="L41" s="1014" t="s">
        <v>1121</v>
      </c>
      <c r="M41" s="1016"/>
      <c r="N41" s="1112"/>
      <c r="O41" s="1014" t="s">
        <v>873</v>
      </c>
      <c r="P41" s="1016"/>
      <c r="Q41" s="1014"/>
      <c r="R41" s="1014"/>
      <c r="S41" s="1014"/>
      <c r="T41" s="1014"/>
      <c r="U41" s="1014"/>
      <c r="V41" s="1014"/>
      <c r="W41" s="1014"/>
      <c r="X41" s="1014"/>
      <c r="Y41" s="1014" t="s">
        <v>1201</v>
      </c>
      <c r="Z41" s="1014"/>
      <c r="AA41" s="1113"/>
      <c r="AB41" s="1014"/>
      <c r="AC41" s="1014"/>
      <c r="AD41" s="1014"/>
      <c r="AE41" s="1014"/>
      <c r="AF41" s="1014"/>
      <c r="AG41" s="1014"/>
    </row>
    <row r="42" spans="1:33" x14ac:dyDescent="0.3">
      <c r="A42" s="209"/>
      <c r="B42" s="1014" t="s">
        <v>1002</v>
      </c>
      <c r="C42" s="1014"/>
      <c r="D42" s="1015" t="s">
        <v>1880</v>
      </c>
      <c r="E42" s="1014"/>
      <c r="F42" s="1014"/>
      <c r="G42" s="1014"/>
      <c r="H42" s="1014"/>
      <c r="I42" s="1014"/>
      <c r="J42" s="1112"/>
      <c r="K42" s="1116" t="s">
        <v>1308</v>
      </c>
      <c r="L42" s="1014" t="s">
        <v>1124</v>
      </c>
      <c r="M42" s="1016"/>
      <c r="N42" s="1112"/>
      <c r="O42" s="1014" t="s">
        <v>874</v>
      </c>
      <c r="P42" s="1016"/>
      <c r="Q42" s="1014"/>
      <c r="R42" s="1014"/>
      <c r="S42" s="1014"/>
      <c r="T42" s="1014"/>
      <c r="U42" s="1014"/>
      <c r="V42" s="1014"/>
      <c r="W42" s="1014"/>
      <c r="X42" s="1014"/>
      <c r="Y42" s="1014" t="s">
        <v>1202</v>
      </c>
      <c r="Z42" s="1014"/>
      <c r="AA42" s="1113"/>
      <c r="AB42" s="1014"/>
      <c r="AC42" s="1014"/>
      <c r="AD42" s="1014"/>
      <c r="AE42" s="1014"/>
      <c r="AF42" s="1014"/>
      <c r="AG42" s="1014"/>
    </row>
    <row r="43" spans="1:33" x14ac:dyDescent="0.3">
      <c r="A43" s="209"/>
      <c r="B43" s="1014" t="s">
        <v>797</v>
      </c>
      <c r="C43" s="1014"/>
      <c r="D43" s="1014" t="s">
        <v>1038</v>
      </c>
      <c r="E43" s="1014"/>
      <c r="F43" s="1014"/>
      <c r="G43" s="1014"/>
      <c r="H43" s="1014"/>
      <c r="I43" s="1014"/>
      <c r="J43" s="1112"/>
      <c r="K43" s="1112" t="s">
        <v>71</v>
      </c>
      <c r="L43" s="1015" t="s">
        <v>1896</v>
      </c>
      <c r="M43" s="1016"/>
      <c r="N43" s="1112"/>
      <c r="O43" s="1014" t="s">
        <v>875</v>
      </c>
      <c r="P43" s="1016"/>
      <c r="Q43" s="1014"/>
      <c r="R43" s="1014"/>
      <c r="S43" s="1014"/>
      <c r="T43" s="1014"/>
      <c r="U43" s="1014"/>
      <c r="V43" s="1014"/>
      <c r="W43" s="1014"/>
      <c r="X43" s="1014"/>
      <c r="Y43" s="1014" t="s">
        <v>170</v>
      </c>
      <c r="Z43" s="1014"/>
      <c r="AA43" s="1113"/>
      <c r="AB43" s="1014"/>
      <c r="AC43" s="1014"/>
      <c r="AD43" s="1014"/>
      <c r="AE43" s="1014"/>
      <c r="AF43" s="1014"/>
      <c r="AG43" s="1014"/>
    </row>
    <row r="44" spans="1:33" x14ac:dyDescent="0.3">
      <c r="A44" s="209"/>
      <c r="B44" s="1015" t="s">
        <v>1320</v>
      </c>
      <c r="C44" s="1014"/>
      <c r="D44" s="1014" t="s">
        <v>930</v>
      </c>
      <c r="E44" s="1014"/>
      <c r="F44" s="1014"/>
      <c r="G44" s="1014"/>
      <c r="H44" s="1014"/>
      <c r="I44" s="1014"/>
      <c r="J44" s="1112"/>
      <c r="K44" s="1116" t="s">
        <v>1914</v>
      </c>
      <c r="L44" s="1014" t="s">
        <v>84</v>
      </c>
      <c r="M44" s="1016"/>
      <c r="N44" s="1112"/>
      <c r="O44" s="1014" t="s">
        <v>876</v>
      </c>
      <c r="P44" s="1016"/>
      <c r="Q44" s="1014"/>
      <c r="R44" s="1014"/>
      <c r="S44" s="1014"/>
      <c r="T44" s="1014"/>
      <c r="U44" s="1014"/>
      <c r="V44" s="1014"/>
      <c r="W44" s="1014"/>
      <c r="X44" s="1014"/>
      <c r="Y44" s="1014" t="s">
        <v>1203</v>
      </c>
      <c r="Z44" s="1014"/>
      <c r="AA44" s="1113"/>
      <c r="AB44" s="1014"/>
      <c r="AC44" s="1014"/>
      <c r="AD44" s="1014"/>
      <c r="AE44" s="1014"/>
      <c r="AF44" s="1014"/>
      <c r="AG44" s="1014"/>
    </row>
    <row r="45" spans="1:33" x14ac:dyDescent="0.3">
      <c r="A45" s="209"/>
      <c r="B45" s="1015" t="s">
        <v>1290</v>
      </c>
      <c r="C45" s="1014"/>
      <c r="D45" s="1014" t="s">
        <v>1039</v>
      </c>
      <c r="E45" s="1014"/>
      <c r="F45" s="1014"/>
      <c r="G45" s="1014"/>
      <c r="H45" s="1014"/>
      <c r="I45" s="1014"/>
      <c r="J45" s="1112"/>
      <c r="K45" s="1112" t="s">
        <v>306</v>
      </c>
      <c r="L45" s="1014" t="s">
        <v>1122</v>
      </c>
      <c r="M45" s="1016"/>
      <c r="N45" s="1112"/>
      <c r="O45" s="1014" t="s">
        <v>877</v>
      </c>
      <c r="P45" s="1016"/>
      <c r="Q45" s="1014"/>
      <c r="R45" s="1014"/>
      <c r="S45" s="1014"/>
      <c r="T45" s="1014"/>
      <c r="U45" s="1014"/>
      <c r="V45" s="1014"/>
      <c r="W45" s="1014"/>
      <c r="X45" s="1014"/>
      <c r="Y45" s="1014" t="s">
        <v>1204</v>
      </c>
      <c r="Z45" s="1014"/>
      <c r="AA45" s="1113"/>
      <c r="AB45" s="1014"/>
      <c r="AC45" s="1014"/>
      <c r="AD45" s="1014"/>
      <c r="AE45" s="1014"/>
      <c r="AF45" s="1014"/>
      <c r="AG45" s="1014"/>
    </row>
    <row r="46" spans="1:33" x14ac:dyDescent="0.3">
      <c r="A46" s="209"/>
      <c r="B46" s="1015" t="s">
        <v>1286</v>
      </c>
      <c r="C46" s="1014"/>
      <c r="D46" s="1015" t="s">
        <v>1881</v>
      </c>
      <c r="E46" s="1014"/>
      <c r="F46" s="1014"/>
      <c r="G46" s="1014"/>
      <c r="H46" s="1014"/>
      <c r="I46" s="1014"/>
      <c r="J46" s="1112"/>
      <c r="K46" s="1112" t="s">
        <v>1100</v>
      </c>
      <c r="L46" s="1015" t="s">
        <v>1276</v>
      </c>
      <c r="M46" s="1016"/>
      <c r="N46" s="1112"/>
      <c r="O46" s="1014" t="s">
        <v>878</v>
      </c>
      <c r="P46" s="1016"/>
      <c r="Q46" s="1014"/>
      <c r="R46" s="1014"/>
      <c r="S46" s="1014"/>
      <c r="T46" s="1014"/>
      <c r="U46" s="1014"/>
      <c r="V46" s="1014"/>
      <c r="W46" s="1014"/>
      <c r="X46" s="1014"/>
      <c r="Y46" s="1014" t="s">
        <v>171</v>
      </c>
      <c r="Z46" s="1014"/>
      <c r="AA46" s="1113"/>
      <c r="AB46" s="1014"/>
      <c r="AC46" s="1014"/>
      <c r="AD46" s="1014"/>
      <c r="AE46" s="1014"/>
      <c r="AF46" s="1014"/>
      <c r="AG46" s="1014"/>
    </row>
    <row r="47" spans="1:33" x14ac:dyDescent="0.3">
      <c r="A47" s="209"/>
      <c r="B47" s="1015" t="s">
        <v>1862</v>
      </c>
      <c r="C47" s="1014"/>
      <c r="D47" s="1014" t="s">
        <v>1040</v>
      </c>
      <c r="E47" s="1014"/>
      <c r="F47" s="1014"/>
      <c r="G47" s="1014"/>
      <c r="H47" s="1014"/>
      <c r="I47" s="1014"/>
      <c r="J47" s="1112"/>
      <c r="K47" s="1112" t="s">
        <v>1076</v>
      </c>
      <c r="L47" s="1014" t="s">
        <v>890</v>
      </c>
      <c r="M47" s="1016"/>
      <c r="N47" s="1112"/>
      <c r="O47" s="1014" t="s">
        <v>1136</v>
      </c>
      <c r="P47" s="1016"/>
      <c r="Q47" s="1014"/>
      <c r="R47" s="1014"/>
      <c r="S47" s="1014"/>
      <c r="T47" s="1014"/>
      <c r="U47" s="1014"/>
      <c r="V47" s="1014"/>
      <c r="W47" s="1014"/>
      <c r="X47" s="1014"/>
      <c r="Y47" s="1014" t="s">
        <v>1205</v>
      </c>
      <c r="Z47" s="1014"/>
      <c r="AA47" s="1113"/>
      <c r="AB47" s="1014"/>
      <c r="AC47" s="1014"/>
      <c r="AD47" s="1014"/>
      <c r="AE47" s="1014"/>
      <c r="AF47" s="1014"/>
      <c r="AG47" s="1014"/>
    </row>
    <row r="48" spans="1:33" x14ac:dyDescent="0.3">
      <c r="A48" s="209"/>
      <c r="B48" s="1015" t="s">
        <v>1319</v>
      </c>
      <c r="C48" s="1014"/>
      <c r="D48" s="1015" t="s">
        <v>1882</v>
      </c>
      <c r="E48" s="1014"/>
      <c r="F48" s="1014"/>
      <c r="G48" s="1014"/>
      <c r="H48" s="1014"/>
      <c r="I48" s="1014"/>
      <c r="J48" s="1112"/>
      <c r="K48" s="1116" t="s">
        <v>1915</v>
      </c>
      <c r="L48" s="1014" t="s">
        <v>787</v>
      </c>
      <c r="M48" s="1016"/>
      <c r="N48" s="1112"/>
      <c r="O48" s="1015" t="s">
        <v>1302</v>
      </c>
      <c r="P48" s="1016"/>
      <c r="Q48" s="1014"/>
      <c r="R48" s="1014"/>
      <c r="S48" s="1014"/>
      <c r="T48" s="1014"/>
      <c r="U48" s="1014"/>
      <c r="V48" s="1014"/>
      <c r="W48" s="1014"/>
      <c r="X48" s="1014"/>
      <c r="Y48" s="1014" t="s">
        <v>1206</v>
      </c>
      <c r="Z48" s="1014"/>
      <c r="AA48" s="1113"/>
      <c r="AB48" s="1014"/>
      <c r="AC48" s="1014"/>
      <c r="AD48" s="1014"/>
      <c r="AE48" s="1014"/>
      <c r="AF48" s="1014"/>
      <c r="AG48" s="1014"/>
    </row>
    <row r="49" spans="1:33" x14ac:dyDescent="0.3">
      <c r="A49" s="209"/>
      <c r="B49" s="1014" t="s">
        <v>798</v>
      </c>
      <c r="C49" s="1014"/>
      <c r="D49" s="1015" t="s">
        <v>1883</v>
      </c>
      <c r="E49" s="1014"/>
      <c r="F49" s="1014"/>
      <c r="G49" s="1014"/>
      <c r="H49" s="1014"/>
      <c r="I49" s="1014"/>
      <c r="J49" s="1112"/>
      <c r="K49" s="1116" t="s">
        <v>1916</v>
      </c>
      <c r="L49" s="1014" t="s">
        <v>1123</v>
      </c>
      <c r="M49" s="1016"/>
      <c r="N49" s="1112"/>
      <c r="O49" s="1015" t="s">
        <v>1906</v>
      </c>
      <c r="P49" s="1016"/>
      <c r="Q49" s="1014"/>
      <c r="R49" s="1014"/>
      <c r="S49" s="1014"/>
      <c r="T49" s="1014"/>
      <c r="U49" s="1014"/>
      <c r="V49" s="1014"/>
      <c r="W49" s="1014"/>
      <c r="X49" s="1014"/>
      <c r="Y49" s="1014" t="s">
        <v>879</v>
      </c>
      <c r="Z49" s="1014"/>
      <c r="AA49" s="1113"/>
      <c r="AB49" s="1014"/>
      <c r="AC49" s="1014"/>
      <c r="AD49" s="1014"/>
      <c r="AE49" s="1014"/>
      <c r="AF49" s="1014"/>
      <c r="AG49" s="1014"/>
    </row>
    <row r="50" spans="1:33" x14ac:dyDescent="0.3">
      <c r="A50" s="209"/>
      <c r="B50" s="1014" t="s">
        <v>1003</v>
      </c>
      <c r="C50" s="1014"/>
      <c r="D50" s="1014" t="s">
        <v>1041</v>
      </c>
      <c r="E50" s="1014"/>
      <c r="F50" s="1014"/>
      <c r="G50" s="1014"/>
      <c r="H50" s="1014"/>
      <c r="I50" s="1014"/>
      <c r="J50" s="1112"/>
      <c r="K50" s="1112" t="s">
        <v>1101</v>
      </c>
      <c r="L50" s="1014" t="s">
        <v>70</v>
      </c>
      <c r="M50" s="1016"/>
      <c r="N50" s="1112"/>
      <c r="O50" s="1014" t="s">
        <v>26</v>
      </c>
      <c r="P50" s="1016"/>
      <c r="Q50" s="1014"/>
      <c r="R50" s="1014"/>
      <c r="S50" s="1014"/>
      <c r="T50" s="1014"/>
      <c r="U50" s="1014"/>
      <c r="V50" s="1014"/>
      <c r="W50" s="1014"/>
      <c r="X50" s="1014"/>
      <c r="Y50" s="1014" t="s">
        <v>1207</v>
      </c>
      <c r="Z50" s="1014"/>
      <c r="AA50" s="1113"/>
      <c r="AB50" s="1014"/>
      <c r="AC50" s="1014"/>
      <c r="AD50" s="1014"/>
      <c r="AE50" s="1014"/>
      <c r="AF50" s="1014"/>
      <c r="AG50" s="1014"/>
    </row>
    <row r="51" spans="1:33" x14ac:dyDescent="0.3">
      <c r="A51" s="209"/>
      <c r="B51" s="1015" t="s">
        <v>1863</v>
      </c>
      <c r="C51" s="1014"/>
      <c r="D51" s="1015" t="s">
        <v>1884</v>
      </c>
      <c r="E51" s="1014"/>
      <c r="F51" s="1014"/>
      <c r="G51" s="1014"/>
      <c r="H51" s="1014"/>
      <c r="I51" s="1014"/>
      <c r="J51" s="1112"/>
      <c r="K51" s="1112" t="s">
        <v>1102</v>
      </c>
      <c r="L51" s="1014" t="s">
        <v>767</v>
      </c>
      <c r="M51" s="1016"/>
      <c r="N51" s="1112"/>
      <c r="O51" s="1014" t="s">
        <v>35</v>
      </c>
      <c r="P51" s="1016"/>
      <c r="Q51" s="1014"/>
      <c r="R51" s="1014"/>
      <c r="S51" s="1014"/>
      <c r="T51" s="1014"/>
      <c r="U51" s="1014"/>
      <c r="V51" s="1014"/>
      <c r="W51" s="1014"/>
      <c r="X51" s="1014"/>
      <c r="Y51" s="1014" t="s">
        <v>1208</v>
      </c>
      <c r="Z51" s="1014"/>
      <c r="AA51" s="1113"/>
      <c r="AB51" s="1014"/>
      <c r="AC51" s="1014"/>
      <c r="AD51" s="1014"/>
      <c r="AE51" s="1014"/>
      <c r="AF51" s="1014"/>
      <c r="AG51" s="1014"/>
    </row>
    <row r="52" spans="1:33" x14ac:dyDescent="0.3">
      <c r="A52" s="209"/>
      <c r="B52" s="1014" t="s">
        <v>1004</v>
      </c>
      <c r="C52" s="1014"/>
      <c r="D52" s="1014" t="s">
        <v>1043</v>
      </c>
      <c r="E52" s="1014"/>
      <c r="F52" s="1014"/>
      <c r="G52" s="1014"/>
      <c r="H52" s="1014"/>
      <c r="I52" s="1014"/>
      <c r="J52" s="1112"/>
      <c r="K52" s="1112" t="s">
        <v>1103</v>
      </c>
      <c r="L52" s="1014" t="s">
        <v>781</v>
      </c>
      <c r="M52" s="1016"/>
      <c r="N52" s="1112"/>
      <c r="O52" s="1014" t="s">
        <v>320</v>
      </c>
      <c r="P52" s="1016"/>
      <c r="Q52" s="1014"/>
      <c r="R52" s="1014"/>
      <c r="S52" s="1014"/>
      <c r="T52" s="1014"/>
      <c r="U52" s="1014"/>
      <c r="V52" s="1014"/>
      <c r="W52" s="1014"/>
      <c r="X52" s="1014"/>
      <c r="Y52" s="1014" t="s">
        <v>1209</v>
      </c>
      <c r="Z52" s="1014"/>
      <c r="AA52" s="1113"/>
      <c r="AB52" s="1014"/>
      <c r="AC52" s="1014"/>
      <c r="AD52" s="1014"/>
      <c r="AE52" s="1014"/>
      <c r="AF52" s="1014"/>
      <c r="AG52" s="1014"/>
    </row>
    <row r="53" spans="1:33" x14ac:dyDescent="0.3">
      <c r="A53" s="209"/>
      <c r="B53" s="1015" t="s">
        <v>1264</v>
      </c>
      <c r="C53" s="1014"/>
      <c r="D53" s="1014" t="s">
        <v>819</v>
      </c>
      <c r="E53" s="1014"/>
      <c r="F53" s="1014"/>
      <c r="G53" s="1014"/>
      <c r="H53" s="1014"/>
      <c r="I53" s="1014"/>
      <c r="J53" s="1112"/>
      <c r="K53" s="1112" t="s">
        <v>1104</v>
      </c>
      <c r="L53" s="1014" t="s">
        <v>71</v>
      </c>
      <c r="M53" s="1016"/>
      <c r="N53" s="1112"/>
      <c r="O53" s="1014" t="s">
        <v>321</v>
      </c>
      <c r="P53" s="1016"/>
      <c r="Q53" s="1014"/>
      <c r="R53" s="1014"/>
      <c r="S53" s="1014"/>
      <c r="T53" s="1014"/>
      <c r="U53" s="1014"/>
      <c r="V53" s="1014"/>
      <c r="W53" s="1014"/>
      <c r="X53" s="1014"/>
      <c r="Y53" s="1014" t="s">
        <v>172</v>
      </c>
      <c r="Z53" s="1014"/>
      <c r="AA53" s="1113"/>
      <c r="AB53" s="1014"/>
      <c r="AC53" s="1014"/>
      <c r="AD53" s="1014"/>
      <c r="AE53" s="1014"/>
      <c r="AF53" s="1014"/>
      <c r="AG53" s="1014"/>
    </row>
    <row r="54" spans="1:33" x14ac:dyDescent="0.3">
      <c r="A54" s="209"/>
      <c r="B54" s="1014" t="s">
        <v>1242</v>
      </c>
      <c r="C54" s="1014"/>
      <c r="D54" s="1014" t="s">
        <v>1299</v>
      </c>
      <c r="E54" s="1014"/>
      <c r="F54" s="1014"/>
      <c r="G54" s="1014"/>
      <c r="H54" s="1014"/>
      <c r="I54" s="1014"/>
      <c r="J54" s="1112"/>
      <c r="K54" s="1112" t="s">
        <v>1105</v>
      </c>
      <c r="L54" s="1014" t="s">
        <v>786</v>
      </c>
      <c r="M54" s="1016"/>
      <c r="N54" s="1112"/>
      <c r="O54" s="1014" t="s">
        <v>322</v>
      </c>
      <c r="P54" s="1016"/>
      <c r="Q54" s="1014"/>
      <c r="R54" s="1014"/>
      <c r="S54" s="1014"/>
      <c r="T54" s="1014"/>
      <c r="U54" s="1014"/>
      <c r="V54" s="1014"/>
      <c r="W54" s="1014"/>
      <c r="X54" s="1014"/>
      <c r="Y54" s="1014" t="s">
        <v>1210</v>
      </c>
      <c r="Z54" s="1014"/>
      <c r="AA54" s="1113"/>
      <c r="AB54" s="1014"/>
      <c r="AC54" s="1014"/>
      <c r="AD54" s="1014"/>
      <c r="AE54" s="1014"/>
      <c r="AF54" s="1014"/>
      <c r="AG54" s="1014"/>
    </row>
    <row r="55" spans="1:33" x14ac:dyDescent="0.3">
      <c r="A55" s="209"/>
      <c r="B55" s="1015" t="s">
        <v>1864</v>
      </c>
      <c r="C55" s="1014"/>
      <c r="D55" s="1015" t="s">
        <v>1885</v>
      </c>
      <c r="E55" s="1014"/>
      <c r="F55" s="1014"/>
      <c r="G55" s="1014"/>
      <c r="H55" s="1014"/>
      <c r="I55" s="1014"/>
      <c r="J55" s="1112"/>
      <c r="K55" s="1112" t="s">
        <v>1309</v>
      </c>
      <c r="L55" s="1014" t="s">
        <v>306</v>
      </c>
      <c r="M55" s="1016"/>
      <c r="N55" s="1112"/>
      <c r="O55" s="1014" t="s">
        <v>323</v>
      </c>
      <c r="P55" s="1016"/>
      <c r="Q55" s="1014"/>
      <c r="R55" s="1014"/>
      <c r="S55" s="1014"/>
      <c r="T55" s="1014"/>
      <c r="U55" s="1014"/>
      <c r="V55" s="1014"/>
      <c r="W55" s="1014"/>
      <c r="X55" s="1014"/>
      <c r="Y55" s="1014" t="s">
        <v>1211</v>
      </c>
      <c r="Z55" s="1014"/>
      <c r="AA55" s="1113"/>
      <c r="AB55" s="1014"/>
      <c r="AC55" s="1014"/>
      <c r="AD55" s="1014"/>
      <c r="AE55" s="1014"/>
      <c r="AF55" s="1014"/>
      <c r="AG55" s="1014"/>
    </row>
    <row r="56" spans="1:33" x14ac:dyDescent="0.3">
      <c r="A56" s="209"/>
      <c r="B56" s="1014" t="s">
        <v>799</v>
      </c>
      <c r="C56" s="1014"/>
      <c r="D56" s="1014" t="s">
        <v>1044</v>
      </c>
      <c r="E56" s="1014"/>
      <c r="F56" s="1014"/>
      <c r="G56" s="1014"/>
      <c r="H56" s="1014"/>
      <c r="I56" s="1014"/>
      <c r="J56" s="1112"/>
      <c r="K56" s="1112" t="s">
        <v>1310</v>
      </c>
      <c r="L56" s="1014" t="s">
        <v>782</v>
      </c>
      <c r="M56" s="1016"/>
      <c r="N56" s="1112"/>
      <c r="O56" s="1014" t="s">
        <v>324</v>
      </c>
      <c r="P56" s="1016"/>
      <c r="Q56" s="1014"/>
      <c r="R56" s="1014"/>
      <c r="S56" s="1014"/>
      <c r="T56" s="1014"/>
      <c r="U56" s="1014"/>
      <c r="V56" s="1014"/>
      <c r="W56" s="1014"/>
      <c r="X56" s="1014"/>
      <c r="Y56" s="1014" t="s">
        <v>1212</v>
      </c>
      <c r="Z56" s="1014"/>
      <c r="AA56" s="1113"/>
      <c r="AB56" s="1014"/>
      <c r="AC56" s="1014"/>
      <c r="AD56" s="1014"/>
      <c r="AE56" s="1014"/>
      <c r="AF56" s="1014"/>
      <c r="AG56" s="1014"/>
    </row>
    <row r="57" spans="1:33" x14ac:dyDescent="0.3">
      <c r="A57" s="209"/>
      <c r="B57" s="1014" t="s">
        <v>1005</v>
      </c>
      <c r="C57" s="1014"/>
      <c r="D57" s="1014" t="s">
        <v>1045</v>
      </c>
      <c r="E57" s="1014"/>
      <c r="F57" s="1014"/>
      <c r="G57" s="1014"/>
      <c r="H57" s="1014"/>
      <c r="I57" s="1014"/>
      <c r="J57" s="1112"/>
      <c r="K57" s="1112" t="s">
        <v>1106</v>
      </c>
      <c r="L57" s="1014" t="s">
        <v>785</v>
      </c>
      <c r="M57" s="1016"/>
      <c r="N57" s="1112"/>
      <c r="O57" s="1014" t="s">
        <v>325</v>
      </c>
      <c r="P57" s="1016"/>
      <c r="Q57" s="1014"/>
      <c r="R57" s="1014"/>
      <c r="S57" s="1014"/>
      <c r="T57" s="1014"/>
      <c r="U57" s="1014"/>
      <c r="V57" s="1014"/>
      <c r="W57" s="1014"/>
      <c r="X57" s="1014"/>
      <c r="Y57" s="1014"/>
      <c r="Z57" s="1014"/>
      <c r="AA57" s="1113"/>
      <c r="AB57" s="1014"/>
      <c r="AC57" s="1014"/>
      <c r="AD57" s="1014"/>
      <c r="AE57" s="1014"/>
      <c r="AF57" s="1014"/>
      <c r="AG57" s="1014"/>
    </row>
    <row r="58" spans="1:33" x14ac:dyDescent="0.3">
      <c r="A58" s="209"/>
      <c r="B58" s="1015" t="s">
        <v>1285</v>
      </c>
      <c r="C58" s="1014"/>
      <c r="D58" s="1014" t="s">
        <v>1046</v>
      </c>
      <c r="E58" s="1014"/>
      <c r="F58" s="1014"/>
      <c r="G58" s="1014"/>
      <c r="H58" s="1014"/>
      <c r="I58" s="1014"/>
      <c r="J58" s="1112"/>
      <c r="K58" s="1112" t="s">
        <v>1079</v>
      </c>
      <c r="L58" s="1015" t="s">
        <v>1897</v>
      </c>
      <c r="M58" s="1016"/>
      <c r="N58" s="1112"/>
      <c r="O58" s="1014" t="s">
        <v>326</v>
      </c>
      <c r="P58" s="1016"/>
      <c r="Q58" s="1014"/>
      <c r="R58" s="1014"/>
      <c r="S58" s="1014"/>
      <c r="T58" s="1014"/>
      <c r="U58" s="1014"/>
      <c r="V58" s="1014"/>
      <c r="W58" s="1014"/>
      <c r="X58" s="1014"/>
      <c r="Y58" s="1014"/>
      <c r="Z58" s="1014"/>
      <c r="AA58" s="1113"/>
      <c r="AB58" s="1014"/>
      <c r="AC58" s="1014"/>
      <c r="AD58" s="1014"/>
      <c r="AE58" s="1014"/>
      <c r="AF58" s="1014"/>
      <c r="AG58" s="1014"/>
    </row>
    <row r="59" spans="1:33" x14ac:dyDescent="0.3">
      <c r="A59" s="209"/>
      <c r="B59" s="1014" t="s">
        <v>800</v>
      </c>
      <c r="C59" s="1014"/>
      <c r="D59" s="1014" t="s">
        <v>1047</v>
      </c>
      <c r="E59" s="1014"/>
      <c r="F59" s="1014"/>
      <c r="G59" s="1014"/>
      <c r="H59" s="1014"/>
      <c r="I59" s="1014"/>
      <c r="J59" s="1112"/>
      <c r="K59" s="1112" t="s">
        <v>1080</v>
      </c>
      <c r="L59" s="1014" t="s">
        <v>1125</v>
      </c>
      <c r="M59" s="1016"/>
      <c r="N59" s="1112"/>
      <c r="O59" s="1014" t="s">
        <v>327</v>
      </c>
      <c r="P59" s="1016"/>
      <c r="Q59" s="1014"/>
      <c r="R59" s="1014"/>
      <c r="S59" s="1014"/>
      <c r="T59" s="1014"/>
      <c r="U59" s="1014"/>
      <c r="V59" s="1014"/>
      <c r="W59" s="1014"/>
      <c r="X59" s="1014"/>
      <c r="Y59" s="1014"/>
      <c r="Z59" s="1014"/>
      <c r="AA59" s="1113"/>
      <c r="AB59" s="1014"/>
      <c r="AC59" s="1014"/>
      <c r="AD59" s="1014"/>
      <c r="AE59" s="1014"/>
      <c r="AF59" s="1014"/>
      <c r="AG59" s="1014"/>
    </row>
    <row r="60" spans="1:33" x14ac:dyDescent="0.3">
      <c r="A60" s="209"/>
      <c r="B60" s="1014" t="s">
        <v>1006</v>
      </c>
      <c r="C60" s="1014"/>
      <c r="D60" s="1014" t="s">
        <v>311</v>
      </c>
      <c r="E60" s="1014"/>
      <c r="F60" s="1014"/>
      <c r="G60" s="1014"/>
      <c r="H60" s="1014"/>
      <c r="I60" s="1014"/>
      <c r="J60" s="1112"/>
      <c r="K60" s="1116" t="s">
        <v>1917</v>
      </c>
      <c r="L60" s="1014" t="s">
        <v>768</v>
      </c>
      <c r="M60" s="1016"/>
      <c r="N60" s="1112"/>
      <c r="O60" s="1014" t="s">
        <v>328</v>
      </c>
      <c r="P60" s="1016"/>
      <c r="Q60" s="1014"/>
      <c r="R60" s="1014"/>
      <c r="S60" s="1014"/>
      <c r="T60" s="1014"/>
      <c r="U60" s="1014"/>
      <c r="V60" s="1014"/>
      <c r="W60" s="1014"/>
      <c r="X60" s="1014"/>
      <c r="Y60" s="1014"/>
      <c r="Z60" s="1014"/>
      <c r="AA60" s="1113"/>
      <c r="AB60" s="1014"/>
      <c r="AC60" s="1014"/>
      <c r="AD60" s="1014"/>
      <c r="AE60" s="1014"/>
      <c r="AF60" s="1014"/>
      <c r="AG60" s="1014"/>
    </row>
    <row r="61" spans="1:33" x14ac:dyDescent="0.3">
      <c r="A61" s="31"/>
      <c r="B61" s="1015" t="s">
        <v>1865</v>
      </c>
      <c r="C61" s="1016"/>
      <c r="D61" s="1014" t="s">
        <v>312</v>
      </c>
      <c r="E61" s="1014"/>
      <c r="F61" s="1014"/>
      <c r="G61" s="1014"/>
      <c r="H61" s="1014"/>
      <c r="I61" s="1014"/>
      <c r="J61" s="1112"/>
      <c r="K61" s="1112" t="s">
        <v>1107</v>
      </c>
      <c r="L61" s="1014" t="s">
        <v>769</v>
      </c>
      <c r="M61" s="1016"/>
      <c r="N61" s="1112"/>
      <c r="O61" s="1014" t="s">
        <v>27</v>
      </c>
      <c r="P61" s="1016"/>
      <c r="Q61" s="1014"/>
      <c r="R61" s="1014"/>
      <c r="S61" s="1014"/>
      <c r="T61" s="1014"/>
      <c r="U61" s="1014"/>
      <c r="V61" s="1014"/>
      <c r="W61" s="1014"/>
      <c r="X61" s="1014"/>
      <c r="Y61" s="1014"/>
      <c r="Z61" s="1014"/>
      <c r="AA61" s="1113"/>
      <c r="AB61" s="1014"/>
      <c r="AC61" s="1014"/>
      <c r="AD61" s="1014"/>
      <c r="AE61" s="1014"/>
      <c r="AF61" s="1014"/>
      <c r="AG61" s="1014"/>
    </row>
    <row r="62" spans="1:33" x14ac:dyDescent="0.3">
      <c r="A62" s="31"/>
      <c r="B62" s="1014" t="s">
        <v>801</v>
      </c>
      <c r="C62" s="1016"/>
      <c r="D62" s="1014" t="s">
        <v>1048</v>
      </c>
      <c r="E62" s="1014"/>
      <c r="F62" s="1014"/>
      <c r="G62" s="1014"/>
      <c r="H62" s="1014"/>
      <c r="I62" s="1014"/>
      <c r="J62" s="1112"/>
      <c r="K62" s="1116" t="s">
        <v>1306</v>
      </c>
      <c r="L62" s="1015" t="s">
        <v>1898</v>
      </c>
      <c r="M62" s="1016"/>
      <c r="N62" s="1112"/>
      <c r="O62" s="1014" t="s">
        <v>329</v>
      </c>
      <c r="P62" s="1016"/>
      <c r="Q62" s="1014"/>
      <c r="R62" s="1014"/>
      <c r="S62" s="1014"/>
      <c r="T62" s="1014"/>
      <c r="U62" s="1014"/>
      <c r="V62" s="1014"/>
      <c r="W62" s="1014"/>
      <c r="X62" s="1014"/>
      <c r="Y62" s="1014"/>
      <c r="Z62" s="1014"/>
      <c r="AA62" s="1113"/>
      <c r="AB62" s="1014"/>
      <c r="AC62" s="1014"/>
      <c r="AD62" s="1014"/>
      <c r="AE62" s="1014"/>
      <c r="AF62" s="1014"/>
      <c r="AG62" s="1014"/>
    </row>
    <row r="63" spans="1:33" x14ac:dyDescent="0.3">
      <c r="A63" s="31"/>
      <c r="B63" s="1014" t="s">
        <v>802</v>
      </c>
      <c r="C63" s="1016"/>
      <c r="D63" s="1014" t="s">
        <v>820</v>
      </c>
      <c r="E63" s="1014"/>
      <c r="F63" s="1014"/>
      <c r="G63" s="1014"/>
      <c r="H63" s="1014"/>
      <c r="I63" s="1014"/>
      <c r="J63" s="1112"/>
      <c r="K63" s="1116" t="s">
        <v>1307</v>
      </c>
      <c r="L63" s="1015" t="s">
        <v>1899</v>
      </c>
      <c r="M63" s="1016"/>
      <c r="N63" s="1112"/>
      <c r="O63" s="1014" t="s">
        <v>330</v>
      </c>
      <c r="P63" s="1016"/>
      <c r="Q63" s="1014"/>
      <c r="R63" s="1014"/>
      <c r="S63" s="1014"/>
      <c r="T63" s="1014"/>
      <c r="U63" s="1014"/>
      <c r="V63" s="1014"/>
      <c r="W63" s="1014"/>
      <c r="X63" s="1014"/>
      <c r="Y63" s="1014"/>
      <c r="Z63" s="1014"/>
      <c r="AA63" s="1113"/>
      <c r="AB63" s="1014"/>
      <c r="AC63" s="1014"/>
      <c r="AD63" s="1014"/>
      <c r="AE63" s="1014"/>
      <c r="AF63" s="1014"/>
      <c r="AG63" s="1014"/>
    </row>
    <row r="64" spans="1:33" x14ac:dyDescent="0.3">
      <c r="A64" s="31"/>
      <c r="B64" s="1015" t="s">
        <v>1289</v>
      </c>
      <c r="C64" s="1016"/>
      <c r="D64" s="1014" t="s">
        <v>1049</v>
      </c>
      <c r="E64" s="1014"/>
      <c r="F64" s="1014"/>
      <c r="G64" s="1014"/>
      <c r="H64" s="1014"/>
      <c r="I64" s="1014"/>
      <c r="J64" s="1112"/>
      <c r="K64" s="1112" t="s">
        <v>1108</v>
      </c>
      <c r="L64" s="1015" t="s">
        <v>1900</v>
      </c>
      <c r="M64" s="1016"/>
      <c r="N64" s="1112"/>
      <c r="O64" s="1014" t="s">
        <v>331</v>
      </c>
      <c r="P64" s="1016"/>
      <c r="Q64" s="1014"/>
      <c r="R64" s="1014"/>
      <c r="S64" s="1014"/>
      <c r="T64" s="1014"/>
      <c r="U64" s="1014"/>
      <c r="V64" s="1014"/>
      <c r="W64" s="1014"/>
      <c r="X64" s="1014"/>
      <c r="Y64" s="1014"/>
      <c r="Z64" s="1014"/>
      <c r="AA64" s="1113"/>
      <c r="AB64" s="1014"/>
      <c r="AC64" s="1014"/>
      <c r="AD64" s="1014"/>
      <c r="AE64" s="1014"/>
      <c r="AF64" s="1014"/>
      <c r="AG64" s="1014"/>
    </row>
    <row r="65" spans="1:33" x14ac:dyDescent="0.3">
      <c r="A65" s="31"/>
      <c r="B65" s="1015" t="s">
        <v>1866</v>
      </c>
      <c r="C65" s="1016"/>
      <c r="D65" s="1014" t="s">
        <v>1257</v>
      </c>
      <c r="E65" s="1014"/>
      <c r="F65" s="1014"/>
      <c r="G65" s="1014"/>
      <c r="H65" s="1014"/>
      <c r="I65" s="1014"/>
      <c r="J65" s="1112"/>
      <c r="K65" s="1112" t="s">
        <v>1109</v>
      </c>
      <c r="L65" s="1014" t="s">
        <v>770</v>
      </c>
      <c r="M65" s="1016"/>
      <c r="N65" s="1112"/>
      <c r="O65" s="1014" t="s">
        <v>28</v>
      </c>
      <c r="P65" s="1016"/>
      <c r="Q65" s="1014"/>
      <c r="R65" s="1014"/>
      <c r="S65" s="1014"/>
      <c r="T65" s="1014"/>
      <c r="U65" s="1014"/>
      <c r="V65" s="1014"/>
      <c r="W65" s="1014"/>
      <c r="X65" s="1014"/>
      <c r="Y65" s="1014"/>
      <c r="Z65" s="1014"/>
      <c r="AA65" s="1113"/>
      <c r="AB65" s="1014"/>
      <c r="AC65" s="1014"/>
      <c r="AD65" s="1014"/>
      <c r="AE65" s="1014"/>
      <c r="AF65" s="1014"/>
      <c r="AG65" s="1014"/>
    </row>
    <row r="66" spans="1:33" x14ac:dyDescent="0.3">
      <c r="A66" s="31"/>
      <c r="B66" s="1014" t="s">
        <v>1007</v>
      </c>
      <c r="C66" s="1016"/>
      <c r="D66" s="1015" t="s">
        <v>1886</v>
      </c>
      <c r="E66" s="1014"/>
      <c r="F66" s="1014"/>
      <c r="G66" s="1014"/>
      <c r="H66" s="1014"/>
      <c r="I66" s="1014"/>
      <c r="J66" s="1112"/>
      <c r="K66" s="1112" t="s">
        <v>1110</v>
      </c>
      <c r="L66" s="1014" t="s">
        <v>1247</v>
      </c>
      <c r="M66" s="1016"/>
      <c r="N66" s="1112"/>
      <c r="O66" s="1014" t="s">
        <v>29</v>
      </c>
      <c r="P66" s="1016"/>
      <c r="Q66" s="1014"/>
      <c r="R66" s="1014"/>
      <c r="S66" s="1014"/>
      <c r="T66" s="1014"/>
      <c r="U66" s="1014"/>
      <c r="V66" s="1014"/>
      <c r="W66" s="1014"/>
      <c r="X66" s="1014"/>
      <c r="Y66" s="1014"/>
      <c r="Z66" s="1014"/>
      <c r="AA66" s="1113"/>
      <c r="AB66" s="1014"/>
      <c r="AC66" s="1014"/>
      <c r="AD66" s="1014"/>
      <c r="AE66" s="1014"/>
      <c r="AF66" s="1014"/>
      <c r="AG66" s="1014"/>
    </row>
    <row r="67" spans="1:33" x14ac:dyDescent="0.3">
      <c r="A67" s="31"/>
      <c r="B67" s="1014" t="s">
        <v>1241</v>
      </c>
      <c r="C67" s="1016"/>
      <c r="D67" s="1015" t="s">
        <v>1298</v>
      </c>
      <c r="E67" s="1014"/>
      <c r="F67" s="1014"/>
      <c r="G67" s="1014"/>
      <c r="H67" s="1014"/>
      <c r="I67" s="1014"/>
      <c r="J67" s="1112"/>
      <c r="K67" s="1112" t="s">
        <v>1111</v>
      </c>
      <c r="L67" s="1015" t="s">
        <v>1901</v>
      </c>
      <c r="M67" s="1016"/>
      <c r="N67" s="1112"/>
      <c r="O67" s="1014" t="s">
        <v>30</v>
      </c>
      <c r="P67" s="1016"/>
      <c r="Q67" s="1014"/>
      <c r="R67" s="1014"/>
      <c r="S67" s="1014"/>
      <c r="T67" s="1014"/>
      <c r="U67" s="1014"/>
      <c r="V67" s="1014"/>
      <c r="W67" s="1014"/>
      <c r="X67" s="1014"/>
      <c r="Y67" s="1014"/>
      <c r="Z67" s="1014"/>
      <c r="AA67" s="1113"/>
      <c r="AB67" s="1014"/>
      <c r="AC67" s="1014"/>
      <c r="AD67" s="1014"/>
      <c r="AE67" s="1014"/>
      <c r="AF67" s="1014"/>
      <c r="AG67" s="1014"/>
    </row>
    <row r="68" spans="1:33" x14ac:dyDescent="0.3">
      <c r="A68" s="31"/>
      <c r="B68" s="1014" t="s">
        <v>803</v>
      </c>
      <c r="C68" s="1016"/>
      <c r="D68" s="1014" t="s">
        <v>1050</v>
      </c>
      <c r="E68" s="1014"/>
      <c r="F68" s="1014"/>
      <c r="G68" s="1014"/>
      <c r="H68" s="1014"/>
      <c r="I68" s="1014"/>
      <c r="J68" s="1112"/>
      <c r="K68" s="1112" t="s">
        <v>1112</v>
      </c>
      <c r="L68" s="1015" t="s">
        <v>1902</v>
      </c>
      <c r="M68" s="1016"/>
      <c r="N68" s="1112"/>
      <c r="O68" s="1014" t="s">
        <v>31</v>
      </c>
      <c r="P68" s="1016"/>
      <c r="Q68" s="1014"/>
      <c r="R68" s="1014"/>
      <c r="S68" s="1014"/>
      <c r="T68" s="1014"/>
      <c r="U68" s="1014"/>
      <c r="V68" s="1014"/>
      <c r="W68" s="1014"/>
      <c r="X68" s="1014"/>
      <c r="Y68" s="1014"/>
      <c r="Z68" s="1014"/>
      <c r="AA68" s="1113"/>
      <c r="AB68" s="1014"/>
      <c r="AC68" s="1014"/>
      <c r="AD68" s="1014"/>
      <c r="AE68" s="1014"/>
      <c r="AF68" s="1014"/>
      <c r="AG68" s="1014"/>
    </row>
    <row r="69" spans="1:33" x14ac:dyDescent="0.3">
      <c r="A69" s="31"/>
      <c r="B69" s="1015" t="s">
        <v>1296</v>
      </c>
      <c r="C69" s="1016"/>
      <c r="D69" s="1015" t="s">
        <v>1282</v>
      </c>
      <c r="E69" s="1014"/>
      <c r="F69" s="1014"/>
      <c r="G69" s="1014"/>
      <c r="H69" s="1014"/>
      <c r="I69" s="1014"/>
      <c r="J69" s="1112"/>
      <c r="K69" s="1116" t="s">
        <v>1305</v>
      </c>
      <c r="L69" s="1014" t="s">
        <v>1248</v>
      </c>
      <c r="M69" s="1016"/>
      <c r="N69" s="1112"/>
      <c r="O69" s="1014" t="s">
        <v>32</v>
      </c>
      <c r="P69" s="1016"/>
      <c r="Q69" s="1014"/>
      <c r="R69" s="1014"/>
      <c r="S69" s="1014"/>
      <c r="T69" s="1014"/>
      <c r="U69" s="1014"/>
      <c r="V69" s="1014"/>
      <c r="W69" s="1014"/>
      <c r="X69" s="1014"/>
      <c r="Y69" s="1014"/>
      <c r="Z69" s="1014"/>
      <c r="AA69" s="1113"/>
      <c r="AB69" s="1014"/>
      <c r="AC69" s="1014"/>
      <c r="AD69" s="1014"/>
      <c r="AE69" s="1014"/>
      <c r="AF69" s="1014"/>
      <c r="AG69" s="1014"/>
    </row>
    <row r="70" spans="1:33" x14ac:dyDescent="0.3">
      <c r="A70" s="31"/>
      <c r="B70" s="1014" t="s">
        <v>804</v>
      </c>
      <c r="C70" s="1016"/>
      <c r="D70" s="1014" t="s">
        <v>1016</v>
      </c>
      <c r="E70" s="1014"/>
      <c r="F70" s="1014"/>
      <c r="G70" s="1014"/>
      <c r="H70" s="1014"/>
      <c r="I70" s="1014"/>
      <c r="J70" s="1112"/>
      <c r="K70" s="1112" t="s">
        <v>1113</v>
      </c>
      <c r="L70" s="1014" t="s">
        <v>946</v>
      </c>
      <c r="M70" s="1016"/>
      <c r="N70" s="1112"/>
      <c r="O70" s="1014" t="s">
        <v>33</v>
      </c>
      <c r="P70" s="1016"/>
      <c r="Q70" s="1014"/>
      <c r="R70" s="1014"/>
      <c r="S70" s="1014"/>
      <c r="T70" s="1014"/>
      <c r="U70" s="1014"/>
      <c r="V70" s="1014"/>
      <c r="W70" s="1014"/>
      <c r="X70" s="1014"/>
      <c r="Y70" s="1014"/>
      <c r="Z70" s="1014"/>
      <c r="AA70" s="1113"/>
      <c r="AB70" s="1014"/>
      <c r="AC70" s="1014"/>
      <c r="AD70" s="1014"/>
      <c r="AE70" s="1014"/>
      <c r="AF70" s="1014"/>
      <c r="AG70" s="1014"/>
    </row>
    <row r="71" spans="1:33" x14ac:dyDescent="0.3">
      <c r="A71" s="31"/>
      <c r="B71" s="1114" t="s">
        <v>1867</v>
      </c>
      <c r="C71" s="1016"/>
      <c r="D71" s="1014" t="s">
        <v>304</v>
      </c>
      <c r="E71" s="1014"/>
      <c r="F71" s="1014"/>
      <c r="G71" s="1014"/>
      <c r="H71" s="1014"/>
      <c r="I71" s="1014"/>
      <c r="J71" s="1112"/>
      <c r="K71" s="1112" t="s">
        <v>1114</v>
      </c>
      <c r="L71" s="1014" t="s">
        <v>72</v>
      </c>
      <c r="M71" s="1016"/>
      <c r="N71" s="1112"/>
      <c r="O71" s="1014" t="s">
        <v>34</v>
      </c>
      <c r="P71" s="1016"/>
      <c r="Q71" s="1014"/>
      <c r="R71" s="1014"/>
      <c r="S71" s="1014"/>
      <c r="T71" s="1014"/>
      <c r="U71" s="1014"/>
      <c r="V71" s="1014"/>
      <c r="W71" s="1014"/>
      <c r="X71" s="1014"/>
      <c r="Y71" s="1014"/>
      <c r="Z71" s="1014"/>
      <c r="AA71" s="1113"/>
      <c r="AB71" s="1014"/>
      <c r="AC71" s="1014"/>
      <c r="AD71" s="1014"/>
      <c r="AE71" s="1014"/>
      <c r="AF71" s="1014"/>
      <c r="AG71" s="1014"/>
    </row>
    <row r="72" spans="1:33" x14ac:dyDescent="0.3">
      <c r="A72" s="31"/>
      <c r="B72" s="1114" t="s">
        <v>1868</v>
      </c>
      <c r="C72" s="1016"/>
      <c r="D72" s="1014" t="s">
        <v>313</v>
      </c>
      <c r="E72" s="1014"/>
      <c r="F72" s="1014"/>
      <c r="G72" s="1014"/>
      <c r="H72" s="1014"/>
      <c r="I72" s="1014"/>
      <c r="J72" s="1014"/>
      <c r="K72" s="1112"/>
      <c r="L72" s="1014" t="s">
        <v>73</v>
      </c>
      <c r="M72" s="1016"/>
      <c r="N72" s="1014"/>
      <c r="O72" s="1014"/>
      <c r="P72" s="1014"/>
      <c r="Q72" s="1014"/>
      <c r="R72" s="1014"/>
      <c r="S72" s="1014"/>
      <c r="T72" s="1014"/>
      <c r="U72" s="1014"/>
      <c r="V72" s="1014"/>
      <c r="W72" s="1014"/>
      <c r="X72" s="1014"/>
      <c r="Y72" s="1014"/>
      <c r="Z72" s="1014"/>
      <c r="AA72" s="1113"/>
      <c r="AB72" s="1014"/>
      <c r="AC72" s="1014"/>
      <c r="AD72" s="1014"/>
      <c r="AE72" s="1014"/>
      <c r="AF72" s="1014"/>
      <c r="AG72" s="1014"/>
    </row>
    <row r="73" spans="1:33" x14ac:dyDescent="0.3">
      <c r="A73" s="31"/>
      <c r="B73" s="1014" t="s">
        <v>805</v>
      </c>
      <c r="C73" s="1016"/>
      <c r="D73" s="1014" t="s">
        <v>314</v>
      </c>
      <c r="E73" s="1014"/>
      <c r="F73" s="1014"/>
      <c r="G73" s="1014"/>
      <c r="H73" s="1014"/>
      <c r="I73" s="1014"/>
      <c r="J73" s="1014"/>
      <c r="K73" s="1112"/>
      <c r="L73" s="1015" t="s">
        <v>1903</v>
      </c>
      <c r="M73" s="1016"/>
      <c r="N73" s="1014"/>
      <c r="O73" s="1014"/>
      <c r="P73" s="1014"/>
      <c r="Q73" s="1014"/>
      <c r="R73" s="1014"/>
      <c r="S73" s="1014"/>
      <c r="T73" s="1014"/>
      <c r="U73" s="1014"/>
      <c r="V73" s="1014"/>
      <c r="W73" s="1014"/>
      <c r="X73" s="1014"/>
      <c r="Y73" s="1014"/>
      <c r="Z73" s="1014"/>
      <c r="AA73" s="1113"/>
      <c r="AB73" s="1014"/>
      <c r="AC73" s="1014"/>
      <c r="AD73" s="1014"/>
      <c r="AE73" s="1014"/>
      <c r="AF73" s="1014"/>
      <c r="AG73" s="1014"/>
    </row>
    <row r="74" spans="1:33" x14ac:dyDescent="0.3">
      <c r="A74" s="31"/>
      <c r="B74" s="1015" t="s">
        <v>1284</v>
      </c>
      <c r="C74" s="1016"/>
      <c r="D74" s="1015" t="s">
        <v>1887</v>
      </c>
      <c r="E74" s="1014"/>
      <c r="F74" s="1014"/>
      <c r="G74" s="1014"/>
      <c r="H74" s="1014"/>
      <c r="I74" s="1014"/>
      <c r="J74" s="1014"/>
      <c r="K74" s="1112"/>
      <c r="L74" s="1015" t="s">
        <v>1312</v>
      </c>
      <c r="M74" s="1016"/>
      <c r="N74" s="1014"/>
      <c r="O74" s="1014"/>
      <c r="P74" s="1014"/>
      <c r="Q74" s="1014"/>
      <c r="R74" s="1014"/>
      <c r="S74" s="1014"/>
      <c r="T74" s="1014"/>
      <c r="U74" s="1014"/>
      <c r="V74" s="1014"/>
      <c r="W74" s="1014"/>
      <c r="X74" s="1014"/>
      <c r="Y74" s="1014"/>
      <c r="Z74" s="1014"/>
      <c r="AA74" s="1113"/>
      <c r="AB74" s="1014"/>
      <c r="AC74" s="1014"/>
      <c r="AD74" s="1014"/>
      <c r="AE74" s="1014"/>
      <c r="AF74" s="1014"/>
      <c r="AG74" s="1014"/>
    </row>
    <row r="75" spans="1:33" x14ac:dyDescent="0.3">
      <c r="A75" s="31"/>
      <c r="B75" s="1014" t="s">
        <v>806</v>
      </c>
      <c r="C75" s="1016"/>
      <c r="D75" s="1015" t="s">
        <v>1888</v>
      </c>
      <c r="E75" s="1014"/>
      <c r="F75" s="1014"/>
      <c r="G75" s="1014"/>
      <c r="H75" s="1014"/>
      <c r="I75" s="1014"/>
      <c r="J75" s="1014"/>
      <c r="K75" s="1112"/>
      <c r="L75" s="1014" t="s">
        <v>783</v>
      </c>
      <c r="M75" s="1016"/>
      <c r="N75" s="1014"/>
      <c r="O75" s="1014"/>
      <c r="P75" s="1014"/>
      <c r="Q75" s="1014"/>
      <c r="R75" s="1014"/>
      <c r="S75" s="1014"/>
      <c r="T75" s="1014"/>
      <c r="U75" s="1014"/>
      <c r="V75" s="1014"/>
      <c r="W75" s="1014"/>
      <c r="X75" s="1014"/>
      <c r="Y75" s="1014"/>
      <c r="Z75" s="1014"/>
      <c r="AA75" s="1113"/>
      <c r="AB75" s="1014"/>
      <c r="AC75" s="1014"/>
      <c r="AD75" s="1014"/>
      <c r="AE75" s="1014"/>
      <c r="AF75" s="1014"/>
      <c r="AG75" s="1014"/>
    </row>
    <row r="76" spans="1:33" x14ac:dyDescent="0.3">
      <c r="A76" s="31"/>
      <c r="B76" s="1015" t="s">
        <v>1315</v>
      </c>
      <c r="C76" s="1016"/>
      <c r="D76" s="1014" t="s">
        <v>821</v>
      </c>
      <c r="E76" s="1014"/>
      <c r="F76" s="1014"/>
      <c r="G76" s="1014"/>
      <c r="H76" s="1014"/>
      <c r="I76" s="1014"/>
      <c r="J76" s="1014"/>
      <c r="K76" s="1112"/>
      <c r="L76" s="1014" t="s">
        <v>771</v>
      </c>
      <c r="M76" s="1016"/>
      <c r="N76" s="1014"/>
      <c r="O76" s="1014"/>
      <c r="P76" s="1014"/>
      <c r="Q76" s="1014"/>
      <c r="R76" s="1014"/>
      <c r="S76" s="1014"/>
      <c r="T76" s="1014"/>
      <c r="U76" s="1014"/>
      <c r="V76" s="1014"/>
      <c r="W76" s="1014"/>
      <c r="X76" s="1014"/>
      <c r="Y76" s="1014"/>
      <c r="Z76" s="1014"/>
      <c r="AA76" s="1113"/>
      <c r="AB76" s="1014"/>
      <c r="AC76" s="1014"/>
      <c r="AD76" s="1014"/>
      <c r="AE76" s="1014"/>
      <c r="AF76" s="1014"/>
      <c r="AG76" s="1014"/>
    </row>
    <row r="77" spans="1:33" x14ac:dyDescent="0.3">
      <c r="A77" s="31"/>
      <c r="B77" s="1015" t="s">
        <v>1266</v>
      </c>
      <c r="C77" s="1016"/>
      <c r="D77" s="1015" t="s">
        <v>1277</v>
      </c>
      <c r="E77" s="1014"/>
      <c r="F77" s="1014"/>
      <c r="G77" s="1014"/>
      <c r="H77" s="1014"/>
      <c r="I77" s="1014"/>
      <c r="J77" s="1014"/>
      <c r="K77" s="1112"/>
      <c r="L77" s="1014" t="s">
        <v>1126</v>
      </c>
      <c r="M77" s="1016"/>
      <c r="N77" s="1014"/>
      <c r="O77" s="1014"/>
      <c r="P77" s="1014"/>
      <c r="Q77" s="1014"/>
      <c r="R77" s="1014"/>
      <c r="S77" s="1014"/>
      <c r="T77" s="1014"/>
      <c r="U77" s="1014"/>
      <c r="V77" s="1014"/>
      <c r="W77" s="1014"/>
      <c r="X77" s="1014"/>
      <c r="Y77" s="1014"/>
      <c r="Z77" s="1014"/>
      <c r="AA77" s="1113"/>
      <c r="AB77" s="1014"/>
      <c r="AC77" s="1014"/>
      <c r="AD77" s="1014"/>
      <c r="AE77" s="1014"/>
      <c r="AF77" s="1014"/>
      <c r="AG77" s="1014"/>
    </row>
    <row r="78" spans="1:33" x14ac:dyDescent="0.3">
      <c r="A78" s="31"/>
      <c r="B78" s="1015" t="s">
        <v>1313</v>
      </c>
      <c r="C78" s="1016"/>
      <c r="D78" s="1014" t="s">
        <v>822</v>
      </c>
      <c r="E78" s="1014"/>
      <c r="F78" s="1014"/>
      <c r="G78" s="1014"/>
      <c r="H78" s="1014"/>
      <c r="I78" s="1014"/>
      <c r="J78" s="1014"/>
      <c r="K78" s="1112"/>
      <c r="L78" s="1014" t="s">
        <v>772</v>
      </c>
      <c r="M78" s="1016"/>
      <c r="N78" s="1014"/>
      <c r="O78" s="1014"/>
      <c r="P78" s="1014"/>
      <c r="Q78" s="1014"/>
      <c r="R78" s="1014"/>
      <c r="S78" s="1014"/>
      <c r="T78" s="1014"/>
      <c r="U78" s="1014"/>
      <c r="V78" s="1014"/>
      <c r="W78" s="1014"/>
      <c r="X78" s="1014"/>
      <c r="Y78" s="1014"/>
      <c r="Z78" s="1014"/>
      <c r="AA78" s="1113"/>
      <c r="AB78" s="1014"/>
      <c r="AC78" s="1014"/>
      <c r="AD78" s="1014"/>
      <c r="AE78" s="1014"/>
      <c r="AF78" s="1014"/>
      <c r="AG78" s="1014"/>
    </row>
    <row r="79" spans="1:33" x14ac:dyDescent="0.3">
      <c r="A79" s="31"/>
      <c r="B79" s="1014" t="s">
        <v>807</v>
      </c>
      <c r="C79" s="1016"/>
      <c r="D79" s="1014" t="s">
        <v>823</v>
      </c>
      <c r="E79" s="1014"/>
      <c r="F79" s="1014"/>
      <c r="G79" s="1014"/>
      <c r="H79" s="1014"/>
      <c r="I79" s="1014"/>
      <c r="J79" s="1014"/>
      <c r="K79" s="1112"/>
      <c r="L79" s="1014" t="s">
        <v>888</v>
      </c>
      <c r="M79" s="1016"/>
      <c r="N79" s="1014"/>
      <c r="O79" s="1014"/>
      <c r="P79" s="1014"/>
      <c r="Q79" s="1014"/>
      <c r="R79" s="1014"/>
      <c r="S79" s="1014"/>
      <c r="T79" s="1014"/>
      <c r="U79" s="1014"/>
      <c r="V79" s="1014"/>
      <c r="W79" s="1014"/>
      <c r="X79" s="1014"/>
      <c r="Y79" s="1014"/>
      <c r="Z79" s="1014"/>
      <c r="AA79" s="1113"/>
      <c r="AB79" s="1014"/>
      <c r="AC79" s="1014"/>
      <c r="AD79" s="1014"/>
      <c r="AE79" s="1014"/>
      <c r="AF79" s="1014"/>
      <c r="AG79" s="1014"/>
    </row>
    <row r="80" spans="1:33" x14ac:dyDescent="0.3">
      <c r="A80" s="31"/>
      <c r="B80" s="1014" t="s">
        <v>808</v>
      </c>
      <c r="C80" s="1016"/>
      <c r="D80" s="1114" t="s">
        <v>1889</v>
      </c>
      <c r="E80" s="1014"/>
      <c r="F80" s="1014"/>
      <c r="G80" s="1014"/>
      <c r="H80" s="1014"/>
      <c r="I80" s="1014"/>
      <c r="J80" s="1014"/>
      <c r="K80" s="1112"/>
      <c r="L80" s="1014" t="s">
        <v>889</v>
      </c>
      <c r="M80" s="1016"/>
      <c r="N80" s="1014"/>
      <c r="O80" s="1014"/>
      <c r="P80" s="1014"/>
      <c r="Q80" s="1014"/>
      <c r="R80" s="1014"/>
      <c r="S80" s="1014"/>
      <c r="T80" s="1014"/>
      <c r="U80" s="1014"/>
      <c r="V80" s="1014"/>
      <c r="W80" s="1014"/>
      <c r="X80" s="1014"/>
      <c r="Y80" s="1014"/>
      <c r="Z80" s="1014"/>
      <c r="AA80" s="1113"/>
      <c r="AB80" s="1014"/>
      <c r="AC80" s="1014"/>
      <c r="AD80" s="1014"/>
      <c r="AE80" s="1014"/>
      <c r="AF80" s="1014"/>
      <c r="AG80" s="1014"/>
    </row>
    <row r="81" spans="1:33" x14ac:dyDescent="0.3">
      <c r="B81" s="1014" t="s">
        <v>809</v>
      </c>
      <c r="C81" s="1115"/>
      <c r="D81" s="1014" t="s">
        <v>315</v>
      </c>
      <c r="E81" s="1016"/>
      <c r="F81" s="1014"/>
      <c r="G81" s="1014"/>
      <c r="H81" s="1014"/>
      <c r="I81" s="1014"/>
      <c r="J81" s="1014"/>
      <c r="K81" s="1112"/>
      <c r="L81" s="1014" t="s">
        <v>773</v>
      </c>
      <c r="M81" s="1016"/>
      <c r="N81" s="1014"/>
      <c r="O81" s="1014"/>
      <c r="P81" s="1014"/>
      <c r="Q81" s="1014"/>
      <c r="R81" s="1014"/>
      <c r="S81" s="1014"/>
      <c r="T81" s="1014"/>
      <c r="U81" s="1014"/>
      <c r="V81" s="1014"/>
      <c r="W81" s="1014"/>
      <c r="X81" s="1014"/>
      <c r="Y81" s="1014"/>
      <c r="Z81" s="1014"/>
      <c r="AA81" s="1113"/>
      <c r="AB81" s="1014"/>
      <c r="AC81" s="1014"/>
      <c r="AD81" s="1014"/>
      <c r="AE81" s="1014"/>
      <c r="AF81" s="1014"/>
      <c r="AG81" s="1014"/>
    </row>
    <row r="82" spans="1:33" x14ac:dyDescent="0.3">
      <c r="B82" s="1014" t="s">
        <v>1008</v>
      </c>
      <c r="C82" s="1115"/>
      <c r="D82" s="1014" t="s">
        <v>305</v>
      </c>
      <c r="E82" s="1016"/>
      <c r="F82" s="1014"/>
      <c r="G82" s="1014"/>
      <c r="H82" s="1014"/>
      <c r="I82" s="1014"/>
      <c r="J82" s="1014"/>
      <c r="K82" s="1112"/>
      <c r="L82" s="1014" t="s">
        <v>774</v>
      </c>
      <c r="M82" s="1016"/>
      <c r="N82" s="1014"/>
      <c r="O82" s="1014"/>
      <c r="P82" s="1014"/>
      <c r="Q82" s="1014"/>
      <c r="R82" s="1014"/>
      <c r="S82" s="1014"/>
      <c r="T82" s="1014"/>
      <c r="U82" s="1014"/>
      <c r="V82" s="1014"/>
      <c r="W82" s="1014"/>
      <c r="X82" s="1014"/>
      <c r="Y82" s="1014"/>
      <c r="Z82" s="1014"/>
      <c r="AA82" s="1113"/>
      <c r="AB82" s="1014"/>
      <c r="AC82" s="1014"/>
      <c r="AD82" s="1014"/>
      <c r="AE82" s="1014"/>
      <c r="AF82" s="1014"/>
      <c r="AG82" s="1014"/>
    </row>
    <row r="83" spans="1:33" x14ac:dyDescent="0.3">
      <c r="B83" s="1114" t="s">
        <v>1869</v>
      </c>
      <c r="C83" s="1115"/>
      <c r="D83" s="1014" t="s">
        <v>303</v>
      </c>
      <c r="E83" s="1016"/>
      <c r="F83" s="1014"/>
      <c r="G83" s="1014"/>
      <c r="H83" s="1014"/>
      <c r="I83" s="1014"/>
      <c r="J83" s="1014"/>
      <c r="K83" s="1112"/>
      <c r="L83" s="1014" t="s">
        <v>775</v>
      </c>
      <c r="M83" s="1016"/>
      <c r="N83" s="1014"/>
      <c r="O83" s="1014"/>
      <c r="P83" s="1014"/>
      <c r="Q83" s="1014"/>
      <c r="R83" s="1014"/>
      <c r="S83" s="1014"/>
      <c r="T83" s="1014"/>
      <c r="U83" s="1014"/>
      <c r="V83" s="1014"/>
      <c r="W83" s="1014"/>
      <c r="X83" s="1014"/>
      <c r="Y83" s="1014"/>
      <c r="Z83" s="1014"/>
      <c r="AA83" s="1113"/>
      <c r="AB83" s="1014"/>
      <c r="AC83" s="1014"/>
      <c r="AD83" s="1014"/>
      <c r="AE83" s="1014"/>
      <c r="AF83" s="1014"/>
      <c r="AG83" s="1014"/>
    </row>
    <row r="84" spans="1:33" x14ac:dyDescent="0.3">
      <c r="B84" s="1014" t="s">
        <v>810</v>
      </c>
      <c r="C84" s="1115"/>
      <c r="D84" s="1014" t="s">
        <v>1244</v>
      </c>
      <c r="E84" s="1016"/>
      <c r="F84" s="1014"/>
      <c r="G84" s="1014"/>
      <c r="H84" s="1014"/>
      <c r="I84" s="1014"/>
      <c r="J84" s="1014"/>
      <c r="K84" s="1112"/>
      <c r="L84" s="1014" t="s">
        <v>776</v>
      </c>
      <c r="M84" s="1016"/>
      <c r="N84" s="1014"/>
      <c r="O84" s="1014"/>
      <c r="P84" s="1014"/>
      <c r="Q84" s="1014"/>
      <c r="R84" s="1014"/>
      <c r="S84" s="1014"/>
      <c r="T84" s="1014"/>
      <c r="U84" s="1014"/>
      <c r="V84" s="1014"/>
      <c r="W84" s="1014"/>
      <c r="X84" s="1014"/>
      <c r="Y84" s="1014"/>
      <c r="Z84" s="1014"/>
      <c r="AA84" s="1113"/>
      <c r="AB84" s="1014"/>
      <c r="AC84" s="1014"/>
      <c r="AD84" s="1014"/>
      <c r="AE84" s="1014"/>
      <c r="AF84" s="1014"/>
      <c r="AG84" s="1014"/>
    </row>
    <row r="85" spans="1:33" x14ac:dyDescent="0.3">
      <c r="A85" s="209"/>
      <c r="B85" s="1015" t="s">
        <v>1295</v>
      </c>
      <c r="C85" s="1014"/>
      <c r="D85" s="1014" t="s">
        <v>1051</v>
      </c>
      <c r="E85" s="1014"/>
      <c r="F85" s="1014"/>
      <c r="G85" s="1014"/>
      <c r="H85" s="1014"/>
      <c r="I85" s="1014"/>
      <c r="J85" s="1014"/>
      <c r="K85" s="1112"/>
      <c r="L85" s="1014" t="s">
        <v>1127</v>
      </c>
      <c r="M85" s="1016"/>
      <c r="N85" s="1014"/>
      <c r="O85" s="1014"/>
      <c r="P85" s="1014"/>
      <c r="Q85" s="1014"/>
      <c r="R85" s="1014"/>
      <c r="S85" s="1014"/>
      <c r="T85" s="1014"/>
      <c r="U85" s="1014"/>
      <c r="V85" s="1014"/>
      <c r="W85" s="1014"/>
      <c r="X85" s="1014"/>
      <c r="Y85" s="1014"/>
      <c r="Z85" s="1014"/>
      <c r="AA85" s="1113"/>
      <c r="AB85" s="1014"/>
      <c r="AC85" s="1014"/>
      <c r="AD85" s="1014"/>
      <c r="AE85" s="1014"/>
      <c r="AF85" s="1014"/>
      <c r="AG85" s="1014"/>
    </row>
    <row r="86" spans="1:33" x14ac:dyDescent="0.3">
      <c r="A86" s="209"/>
      <c r="B86" s="1114" t="s">
        <v>1870</v>
      </c>
      <c r="C86" s="1014"/>
      <c r="D86" s="1014" t="s">
        <v>1052</v>
      </c>
      <c r="E86" s="1014"/>
      <c r="F86" s="1014"/>
      <c r="G86" s="1014"/>
      <c r="H86" s="1014"/>
      <c r="I86" s="1014"/>
      <c r="J86" s="1014"/>
      <c r="K86" s="1112"/>
      <c r="L86" s="1014" t="s">
        <v>1128</v>
      </c>
      <c r="M86" s="1016"/>
      <c r="N86" s="1014"/>
      <c r="O86" s="1014"/>
      <c r="P86" s="1014"/>
      <c r="Q86" s="1014"/>
      <c r="R86" s="1014"/>
      <c r="S86" s="1014"/>
      <c r="T86" s="1014"/>
      <c r="U86" s="1014"/>
      <c r="V86" s="1014"/>
      <c r="W86" s="1014"/>
      <c r="X86" s="1014"/>
      <c r="Y86" s="1014"/>
      <c r="Z86" s="1014"/>
      <c r="AA86" s="1113"/>
      <c r="AB86" s="1014"/>
      <c r="AC86" s="1014"/>
      <c r="AD86" s="1014"/>
      <c r="AE86" s="1014"/>
      <c r="AF86" s="1014"/>
      <c r="AG86" s="1014"/>
    </row>
    <row r="87" spans="1:33" x14ac:dyDescent="0.3">
      <c r="A87" s="209"/>
      <c r="B87" s="1014" t="s">
        <v>1009</v>
      </c>
      <c r="C87" s="1014"/>
      <c r="D87" s="1014" t="s">
        <v>1053</v>
      </c>
      <c r="E87" s="1014"/>
      <c r="F87" s="1014"/>
      <c r="G87" s="1014"/>
      <c r="H87" s="1014"/>
      <c r="I87" s="1014"/>
      <c r="J87" s="1014"/>
      <c r="K87" s="1112"/>
      <c r="L87" s="1014" t="s">
        <v>784</v>
      </c>
      <c r="M87" s="1016"/>
      <c r="N87" s="1014"/>
      <c r="O87" s="1014"/>
      <c r="P87" s="1014"/>
      <c r="Q87" s="1014"/>
      <c r="R87" s="1014"/>
      <c r="S87" s="1014"/>
      <c r="T87" s="1014"/>
      <c r="U87" s="1014"/>
      <c r="V87" s="1014"/>
      <c r="W87" s="1014"/>
      <c r="X87" s="1014"/>
      <c r="Y87" s="1014"/>
      <c r="Z87" s="1014"/>
      <c r="AA87" s="1014"/>
      <c r="AB87" s="1014"/>
      <c r="AC87" s="1014"/>
      <c r="AD87" s="1014"/>
      <c r="AE87" s="1014"/>
      <c r="AF87" s="1014"/>
      <c r="AG87" s="1014"/>
    </row>
    <row r="88" spans="1:33" x14ac:dyDescent="0.3">
      <c r="A88" s="209"/>
      <c r="B88" s="1014" t="s">
        <v>1010</v>
      </c>
      <c r="C88" s="1014"/>
      <c r="D88" s="1014" t="s">
        <v>1054</v>
      </c>
      <c r="E88" s="1014"/>
      <c r="F88" s="1014"/>
      <c r="G88" s="1014"/>
      <c r="H88" s="1014"/>
      <c r="I88" s="1014"/>
      <c r="J88" s="1014"/>
      <c r="K88" s="1112"/>
      <c r="L88" s="1014" t="s">
        <v>777</v>
      </c>
      <c r="M88" s="1016"/>
      <c r="N88" s="1014"/>
      <c r="O88" s="1014"/>
      <c r="P88" s="1014"/>
      <c r="Q88" s="1014"/>
      <c r="R88" s="1014"/>
      <c r="S88" s="1014"/>
      <c r="T88" s="1014"/>
      <c r="U88" s="1014"/>
      <c r="V88" s="1014"/>
      <c r="W88" s="1014"/>
      <c r="X88" s="1014"/>
      <c r="Y88" s="1014"/>
      <c r="Z88" s="1014"/>
      <c r="AA88" s="1014"/>
      <c r="AB88" s="1014"/>
      <c r="AC88" s="1014"/>
      <c r="AD88" s="1014"/>
      <c r="AE88" s="1014"/>
      <c r="AF88" s="1014"/>
      <c r="AG88" s="1014"/>
    </row>
    <row r="89" spans="1:33" x14ac:dyDescent="0.3">
      <c r="A89" s="209"/>
      <c r="B89" s="1015" t="s">
        <v>1265</v>
      </c>
      <c r="C89" s="1014"/>
      <c r="D89" s="1014" t="s">
        <v>1055</v>
      </c>
      <c r="E89" s="1014"/>
      <c r="F89" s="1014"/>
      <c r="G89" s="1014"/>
      <c r="H89" s="1014"/>
      <c r="I89" s="1014"/>
      <c r="J89" s="1014"/>
      <c r="K89" s="1014"/>
      <c r="L89" s="1014"/>
      <c r="M89" s="1014"/>
      <c r="N89" s="1014"/>
      <c r="O89" s="1014"/>
      <c r="P89" s="1014"/>
      <c r="Q89" s="1014"/>
      <c r="R89" s="1014"/>
      <c r="S89" s="1014"/>
      <c r="T89" s="1014"/>
      <c r="U89" s="1014"/>
      <c r="V89" s="1014"/>
      <c r="W89" s="1014"/>
      <c r="X89" s="1014"/>
      <c r="Y89" s="1014"/>
      <c r="Z89" s="1014"/>
      <c r="AA89" s="1014"/>
      <c r="AB89" s="1014"/>
      <c r="AC89" s="1014"/>
      <c r="AD89" s="1014"/>
      <c r="AE89" s="1014"/>
      <c r="AF89" s="1014"/>
      <c r="AG89" s="1014"/>
    </row>
    <row r="90" spans="1:33" x14ac:dyDescent="0.3">
      <c r="A90" s="209"/>
      <c r="B90" s="1114" t="s">
        <v>1871</v>
      </c>
      <c r="C90" s="1014"/>
      <c r="D90" s="1014" t="s">
        <v>1056</v>
      </c>
      <c r="E90" s="1014"/>
      <c r="F90" s="1014"/>
      <c r="G90" s="1014"/>
      <c r="H90" s="1014"/>
      <c r="I90" s="1014"/>
      <c r="J90" s="1014"/>
      <c r="K90" s="1014"/>
      <c r="L90" s="1014"/>
      <c r="M90" s="1014"/>
      <c r="N90" s="1014"/>
      <c r="O90" s="1014"/>
      <c r="P90" s="1014"/>
      <c r="Q90" s="1014"/>
      <c r="R90" s="1014"/>
      <c r="S90" s="1014"/>
      <c r="T90" s="1014"/>
      <c r="U90" s="1014"/>
      <c r="V90" s="1014"/>
      <c r="W90" s="1014"/>
      <c r="X90" s="1014"/>
      <c r="Y90" s="1014"/>
      <c r="Z90" s="1014"/>
      <c r="AA90" s="1014"/>
      <c r="AB90" s="1014"/>
      <c r="AC90" s="1014"/>
      <c r="AD90" s="1014"/>
      <c r="AE90" s="1014"/>
      <c r="AF90" s="1014"/>
      <c r="AG90" s="1014"/>
    </row>
    <row r="91" spans="1:33" x14ac:dyDescent="0.3">
      <c r="A91" s="209"/>
      <c r="B91" s="1114" t="s">
        <v>1872</v>
      </c>
      <c r="C91" s="1014"/>
      <c r="D91" s="1014" t="s">
        <v>1057</v>
      </c>
      <c r="E91" s="1014"/>
      <c r="F91" s="1014"/>
      <c r="G91" s="1014"/>
      <c r="H91" s="1014"/>
      <c r="I91" s="1014"/>
      <c r="J91" s="1014"/>
      <c r="K91" s="1014"/>
      <c r="L91" s="1014"/>
      <c r="M91" s="1014"/>
      <c r="N91" s="1014"/>
      <c r="O91" s="1014"/>
      <c r="P91" s="1014"/>
      <c r="Q91" s="1014"/>
      <c r="R91" s="1014"/>
      <c r="S91" s="1014"/>
      <c r="T91" s="1014"/>
      <c r="U91" s="1014"/>
      <c r="V91" s="1014"/>
      <c r="W91" s="1014"/>
      <c r="X91" s="1014"/>
      <c r="Y91" s="1014"/>
      <c r="Z91" s="1014"/>
      <c r="AA91" s="1014"/>
      <c r="AB91" s="1014"/>
      <c r="AC91" s="1014"/>
      <c r="AD91" s="1014"/>
      <c r="AE91" s="1014"/>
      <c r="AF91" s="1014"/>
      <c r="AG91" s="1014"/>
    </row>
    <row r="92" spans="1:33" x14ac:dyDescent="0.3">
      <c r="A92" s="209"/>
      <c r="B92" s="1014" t="s">
        <v>811</v>
      </c>
      <c r="C92" s="1014"/>
      <c r="D92" s="1014" t="s">
        <v>1058</v>
      </c>
      <c r="E92" s="1014"/>
      <c r="F92" s="1014"/>
      <c r="G92" s="1014"/>
      <c r="H92" s="1014"/>
      <c r="I92" s="1014"/>
      <c r="J92" s="1014"/>
      <c r="K92" s="1014"/>
      <c r="L92" s="1014"/>
      <c r="M92" s="1014"/>
      <c r="N92" s="1014"/>
      <c r="O92" s="1014"/>
      <c r="P92" s="1014"/>
      <c r="Q92" s="1014"/>
      <c r="R92" s="1014"/>
      <c r="S92" s="1014"/>
      <c r="T92" s="1014"/>
      <c r="U92" s="1014"/>
      <c r="V92" s="1014"/>
      <c r="W92" s="1014"/>
      <c r="X92" s="1014"/>
      <c r="Y92" s="1014"/>
      <c r="Z92" s="1014"/>
      <c r="AA92" s="1014"/>
      <c r="AB92" s="1014"/>
      <c r="AC92" s="1014"/>
      <c r="AD92" s="1014"/>
      <c r="AE92" s="1014"/>
      <c r="AF92" s="1014"/>
      <c r="AG92" s="1014"/>
    </row>
    <row r="93" spans="1:33" x14ac:dyDescent="0.3">
      <c r="A93" s="209"/>
      <c r="B93" s="1014" t="s">
        <v>1011</v>
      </c>
      <c r="C93" s="1014"/>
      <c r="D93" s="1014" t="s">
        <v>146</v>
      </c>
      <c r="E93" s="1014"/>
      <c r="F93" s="1014"/>
      <c r="G93" s="1014"/>
      <c r="H93" s="1014"/>
      <c r="I93" s="1014"/>
      <c r="J93" s="1014"/>
      <c r="K93" s="1014"/>
      <c r="L93" s="1014"/>
      <c r="M93" s="1014"/>
      <c r="N93" s="1014"/>
      <c r="O93" s="1014"/>
      <c r="P93" s="1014"/>
      <c r="Q93" s="1014"/>
      <c r="R93" s="1014"/>
      <c r="S93" s="1014"/>
      <c r="T93" s="1014"/>
      <c r="U93" s="1014"/>
      <c r="V93" s="1014"/>
      <c r="W93" s="1014"/>
      <c r="X93" s="1014"/>
      <c r="Y93" s="1014"/>
      <c r="Z93" s="1014"/>
      <c r="AA93" s="1014"/>
      <c r="AB93" s="1014"/>
      <c r="AC93" s="1014"/>
      <c r="AD93" s="1014"/>
      <c r="AE93" s="1014"/>
      <c r="AF93" s="1014"/>
      <c r="AG93" s="1014"/>
    </row>
    <row r="94" spans="1:33" x14ac:dyDescent="0.3">
      <c r="A94" s="209"/>
      <c r="B94" s="1014" t="s">
        <v>812</v>
      </c>
      <c r="C94" s="1014"/>
      <c r="D94" s="1015" t="s">
        <v>1281</v>
      </c>
      <c r="E94" s="1014"/>
      <c r="F94" s="1014"/>
      <c r="G94" s="1014"/>
      <c r="H94" s="1014"/>
      <c r="I94" s="1014"/>
      <c r="J94" s="1014"/>
      <c r="K94" s="1014"/>
      <c r="L94" s="1014"/>
      <c r="M94" s="1014"/>
      <c r="N94" s="1014"/>
      <c r="O94" s="1014"/>
      <c r="P94" s="1014"/>
      <c r="Q94" s="1014"/>
      <c r="R94" s="1014"/>
      <c r="S94" s="1014"/>
      <c r="T94" s="1014"/>
      <c r="U94" s="1014"/>
      <c r="V94" s="1014"/>
      <c r="W94" s="1014"/>
      <c r="X94" s="1014"/>
      <c r="Y94" s="1014"/>
      <c r="Z94" s="1014"/>
      <c r="AA94" s="1014"/>
      <c r="AB94" s="1014"/>
      <c r="AC94" s="1014"/>
      <c r="AD94" s="1014"/>
      <c r="AE94" s="1014"/>
      <c r="AF94" s="1014"/>
      <c r="AG94" s="1014"/>
    </row>
    <row r="95" spans="1:33" x14ac:dyDescent="0.3">
      <c r="A95" s="209"/>
      <c r="B95" s="1014" t="s">
        <v>813</v>
      </c>
      <c r="C95" s="1014"/>
      <c r="D95" s="1014" t="s">
        <v>1059</v>
      </c>
      <c r="E95" s="1014"/>
      <c r="F95" s="1014"/>
      <c r="G95" s="1014"/>
      <c r="H95" s="1014"/>
      <c r="I95" s="1014"/>
      <c r="J95" s="1014"/>
      <c r="K95" s="1014"/>
      <c r="L95" s="1014"/>
      <c r="M95" s="1014"/>
      <c r="N95" s="1014"/>
      <c r="O95" s="1014"/>
      <c r="P95" s="1014"/>
      <c r="Q95" s="1014"/>
      <c r="R95" s="1014"/>
      <c r="S95" s="1014"/>
      <c r="T95" s="1014"/>
      <c r="U95" s="1014"/>
      <c r="V95" s="1014"/>
      <c r="W95" s="1014"/>
      <c r="X95" s="1014"/>
      <c r="Y95" s="1014"/>
      <c r="Z95" s="1014"/>
      <c r="AA95" s="1014"/>
      <c r="AB95" s="1014"/>
      <c r="AC95" s="1014"/>
      <c r="AD95" s="1014"/>
      <c r="AE95" s="1014"/>
      <c r="AF95" s="1014"/>
      <c r="AG95" s="1014"/>
    </row>
    <row r="96" spans="1:33" x14ac:dyDescent="0.3">
      <c r="A96" s="209"/>
      <c r="B96" s="1014" t="s">
        <v>814</v>
      </c>
      <c r="C96" s="1014"/>
      <c r="D96" s="1014" t="s">
        <v>1245</v>
      </c>
      <c r="E96" s="1014"/>
      <c r="F96" s="1014"/>
      <c r="G96" s="1014"/>
      <c r="H96" s="1014"/>
      <c r="I96" s="1014"/>
      <c r="J96" s="1014"/>
      <c r="K96" s="1014"/>
      <c r="L96" s="1014"/>
      <c r="M96" s="1014"/>
      <c r="N96" s="1014"/>
      <c r="O96" s="1014"/>
      <c r="P96" s="1014"/>
      <c r="Q96" s="1014"/>
      <c r="R96" s="1014"/>
      <c r="S96" s="1014"/>
      <c r="T96" s="1014"/>
      <c r="U96" s="1014"/>
      <c r="V96" s="1014"/>
      <c r="W96" s="1014"/>
      <c r="X96" s="1014"/>
      <c r="Y96" s="1014"/>
      <c r="Z96" s="1014"/>
      <c r="AA96" s="1014"/>
      <c r="AB96" s="1014"/>
      <c r="AC96" s="1014"/>
      <c r="AD96" s="1014"/>
      <c r="AE96" s="1014"/>
      <c r="AF96" s="1014"/>
      <c r="AG96" s="1014"/>
    </row>
    <row r="97" spans="1:33" x14ac:dyDescent="0.3">
      <c r="A97" s="209"/>
      <c r="B97" s="1015" t="s">
        <v>1268</v>
      </c>
      <c r="C97" s="1014"/>
      <c r="D97" s="1014" t="s">
        <v>1060</v>
      </c>
      <c r="E97" s="1014"/>
      <c r="F97" s="1014"/>
      <c r="G97" s="1014"/>
      <c r="H97" s="1014"/>
      <c r="I97" s="1014"/>
      <c r="J97" s="1014"/>
      <c r="K97" s="1014"/>
      <c r="L97" s="1014"/>
      <c r="M97" s="1014"/>
      <c r="N97" s="1014"/>
      <c r="O97" s="1014"/>
      <c r="P97" s="1014"/>
      <c r="Q97" s="1014"/>
      <c r="R97" s="1014"/>
      <c r="S97" s="1014"/>
      <c r="T97" s="1014"/>
      <c r="U97" s="1014"/>
      <c r="V97" s="1014"/>
      <c r="W97" s="1014"/>
      <c r="X97" s="1014"/>
      <c r="Y97" s="1014"/>
      <c r="Z97" s="1014"/>
      <c r="AA97" s="1014"/>
      <c r="AB97" s="1014"/>
      <c r="AC97" s="1014"/>
      <c r="AD97" s="1014"/>
      <c r="AE97" s="1014"/>
      <c r="AF97" s="1014"/>
      <c r="AG97" s="1014"/>
    </row>
    <row r="98" spans="1:33" x14ac:dyDescent="0.3">
      <c r="A98" s="209"/>
      <c r="B98" s="1015" t="s">
        <v>1321</v>
      </c>
      <c r="C98" s="1014"/>
      <c r="D98" s="1014" t="s">
        <v>824</v>
      </c>
      <c r="E98" s="1014"/>
      <c r="F98" s="1014"/>
      <c r="G98" s="1014"/>
      <c r="H98" s="1014"/>
      <c r="I98" s="1014"/>
      <c r="J98" s="1014"/>
      <c r="K98" s="1014"/>
      <c r="L98" s="1014"/>
      <c r="M98" s="1014"/>
      <c r="N98" s="1014"/>
      <c r="O98" s="1014"/>
      <c r="P98" s="1014"/>
      <c r="Q98" s="1014"/>
      <c r="R98" s="1014"/>
      <c r="S98" s="1014"/>
      <c r="T98" s="1014"/>
      <c r="U98" s="1014"/>
      <c r="V98" s="1014"/>
      <c r="W98" s="1014"/>
      <c r="X98" s="1014"/>
      <c r="Y98" s="1014"/>
      <c r="Z98" s="1014"/>
      <c r="AA98" s="1014"/>
      <c r="AB98" s="1014"/>
      <c r="AC98" s="1014"/>
      <c r="AD98" s="1014"/>
      <c r="AE98" s="1014"/>
      <c r="AF98" s="1014"/>
      <c r="AG98" s="1014"/>
    </row>
    <row r="99" spans="1:33" x14ac:dyDescent="0.3">
      <c r="A99" s="209"/>
      <c r="B99" s="1114" t="s">
        <v>1873</v>
      </c>
      <c r="C99" s="1014"/>
      <c r="D99" s="1014" t="s">
        <v>825</v>
      </c>
      <c r="E99" s="1014"/>
      <c r="F99" s="1014"/>
      <c r="G99" s="1014"/>
      <c r="H99" s="1014"/>
      <c r="I99" s="1014"/>
      <c r="J99" s="1014"/>
      <c r="K99" s="1014"/>
      <c r="L99" s="1014"/>
      <c r="M99" s="1014"/>
      <c r="N99" s="1014"/>
      <c r="O99" s="1014"/>
      <c r="P99" s="1014"/>
      <c r="Q99" s="1014"/>
      <c r="R99" s="1014"/>
      <c r="S99" s="1014"/>
      <c r="T99" s="1014"/>
      <c r="U99" s="1014"/>
      <c r="V99" s="1014"/>
      <c r="W99" s="1014"/>
      <c r="X99" s="1014"/>
      <c r="Y99" s="1014"/>
      <c r="Z99" s="1014"/>
      <c r="AA99" s="1014"/>
      <c r="AB99" s="1014"/>
      <c r="AC99" s="1014"/>
      <c r="AD99" s="1014"/>
      <c r="AE99" s="1014"/>
      <c r="AF99" s="1014"/>
      <c r="AG99" s="1014"/>
    </row>
    <row r="100" spans="1:33" x14ac:dyDescent="0.3">
      <c r="A100" s="209"/>
      <c r="B100" s="1015" t="s">
        <v>1288</v>
      </c>
      <c r="C100" s="1014"/>
      <c r="D100" s="1014" t="s">
        <v>826</v>
      </c>
      <c r="E100" s="1014"/>
      <c r="F100" s="1014"/>
      <c r="G100" s="1014"/>
      <c r="H100" s="1014"/>
      <c r="I100" s="1014"/>
      <c r="J100" s="1014"/>
      <c r="K100" s="1014"/>
      <c r="L100" s="1014"/>
      <c r="M100" s="1014"/>
      <c r="N100" s="1014"/>
      <c r="O100" s="1014"/>
      <c r="P100" s="1014"/>
      <c r="Q100" s="1014"/>
      <c r="R100" s="1014"/>
      <c r="S100" s="1014"/>
      <c r="T100" s="1014"/>
      <c r="U100" s="1014"/>
      <c r="V100" s="1119"/>
      <c r="W100" s="1014"/>
      <c r="X100" s="1014"/>
      <c r="Y100" s="1014"/>
      <c r="Z100" s="1014"/>
      <c r="AA100" s="1014"/>
      <c r="AB100" s="1014"/>
      <c r="AC100" s="1014"/>
      <c r="AD100" s="1014"/>
      <c r="AE100" s="1014"/>
      <c r="AF100" s="1014"/>
      <c r="AG100" s="1014"/>
    </row>
    <row r="101" spans="1:33" x14ac:dyDescent="0.3">
      <c r="A101" s="209"/>
      <c r="B101" s="1014" t="s">
        <v>1012</v>
      </c>
      <c r="C101" s="1118"/>
      <c r="D101" s="1014" t="s">
        <v>316</v>
      </c>
      <c r="E101" s="1118"/>
      <c r="F101" s="1118"/>
      <c r="G101" s="1118"/>
      <c r="H101" s="1118"/>
      <c r="I101" s="1118"/>
      <c r="J101" s="1119"/>
      <c r="K101" s="1118"/>
      <c r="L101" s="1119"/>
      <c r="M101" s="1118"/>
      <c r="N101" s="1118"/>
      <c r="O101" s="1118"/>
      <c r="P101" s="1118"/>
      <c r="Q101" s="1118"/>
      <c r="R101" s="1118"/>
      <c r="S101" s="1118"/>
      <c r="T101" s="1118"/>
      <c r="U101" s="1118"/>
      <c r="V101" s="1119"/>
      <c r="W101" s="1119"/>
      <c r="X101" s="1118"/>
      <c r="Y101" s="1119"/>
      <c r="Z101" s="1119"/>
      <c r="AA101" s="1120"/>
      <c r="AB101" s="1118"/>
      <c r="AC101" s="1119"/>
      <c r="AD101" s="1118"/>
      <c r="AE101" s="1118"/>
      <c r="AF101" s="1121"/>
      <c r="AG101" s="1121"/>
    </row>
    <row r="102" spans="1:33" x14ac:dyDescent="0.3">
      <c r="A102" s="209"/>
      <c r="B102" s="1014" t="s">
        <v>815</v>
      </c>
      <c r="C102" s="1118"/>
      <c r="D102" s="1118"/>
      <c r="E102" s="1118"/>
      <c r="F102" s="1118"/>
      <c r="G102" s="1118"/>
      <c r="H102" s="1118"/>
      <c r="I102" s="1118"/>
      <c r="J102" s="1119"/>
      <c r="K102" s="1118"/>
      <c r="L102" s="1119"/>
      <c r="M102" s="1118"/>
      <c r="N102" s="1118"/>
      <c r="O102" s="1118"/>
      <c r="P102" s="1118"/>
      <c r="Q102" s="1118"/>
      <c r="R102" s="1118"/>
      <c r="S102" s="1118"/>
      <c r="T102" s="1118"/>
      <c r="U102" s="1118"/>
      <c r="V102" s="1119"/>
      <c r="W102" s="1119"/>
      <c r="X102" s="1118"/>
      <c r="Y102" s="1119"/>
      <c r="Z102" s="1119"/>
      <c r="AA102" s="1120"/>
      <c r="AB102" s="1118"/>
      <c r="AC102" s="1119"/>
      <c r="AD102" s="1118"/>
      <c r="AE102" s="1118"/>
      <c r="AF102" s="1121"/>
      <c r="AG102" s="1121"/>
    </row>
    <row r="103" spans="1:33" x14ac:dyDescent="0.3">
      <c r="A103" s="209"/>
      <c r="B103" s="1014" t="s">
        <v>1013</v>
      </c>
      <c r="C103" s="1118"/>
      <c r="D103" s="1118"/>
      <c r="E103" s="1118"/>
      <c r="F103" s="1118"/>
      <c r="G103" s="1118"/>
      <c r="H103" s="1118"/>
      <c r="I103" s="1118"/>
      <c r="J103" s="1119"/>
      <c r="K103" s="1118"/>
      <c r="L103" s="1119"/>
      <c r="M103" s="1118"/>
      <c r="N103" s="1118"/>
      <c r="O103" s="1118"/>
      <c r="P103" s="1118"/>
      <c r="Q103" s="1118"/>
      <c r="R103" s="1118"/>
      <c r="S103" s="1118"/>
      <c r="T103" s="1118"/>
      <c r="U103" s="1118"/>
      <c r="V103" s="1119"/>
      <c r="W103" s="1119"/>
      <c r="X103" s="1118"/>
      <c r="Y103" s="1119"/>
      <c r="Z103" s="1119"/>
      <c r="AA103" s="1120"/>
      <c r="AB103" s="1118"/>
      <c r="AC103" s="1119"/>
      <c r="AD103" s="1118"/>
      <c r="AE103" s="1118"/>
      <c r="AF103" s="1121"/>
      <c r="AG103" s="1121"/>
    </row>
    <row r="104" spans="1:33" x14ac:dyDescent="0.3">
      <c r="A104" s="209"/>
      <c r="B104" s="1015" t="s">
        <v>1291</v>
      </c>
      <c r="C104" s="1118"/>
      <c r="D104" s="1118"/>
      <c r="E104" s="1118"/>
      <c r="F104" s="1118"/>
      <c r="G104" s="1118"/>
      <c r="H104" s="1118"/>
      <c r="I104" s="1118"/>
      <c r="J104" s="1119"/>
      <c r="K104" s="1118"/>
      <c r="L104" s="1119"/>
      <c r="M104" s="1118"/>
      <c r="N104" s="1118"/>
      <c r="O104" s="1118"/>
      <c r="P104" s="1118"/>
      <c r="Q104" s="1118"/>
      <c r="R104" s="1118"/>
      <c r="S104" s="1118"/>
      <c r="T104" s="1118"/>
      <c r="U104" s="1118"/>
      <c r="V104" s="1119"/>
      <c r="W104" s="1119"/>
      <c r="X104" s="1118"/>
      <c r="Y104" s="1119"/>
      <c r="Z104" s="1119"/>
      <c r="AA104" s="1120"/>
      <c r="AB104" s="1118"/>
      <c r="AC104" s="1119"/>
      <c r="AD104" s="1118"/>
      <c r="AE104" s="1118"/>
      <c r="AF104" s="1121"/>
      <c r="AG104" s="1121"/>
    </row>
    <row r="105" spans="1:33" x14ac:dyDescent="0.3">
      <c r="A105" s="209"/>
      <c r="B105" s="1014" t="s">
        <v>816</v>
      </c>
      <c r="C105" s="1118"/>
      <c r="D105" s="1118"/>
      <c r="E105" s="1118"/>
      <c r="F105" s="1118"/>
      <c r="G105" s="1118"/>
      <c r="H105" s="1118"/>
      <c r="I105" s="1118"/>
      <c r="J105" s="1119"/>
      <c r="K105" s="1118"/>
      <c r="L105" s="1119"/>
      <c r="M105" s="1118"/>
      <c r="N105" s="1118"/>
      <c r="O105" s="1118"/>
      <c r="P105" s="1118"/>
      <c r="Q105" s="1118"/>
      <c r="R105" s="1118"/>
      <c r="S105" s="1118"/>
      <c r="T105" s="1118"/>
      <c r="U105" s="1118"/>
      <c r="V105" s="1119"/>
      <c r="W105" s="1119"/>
      <c r="X105" s="1118"/>
      <c r="Y105" s="1119"/>
      <c r="Z105" s="1119"/>
      <c r="AA105" s="1120"/>
      <c r="AB105" s="1118"/>
      <c r="AC105" s="1119"/>
      <c r="AD105" s="1118"/>
      <c r="AE105" s="1118"/>
      <c r="AF105" s="1121"/>
      <c r="AG105" s="1121"/>
    </row>
    <row r="106" spans="1:33" x14ac:dyDescent="0.3">
      <c r="A106" s="209"/>
      <c r="B106" s="1015" t="s">
        <v>1294</v>
      </c>
      <c r="C106" s="1118"/>
      <c r="D106" s="1118"/>
      <c r="E106" s="1118"/>
      <c r="F106" s="1118"/>
      <c r="G106" s="1118"/>
      <c r="H106" s="1118"/>
      <c r="I106" s="1118"/>
      <c r="J106" s="1119"/>
      <c r="K106" s="1118"/>
      <c r="L106" s="1119"/>
      <c r="M106" s="1118"/>
      <c r="N106" s="1118"/>
      <c r="O106" s="1118"/>
      <c r="P106" s="1118"/>
      <c r="Q106" s="1118"/>
      <c r="R106" s="1118"/>
      <c r="S106" s="1118"/>
      <c r="T106" s="1118"/>
      <c r="U106" s="1118"/>
      <c r="V106" s="1119"/>
      <c r="W106" s="1119"/>
      <c r="X106" s="1118"/>
      <c r="Y106" s="1119"/>
      <c r="Z106" s="1119"/>
      <c r="AA106" s="1120"/>
      <c r="AB106" s="1118"/>
      <c r="AC106" s="1119"/>
      <c r="AD106" s="1118"/>
      <c r="AE106" s="1118"/>
      <c r="AF106" s="1121"/>
      <c r="AG106" s="1121"/>
    </row>
    <row r="107" spans="1:33" x14ac:dyDescent="0.3">
      <c r="A107" s="209"/>
      <c r="B107" s="1015" t="s">
        <v>1292</v>
      </c>
      <c r="C107" s="1118"/>
      <c r="D107" s="1118"/>
      <c r="E107" s="1118"/>
      <c r="F107" s="1118"/>
      <c r="G107" s="1118"/>
      <c r="H107" s="1118"/>
      <c r="I107" s="1118"/>
      <c r="J107" s="1119"/>
      <c r="K107" s="1118"/>
      <c r="L107" s="1119"/>
      <c r="M107" s="1118"/>
      <c r="N107" s="1118"/>
      <c r="O107" s="1118"/>
      <c r="P107" s="1118"/>
      <c r="Q107" s="1118"/>
      <c r="R107" s="1118"/>
      <c r="S107" s="1118"/>
      <c r="T107" s="1118"/>
      <c r="U107" s="1118"/>
      <c r="V107" s="1124"/>
      <c r="W107" s="1119"/>
      <c r="X107" s="1118"/>
      <c r="Y107" s="1119"/>
      <c r="Z107" s="1119"/>
      <c r="AA107" s="1120"/>
      <c r="AB107" s="1118"/>
      <c r="AC107" s="1119"/>
      <c r="AD107" s="1118"/>
      <c r="AE107" s="1118"/>
      <c r="AF107" s="1121"/>
      <c r="AG107" s="1121"/>
    </row>
    <row r="108" spans="1:33" x14ac:dyDescent="0.3">
      <c r="A108" s="209"/>
      <c r="B108" s="1122" t="s">
        <v>1874</v>
      </c>
      <c r="C108" s="1123"/>
      <c r="D108" s="1123"/>
      <c r="E108" s="1123"/>
      <c r="F108" s="1123"/>
      <c r="G108" s="1123"/>
      <c r="H108" s="1123"/>
      <c r="I108" s="1123"/>
      <c r="J108" s="1124"/>
      <c r="K108" s="1123"/>
      <c r="L108" s="1124"/>
      <c r="M108" s="1123"/>
      <c r="N108" s="1123"/>
      <c r="O108" s="1123"/>
      <c r="P108" s="1123"/>
      <c r="Q108" s="1123"/>
      <c r="R108" s="1123"/>
      <c r="S108" s="1123"/>
      <c r="T108" s="1123"/>
      <c r="U108" s="1123"/>
      <c r="W108" s="1124"/>
      <c r="X108" s="1123"/>
      <c r="Y108" s="1124"/>
      <c r="Z108" s="1124"/>
      <c r="AA108" s="1125"/>
      <c r="AB108" s="1123"/>
      <c r="AC108" s="1124"/>
      <c r="AD108" s="1123"/>
      <c r="AE108" s="1123"/>
      <c r="AF108" s="1126"/>
      <c r="AG108" s="1126"/>
    </row>
  </sheetData>
  <sortState ref="V8:V14">
    <sortCondition ref="V8:V14"/>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P744"/>
  <sheetViews>
    <sheetView zoomScale="90" zoomScaleNormal="90" workbookViewId="0">
      <pane ySplit="1" topLeftCell="A2" activePane="bottomLeft" state="frozen"/>
      <selection pane="bottomLeft" activeCell="E26" sqref="E26"/>
    </sheetView>
  </sheetViews>
  <sheetFormatPr defaultColWidth="8.88671875" defaultRowHeight="13.8" x14ac:dyDescent="0.25"/>
  <cols>
    <col min="1" max="1" width="22.88671875" style="1065" customWidth="1"/>
    <col min="2" max="2" width="29.33203125" style="1059" bestFit="1" customWidth="1"/>
    <col min="3" max="3" width="44.88671875" style="1136" bestFit="1" customWidth="1"/>
    <col min="4" max="4" width="67.33203125" style="1073" customWidth="1"/>
    <col min="5" max="5" width="9.88671875" style="1056" bestFit="1" customWidth="1"/>
    <col min="6" max="6" width="12.44140625" style="1056" bestFit="1" customWidth="1"/>
    <col min="7" max="7" width="11" style="1091" customWidth="1"/>
    <col min="8" max="8" width="9.33203125" style="1065" bestFit="1" customWidth="1"/>
    <col min="9" max="9" width="21.33203125" style="1065" bestFit="1" customWidth="1"/>
    <col min="10" max="10" width="5.77734375" style="1065" customWidth="1"/>
    <col min="11" max="12" width="5.77734375" style="1056" customWidth="1"/>
    <col min="13" max="13" width="26.44140625" style="1059" customWidth="1"/>
    <col min="14" max="14" width="50.33203125" style="1073" customWidth="1"/>
    <col min="15" max="16384" width="8.88671875" style="1059"/>
  </cols>
  <sheetData>
    <row r="1" spans="1:14" ht="41.4" x14ac:dyDescent="0.25">
      <c r="A1" s="1069" t="s">
        <v>511</v>
      </c>
      <c r="B1" s="1069" t="s">
        <v>512</v>
      </c>
      <c r="C1" s="1133" t="s">
        <v>513</v>
      </c>
      <c r="D1" s="1075" t="s">
        <v>176</v>
      </c>
      <c r="E1" s="1067" t="s">
        <v>133</v>
      </c>
      <c r="F1" s="1076" t="s">
        <v>135</v>
      </c>
      <c r="G1" s="1077" t="s">
        <v>177</v>
      </c>
      <c r="H1" s="1078" t="s">
        <v>178</v>
      </c>
      <c r="I1" s="1075" t="s">
        <v>514</v>
      </c>
      <c r="J1" s="1079" t="s">
        <v>179</v>
      </c>
      <c r="K1" s="1079" t="s">
        <v>180</v>
      </c>
      <c r="L1" s="1079" t="s">
        <v>181</v>
      </c>
      <c r="M1" s="1069" t="s">
        <v>1506</v>
      </c>
      <c r="N1" s="1069" t="s">
        <v>1839</v>
      </c>
    </row>
    <row r="2" spans="1:14" ht="15" customHeight="1" x14ac:dyDescent="0.25">
      <c r="A2" s="1072" t="s">
        <v>515</v>
      </c>
      <c r="B2" s="1038" t="s">
        <v>989</v>
      </c>
      <c r="C2" s="1134" t="s">
        <v>1365</v>
      </c>
      <c r="D2" s="1080" t="s">
        <v>182</v>
      </c>
      <c r="E2" s="1060" t="s">
        <v>516</v>
      </c>
      <c r="F2" s="1060" t="s">
        <v>517</v>
      </c>
      <c r="G2" s="1080" t="s">
        <v>173</v>
      </c>
      <c r="H2" s="1080" t="s">
        <v>183</v>
      </c>
      <c r="I2" s="1080" t="s">
        <v>574</v>
      </c>
      <c r="J2" s="1058" t="s">
        <v>522</v>
      </c>
      <c r="K2" s="1058" t="s">
        <v>522</v>
      </c>
      <c r="L2" s="1064">
        <v>63999</v>
      </c>
      <c r="M2" s="1038" t="s">
        <v>989</v>
      </c>
      <c r="N2" s="1092" t="s">
        <v>88</v>
      </c>
    </row>
    <row r="3" spans="1:14" ht="15" customHeight="1" x14ac:dyDescent="0.25">
      <c r="A3" s="1072" t="s">
        <v>515</v>
      </c>
      <c r="B3" s="1038" t="s">
        <v>989</v>
      </c>
      <c r="C3" s="1134" t="s">
        <v>1440</v>
      </c>
      <c r="D3" s="1068" t="s">
        <v>518</v>
      </c>
      <c r="E3" s="1068" t="s">
        <v>516</v>
      </c>
      <c r="F3" s="1068" t="s">
        <v>517</v>
      </c>
      <c r="G3" s="1068" t="s">
        <v>173</v>
      </c>
      <c r="H3" s="1081" t="s">
        <v>185</v>
      </c>
      <c r="I3" s="1080" t="s">
        <v>574</v>
      </c>
      <c r="J3" s="1058" t="s">
        <v>522</v>
      </c>
      <c r="K3" s="1058" t="s">
        <v>522</v>
      </c>
      <c r="L3" s="1064">
        <v>63999</v>
      </c>
      <c r="M3" s="1038" t="s">
        <v>989</v>
      </c>
      <c r="N3" s="1092" t="s">
        <v>1509</v>
      </c>
    </row>
    <row r="4" spans="1:14" ht="15" customHeight="1" x14ac:dyDescent="0.25">
      <c r="A4" s="1072" t="s">
        <v>515</v>
      </c>
      <c r="B4" s="1038" t="s">
        <v>989</v>
      </c>
      <c r="C4" s="1134" t="s">
        <v>1367</v>
      </c>
      <c r="D4" s="1080" t="s">
        <v>184</v>
      </c>
      <c r="E4" s="1068" t="s">
        <v>516</v>
      </c>
      <c r="F4" s="1068" t="s">
        <v>517</v>
      </c>
      <c r="G4" s="1068" t="s">
        <v>173</v>
      </c>
      <c r="H4" s="1081" t="s">
        <v>185</v>
      </c>
      <c r="I4" s="1080" t="s">
        <v>574</v>
      </c>
      <c r="J4" s="1058" t="s">
        <v>522</v>
      </c>
      <c r="K4" s="1058" t="s">
        <v>522</v>
      </c>
      <c r="L4" s="1064">
        <v>63999</v>
      </c>
      <c r="M4" s="1038" t="s">
        <v>989</v>
      </c>
      <c r="N4" s="1092" t="s">
        <v>102</v>
      </c>
    </row>
    <row r="5" spans="1:14" ht="15" customHeight="1" x14ac:dyDescent="0.25">
      <c r="A5" s="1072" t="s">
        <v>515</v>
      </c>
      <c r="B5" s="1038" t="s">
        <v>989</v>
      </c>
      <c r="C5" s="1134" t="s">
        <v>519</v>
      </c>
      <c r="D5" s="1068" t="s">
        <v>519</v>
      </c>
      <c r="E5" s="1068" t="s">
        <v>516</v>
      </c>
      <c r="F5" s="1068" t="s">
        <v>517</v>
      </c>
      <c r="G5" s="1068" t="s">
        <v>173</v>
      </c>
      <c r="H5" s="1081" t="s">
        <v>185</v>
      </c>
      <c r="I5" s="1080" t="s">
        <v>574</v>
      </c>
      <c r="J5" s="1058" t="s">
        <v>522</v>
      </c>
      <c r="K5" s="1058" t="s">
        <v>522</v>
      </c>
      <c r="L5" s="1064">
        <v>63999</v>
      </c>
      <c r="M5" s="1038" t="s">
        <v>989</v>
      </c>
      <c r="N5" s="1092" t="s">
        <v>484</v>
      </c>
    </row>
    <row r="6" spans="1:14" ht="15" customHeight="1" x14ac:dyDescent="0.25">
      <c r="A6" s="1072" t="s">
        <v>515</v>
      </c>
      <c r="B6" s="1038" t="s">
        <v>989</v>
      </c>
      <c r="C6" s="1134" t="s">
        <v>1357</v>
      </c>
      <c r="D6" s="1068" t="s">
        <v>1357</v>
      </c>
      <c r="E6" s="1068" t="s">
        <v>516</v>
      </c>
      <c r="F6" s="1068" t="s">
        <v>517</v>
      </c>
      <c r="G6" s="1068" t="s">
        <v>173</v>
      </c>
      <c r="H6" s="1081" t="s">
        <v>185</v>
      </c>
      <c r="I6" s="1080" t="s">
        <v>574</v>
      </c>
      <c r="J6" s="1058" t="s">
        <v>522</v>
      </c>
      <c r="K6" s="1058" t="s">
        <v>522</v>
      </c>
      <c r="L6" s="1064">
        <v>63999</v>
      </c>
      <c r="M6" s="1038" t="s">
        <v>989</v>
      </c>
      <c r="N6" s="1092" t="s">
        <v>1845</v>
      </c>
    </row>
    <row r="7" spans="1:14" ht="15" customHeight="1" x14ac:dyDescent="0.25">
      <c r="A7" s="1072" t="s">
        <v>515</v>
      </c>
      <c r="B7" s="1038" t="s">
        <v>989</v>
      </c>
      <c r="C7" s="1134" t="s">
        <v>1497</v>
      </c>
      <c r="D7" s="1056" t="s">
        <v>1497</v>
      </c>
      <c r="E7" s="1068" t="s">
        <v>516</v>
      </c>
      <c r="F7" s="1068" t="s">
        <v>517</v>
      </c>
      <c r="G7" s="1068" t="s">
        <v>173</v>
      </c>
      <c r="H7" s="1081" t="s">
        <v>183</v>
      </c>
      <c r="I7" s="1080" t="s">
        <v>574</v>
      </c>
      <c r="J7" s="1058"/>
      <c r="K7" s="1058"/>
      <c r="L7" s="1064">
        <v>63999</v>
      </c>
      <c r="M7" s="1038" t="s">
        <v>989</v>
      </c>
      <c r="N7" s="1059" t="s">
        <v>1507</v>
      </c>
    </row>
    <row r="8" spans="1:14" ht="15" customHeight="1" x14ac:dyDescent="0.25">
      <c r="A8" s="1072" t="s">
        <v>515</v>
      </c>
      <c r="B8" s="1038" t="s">
        <v>989</v>
      </c>
      <c r="C8" s="1134" t="s">
        <v>1368</v>
      </c>
      <c r="D8" s="1080" t="s">
        <v>186</v>
      </c>
      <c r="E8" s="1082">
        <v>1</v>
      </c>
      <c r="F8" s="1082">
        <f ca="1">TODAY()</f>
        <v>42979</v>
      </c>
      <c r="G8" s="1080" t="s">
        <v>93</v>
      </c>
      <c r="H8" s="1081" t="s">
        <v>183</v>
      </c>
      <c r="I8" s="1080" t="s">
        <v>520</v>
      </c>
      <c r="J8" s="1058" t="s">
        <v>522</v>
      </c>
      <c r="K8" s="1058" t="s">
        <v>522</v>
      </c>
      <c r="L8" s="1058" t="s">
        <v>522</v>
      </c>
      <c r="M8" s="1038" t="s">
        <v>989</v>
      </c>
      <c r="N8" s="1092" t="s">
        <v>1510</v>
      </c>
    </row>
    <row r="9" spans="1:14" ht="15" customHeight="1" x14ac:dyDescent="0.25">
      <c r="A9" s="1072" t="s">
        <v>515</v>
      </c>
      <c r="B9" s="1038" t="s">
        <v>989</v>
      </c>
      <c r="C9" s="1134" t="s">
        <v>1369</v>
      </c>
      <c r="D9" s="1080" t="s">
        <v>187</v>
      </c>
      <c r="E9" s="1082">
        <v>1</v>
      </c>
      <c r="F9" s="1082">
        <f ca="1">TODAY()</f>
        <v>42979</v>
      </c>
      <c r="G9" s="1080" t="s">
        <v>93</v>
      </c>
      <c r="H9" s="1081" t="s">
        <v>183</v>
      </c>
      <c r="I9" s="1080" t="s">
        <v>520</v>
      </c>
      <c r="J9" s="1058" t="s">
        <v>522</v>
      </c>
      <c r="K9" s="1058" t="s">
        <v>522</v>
      </c>
      <c r="L9" s="1058" t="s">
        <v>522</v>
      </c>
      <c r="M9" s="1038" t="s">
        <v>989</v>
      </c>
      <c r="N9" s="1092" t="s">
        <v>1511</v>
      </c>
    </row>
    <row r="10" spans="1:14" ht="15" customHeight="1" x14ac:dyDescent="0.25">
      <c r="A10" s="1072" t="s">
        <v>515</v>
      </c>
      <c r="B10" s="1038" t="s">
        <v>989</v>
      </c>
      <c r="C10" s="1134" t="s">
        <v>1494</v>
      </c>
      <c r="D10" s="1080" t="s">
        <v>1498</v>
      </c>
      <c r="E10" s="1080">
        <v>0</v>
      </c>
      <c r="F10" s="1080">
        <v>100</v>
      </c>
      <c r="G10" s="1080" t="s">
        <v>1499</v>
      </c>
      <c r="H10" s="1081" t="s">
        <v>185</v>
      </c>
      <c r="I10" s="1080" t="s">
        <v>573</v>
      </c>
      <c r="J10" s="1058"/>
      <c r="K10" s="1058"/>
      <c r="L10" s="1058"/>
      <c r="M10" s="1038" t="s">
        <v>989</v>
      </c>
      <c r="N10" s="1056" t="s">
        <v>1507</v>
      </c>
    </row>
    <row r="11" spans="1:14" ht="15" customHeight="1" x14ac:dyDescent="0.25">
      <c r="A11" s="1074" t="s">
        <v>522</v>
      </c>
      <c r="B11" s="1074" t="s">
        <v>522</v>
      </c>
      <c r="C11" s="1135" t="s">
        <v>522</v>
      </c>
      <c r="D11" s="1074" t="s">
        <v>522</v>
      </c>
      <c r="E11" s="1074" t="s">
        <v>522</v>
      </c>
      <c r="F11" s="1074" t="s">
        <v>522</v>
      </c>
      <c r="G11" s="1074" t="s">
        <v>522</v>
      </c>
      <c r="H11" s="1074" t="s">
        <v>522</v>
      </c>
      <c r="I11" s="1074" t="s">
        <v>522</v>
      </c>
      <c r="J11" s="1066" t="s">
        <v>522</v>
      </c>
      <c r="K11" s="1066" t="s">
        <v>522</v>
      </c>
      <c r="L11" s="1066" t="s">
        <v>522</v>
      </c>
      <c r="M11" s="1074" t="s">
        <v>522</v>
      </c>
      <c r="N11" s="1074" t="s">
        <v>522</v>
      </c>
    </row>
    <row r="12" spans="1:14" ht="15" customHeight="1" x14ac:dyDescent="0.25">
      <c r="A12" s="1072" t="s">
        <v>515</v>
      </c>
      <c r="B12" s="1072" t="s">
        <v>990</v>
      </c>
      <c r="C12" s="1134" t="s">
        <v>1365</v>
      </c>
      <c r="D12" s="1080" t="s">
        <v>182</v>
      </c>
      <c r="E12" s="1060" t="s">
        <v>516</v>
      </c>
      <c r="F12" s="1060" t="s">
        <v>517</v>
      </c>
      <c r="G12" s="1080" t="s">
        <v>173</v>
      </c>
      <c r="H12" s="1080" t="s">
        <v>183</v>
      </c>
      <c r="I12" s="1080" t="s">
        <v>574</v>
      </c>
      <c r="J12" s="1058" t="s">
        <v>522</v>
      </c>
      <c r="K12" s="1058" t="s">
        <v>522</v>
      </c>
      <c r="L12" s="1064">
        <v>63999</v>
      </c>
      <c r="M12" s="1072" t="s">
        <v>990</v>
      </c>
      <c r="N12" s="1093" t="s">
        <v>88</v>
      </c>
    </row>
    <row r="13" spans="1:14" ht="15" customHeight="1" x14ac:dyDescent="0.25">
      <c r="A13" s="1072" t="s">
        <v>515</v>
      </c>
      <c r="B13" s="1072" t="s">
        <v>990</v>
      </c>
      <c r="C13" s="1134" t="s">
        <v>12</v>
      </c>
      <c r="D13" s="1080" t="s">
        <v>186</v>
      </c>
      <c r="E13" s="1082">
        <v>1</v>
      </c>
      <c r="F13" s="1082">
        <f ca="1">TODAY()</f>
        <v>42979</v>
      </c>
      <c r="G13" s="1080" t="s">
        <v>93</v>
      </c>
      <c r="H13" s="1081" t="s">
        <v>185</v>
      </c>
      <c r="I13" s="1080" t="s">
        <v>520</v>
      </c>
      <c r="J13" s="1058" t="s">
        <v>522</v>
      </c>
      <c r="K13" s="1058" t="s">
        <v>522</v>
      </c>
      <c r="L13" s="1058" t="s">
        <v>522</v>
      </c>
      <c r="M13" s="1072" t="s">
        <v>990</v>
      </c>
      <c r="N13" s="1093" t="s">
        <v>12</v>
      </c>
    </row>
    <row r="14" spans="1:14" ht="15" customHeight="1" x14ac:dyDescent="0.25">
      <c r="A14" s="1072" t="s">
        <v>515</v>
      </c>
      <c r="B14" s="1072" t="s">
        <v>990</v>
      </c>
      <c r="C14" s="1134" t="s">
        <v>25</v>
      </c>
      <c r="D14" s="1080" t="s">
        <v>575</v>
      </c>
      <c r="E14" s="1068" t="s">
        <v>516</v>
      </c>
      <c r="F14" s="1068" t="s">
        <v>517</v>
      </c>
      <c r="G14" s="1068" t="s">
        <v>173</v>
      </c>
      <c r="H14" s="1081" t="s">
        <v>185</v>
      </c>
      <c r="I14" s="1080" t="s">
        <v>574</v>
      </c>
      <c r="J14" s="1058" t="s">
        <v>522</v>
      </c>
      <c r="K14" s="1058" t="s">
        <v>522</v>
      </c>
      <c r="L14" s="1064">
        <v>63999</v>
      </c>
      <c r="M14" s="1072" t="s">
        <v>990</v>
      </c>
      <c r="N14" s="1093" t="s">
        <v>25</v>
      </c>
    </row>
    <row r="15" spans="1:14" ht="15" customHeight="1" x14ac:dyDescent="0.25">
      <c r="A15" s="1072" t="s">
        <v>515</v>
      </c>
      <c r="B15" s="1072" t="s">
        <v>990</v>
      </c>
      <c r="C15" s="1134" t="s">
        <v>1370</v>
      </c>
      <c r="D15" s="1080" t="s">
        <v>1358</v>
      </c>
      <c r="E15" s="1060" t="s">
        <v>516</v>
      </c>
      <c r="F15" s="1060" t="s">
        <v>517</v>
      </c>
      <c r="G15" s="1080" t="s">
        <v>173</v>
      </c>
      <c r="H15" s="1080" t="s">
        <v>183</v>
      </c>
      <c r="I15" s="1080" t="s">
        <v>574</v>
      </c>
      <c r="J15" s="1058" t="s">
        <v>522</v>
      </c>
      <c r="K15" s="1058" t="s">
        <v>522</v>
      </c>
      <c r="L15" s="1064">
        <v>63999</v>
      </c>
      <c r="M15" s="1072" t="s">
        <v>990</v>
      </c>
      <c r="N15" s="1093" t="s">
        <v>987</v>
      </c>
    </row>
    <row r="16" spans="1:14" ht="15" customHeight="1" x14ac:dyDescent="0.25">
      <c r="A16" s="1072" t="s">
        <v>515</v>
      </c>
      <c r="B16" s="1072" t="s">
        <v>990</v>
      </c>
      <c r="C16" s="1134" t="s">
        <v>742</v>
      </c>
      <c r="D16" s="1080" t="s">
        <v>743</v>
      </c>
      <c r="E16" s="1068" t="s">
        <v>516</v>
      </c>
      <c r="F16" s="1068" t="s">
        <v>517</v>
      </c>
      <c r="G16" s="1068" t="s">
        <v>173</v>
      </c>
      <c r="H16" s="1081" t="s">
        <v>185</v>
      </c>
      <c r="I16" s="1080" t="s">
        <v>574</v>
      </c>
      <c r="J16" s="1058" t="s">
        <v>522</v>
      </c>
      <c r="K16" s="1058" t="s">
        <v>522</v>
      </c>
      <c r="L16" s="1064">
        <v>63999</v>
      </c>
      <c r="M16" s="1072" t="s">
        <v>990</v>
      </c>
      <c r="N16" s="1093" t="s">
        <v>742</v>
      </c>
    </row>
    <row r="17" spans="1:14" ht="15" customHeight="1" x14ac:dyDescent="0.25">
      <c r="A17" s="1072" t="s">
        <v>515</v>
      </c>
      <c r="B17" s="1072" t="s">
        <v>990</v>
      </c>
      <c r="C17" s="1134" t="s">
        <v>334</v>
      </c>
      <c r="D17" s="1080" t="s">
        <v>521</v>
      </c>
      <c r="E17" s="1068" t="s">
        <v>516</v>
      </c>
      <c r="F17" s="1068" t="s">
        <v>517</v>
      </c>
      <c r="G17" s="1068" t="s">
        <v>173</v>
      </c>
      <c r="H17" s="1081" t="s">
        <v>185</v>
      </c>
      <c r="I17" s="1080" t="s">
        <v>574</v>
      </c>
      <c r="J17" s="1058" t="s">
        <v>522</v>
      </c>
      <c r="K17" s="1058" t="s">
        <v>522</v>
      </c>
      <c r="L17" s="1064">
        <v>63999</v>
      </c>
      <c r="M17" s="1072" t="s">
        <v>990</v>
      </c>
      <c r="N17" s="1093" t="s">
        <v>334</v>
      </c>
    </row>
    <row r="18" spans="1:14" ht="15" customHeight="1" x14ac:dyDescent="0.25">
      <c r="A18" s="1072" t="s">
        <v>515</v>
      </c>
      <c r="B18" s="1072" t="s">
        <v>990</v>
      </c>
      <c r="C18" s="1134" t="s">
        <v>85</v>
      </c>
      <c r="D18" s="1080" t="s">
        <v>85</v>
      </c>
      <c r="E18" s="1068" t="s">
        <v>516</v>
      </c>
      <c r="F18" s="1068" t="s">
        <v>517</v>
      </c>
      <c r="G18" s="1068" t="s">
        <v>173</v>
      </c>
      <c r="H18" s="1081" t="s">
        <v>185</v>
      </c>
      <c r="I18" s="1080" t="s">
        <v>574</v>
      </c>
      <c r="J18" s="1058" t="s">
        <v>522</v>
      </c>
      <c r="K18" s="1058" t="s">
        <v>522</v>
      </c>
      <c r="L18" s="1064">
        <v>63999</v>
      </c>
      <c r="M18" s="1072" t="s">
        <v>990</v>
      </c>
      <c r="N18" s="1093" t="s">
        <v>85</v>
      </c>
    </row>
    <row r="19" spans="1:14" ht="15" customHeight="1" x14ac:dyDescent="0.25">
      <c r="A19" s="1072" t="s">
        <v>515</v>
      </c>
      <c r="B19" s="1072" t="s">
        <v>990</v>
      </c>
      <c r="C19" s="1134" t="s">
        <v>51</v>
      </c>
      <c r="D19" s="1080" t="s">
        <v>51</v>
      </c>
      <c r="E19" s="1068" t="s">
        <v>516</v>
      </c>
      <c r="F19" s="1068" t="s">
        <v>517</v>
      </c>
      <c r="G19" s="1068" t="s">
        <v>173</v>
      </c>
      <c r="H19" s="1081" t="s">
        <v>185</v>
      </c>
      <c r="I19" s="1080" t="s">
        <v>574</v>
      </c>
      <c r="J19" s="1058" t="s">
        <v>522</v>
      </c>
      <c r="K19" s="1058" t="s">
        <v>522</v>
      </c>
      <c r="L19" s="1064">
        <v>63999</v>
      </c>
      <c r="M19" s="1072" t="s">
        <v>990</v>
      </c>
      <c r="N19" s="1093" t="s">
        <v>51</v>
      </c>
    </row>
    <row r="20" spans="1:14" ht="15" customHeight="1" x14ac:dyDescent="0.25">
      <c r="A20" s="1072" t="s">
        <v>515</v>
      </c>
      <c r="B20" s="1072" t="s">
        <v>990</v>
      </c>
      <c r="C20" s="1134" t="s">
        <v>1483</v>
      </c>
      <c r="D20" s="1080" t="s">
        <v>1483</v>
      </c>
      <c r="E20" s="1068" t="s">
        <v>516</v>
      </c>
      <c r="F20" s="1068" t="s">
        <v>517</v>
      </c>
      <c r="G20" s="1068" t="s">
        <v>173</v>
      </c>
      <c r="H20" s="1081" t="s">
        <v>185</v>
      </c>
      <c r="I20" s="1080" t="s">
        <v>1500</v>
      </c>
      <c r="J20" s="1058" t="s">
        <v>522</v>
      </c>
      <c r="K20" s="1058" t="s">
        <v>522</v>
      </c>
      <c r="L20" s="1064">
        <v>63999</v>
      </c>
      <c r="M20" s="1072" t="s">
        <v>990</v>
      </c>
      <c r="N20" s="1059" t="s">
        <v>1507</v>
      </c>
    </row>
    <row r="21" spans="1:14" ht="15" customHeight="1" x14ac:dyDescent="0.25">
      <c r="A21" s="1072" t="s">
        <v>515</v>
      </c>
      <c r="B21" s="1072" t="s">
        <v>990</v>
      </c>
      <c r="C21" s="1134" t="s">
        <v>1925</v>
      </c>
      <c r="D21" s="1080" t="s">
        <v>576</v>
      </c>
      <c r="E21" s="1060">
        <v>-75</v>
      </c>
      <c r="F21" s="1083">
        <v>75</v>
      </c>
      <c r="G21" s="1080" t="s">
        <v>164</v>
      </c>
      <c r="H21" s="1081" t="s">
        <v>185</v>
      </c>
      <c r="I21" s="1080" t="s">
        <v>89</v>
      </c>
      <c r="J21" s="1064">
        <v>9</v>
      </c>
      <c r="K21" s="1064">
        <v>6</v>
      </c>
      <c r="L21" s="1058" t="s">
        <v>522</v>
      </c>
      <c r="M21" s="1072" t="s">
        <v>990</v>
      </c>
      <c r="N21" s="1093" t="s">
        <v>44</v>
      </c>
    </row>
    <row r="22" spans="1:14" ht="15" customHeight="1" x14ac:dyDescent="0.25">
      <c r="A22" s="1072" t="s">
        <v>515</v>
      </c>
      <c r="B22" s="1072" t="s">
        <v>990</v>
      </c>
      <c r="C22" s="1134" t="s">
        <v>1926</v>
      </c>
      <c r="D22" s="1080" t="s">
        <v>577</v>
      </c>
      <c r="E22" s="1060">
        <v>-180</v>
      </c>
      <c r="F22" s="1083">
        <v>180</v>
      </c>
      <c r="G22" s="1080" t="s">
        <v>164</v>
      </c>
      <c r="H22" s="1081" t="s">
        <v>185</v>
      </c>
      <c r="I22" s="1080" t="s">
        <v>89</v>
      </c>
      <c r="J22" s="1064">
        <v>9</v>
      </c>
      <c r="K22" s="1064">
        <v>6</v>
      </c>
      <c r="L22" s="1058" t="s">
        <v>522</v>
      </c>
      <c r="M22" s="1072" t="s">
        <v>990</v>
      </c>
      <c r="N22" s="1093" t="s">
        <v>45</v>
      </c>
    </row>
    <row r="23" spans="1:14" ht="15" customHeight="1" x14ac:dyDescent="0.25">
      <c r="A23" s="1072" t="s">
        <v>515</v>
      </c>
      <c r="B23" s="1072" t="s">
        <v>990</v>
      </c>
      <c r="C23" s="1134" t="s">
        <v>1501</v>
      </c>
      <c r="D23" s="1080" t="s">
        <v>1501</v>
      </c>
      <c r="E23" s="1093" t="s">
        <v>516</v>
      </c>
      <c r="F23" s="1093" t="s">
        <v>517</v>
      </c>
      <c r="G23" s="1093" t="s">
        <v>173</v>
      </c>
      <c r="H23" s="1081"/>
      <c r="I23" s="1080"/>
      <c r="J23" s="1064"/>
      <c r="K23" s="1064"/>
      <c r="L23" s="1058"/>
      <c r="M23" s="1072"/>
      <c r="N23" s="1093"/>
    </row>
    <row r="24" spans="1:14" ht="15" customHeight="1" x14ac:dyDescent="0.25">
      <c r="A24" s="1072" t="s">
        <v>515</v>
      </c>
      <c r="B24" s="1072" t="s">
        <v>990</v>
      </c>
      <c r="C24" s="1134" t="s">
        <v>1927</v>
      </c>
      <c r="D24" s="1080" t="s">
        <v>659</v>
      </c>
      <c r="E24" s="1060">
        <v>-50</v>
      </c>
      <c r="F24" s="1083">
        <v>5000</v>
      </c>
      <c r="G24" s="1080" t="s">
        <v>188</v>
      </c>
      <c r="H24" s="1081" t="s">
        <v>185</v>
      </c>
      <c r="I24" s="1080" t="s">
        <v>573</v>
      </c>
      <c r="J24" s="1058" t="s">
        <v>522</v>
      </c>
      <c r="K24" s="1058" t="s">
        <v>522</v>
      </c>
      <c r="L24" s="1058" t="s">
        <v>522</v>
      </c>
      <c r="M24" s="1072" t="s">
        <v>990</v>
      </c>
      <c r="N24" s="1093" t="s">
        <v>1512</v>
      </c>
    </row>
    <row r="25" spans="1:14" ht="15" customHeight="1" x14ac:dyDescent="0.25">
      <c r="A25" s="1072" t="s">
        <v>515</v>
      </c>
      <c r="B25" s="1072" t="s">
        <v>990</v>
      </c>
      <c r="C25" s="1134" t="s">
        <v>1928</v>
      </c>
      <c r="D25" s="1080" t="s">
        <v>580</v>
      </c>
      <c r="E25" s="1060">
        <v>10</v>
      </c>
      <c r="F25" s="1083">
        <v>5000</v>
      </c>
      <c r="G25" s="1080" t="s">
        <v>18</v>
      </c>
      <c r="H25" s="1081" t="s">
        <v>185</v>
      </c>
      <c r="I25" s="1080" t="s">
        <v>89</v>
      </c>
      <c r="J25" s="1064">
        <v>9</v>
      </c>
      <c r="K25" s="1064">
        <v>1</v>
      </c>
      <c r="L25" s="1058" t="s">
        <v>522</v>
      </c>
      <c r="M25" s="1072" t="s">
        <v>990</v>
      </c>
      <c r="N25" s="1093" t="s">
        <v>1513</v>
      </c>
    </row>
    <row r="26" spans="1:14" ht="15" customHeight="1" x14ac:dyDescent="0.25">
      <c r="A26" s="1072" t="s">
        <v>515</v>
      </c>
      <c r="B26" s="1072" t="s">
        <v>990</v>
      </c>
      <c r="C26" s="1134" t="s">
        <v>1929</v>
      </c>
      <c r="D26" s="1080" t="s">
        <v>952</v>
      </c>
      <c r="E26" s="1060">
        <v>-10</v>
      </c>
      <c r="F26" s="1083">
        <v>30</v>
      </c>
      <c r="G26" s="1080" t="s">
        <v>953</v>
      </c>
      <c r="H26" s="1081" t="s">
        <v>185</v>
      </c>
      <c r="I26" s="1080" t="s">
        <v>89</v>
      </c>
      <c r="J26" s="1064">
        <v>9</v>
      </c>
      <c r="K26" s="1064">
        <v>1</v>
      </c>
      <c r="L26" s="1058" t="s">
        <v>522</v>
      </c>
      <c r="M26" s="1072" t="s">
        <v>990</v>
      </c>
      <c r="N26" s="1093" t="s">
        <v>1514</v>
      </c>
    </row>
    <row r="27" spans="1:14" ht="15" customHeight="1" x14ac:dyDescent="0.25">
      <c r="A27" s="1072" t="s">
        <v>515</v>
      </c>
      <c r="B27" s="1072" t="s">
        <v>990</v>
      </c>
      <c r="C27" s="1134" t="s">
        <v>1371</v>
      </c>
      <c r="D27" s="1080" t="s">
        <v>189</v>
      </c>
      <c r="E27" s="1068" t="s">
        <v>516</v>
      </c>
      <c r="F27" s="1068" t="s">
        <v>517</v>
      </c>
      <c r="G27" s="1068" t="s">
        <v>173</v>
      </c>
      <c r="H27" s="1081" t="s">
        <v>185</v>
      </c>
      <c r="I27" s="1080" t="s">
        <v>574</v>
      </c>
      <c r="J27" s="1058" t="s">
        <v>522</v>
      </c>
      <c r="K27" s="1058" t="s">
        <v>522</v>
      </c>
      <c r="L27" s="1064">
        <v>63999</v>
      </c>
      <c r="M27" s="1072" t="s">
        <v>990</v>
      </c>
      <c r="N27" s="1093" t="s">
        <v>1515</v>
      </c>
    </row>
    <row r="28" spans="1:14" ht="15" customHeight="1" x14ac:dyDescent="0.25">
      <c r="A28" s="1072" t="s">
        <v>515</v>
      </c>
      <c r="B28" s="1072" t="s">
        <v>990</v>
      </c>
      <c r="C28" s="1134" t="s">
        <v>1372</v>
      </c>
      <c r="D28" s="1080" t="s">
        <v>190</v>
      </c>
      <c r="E28" s="1068" t="s">
        <v>516</v>
      </c>
      <c r="F28" s="1068" t="s">
        <v>517</v>
      </c>
      <c r="G28" s="1068" t="s">
        <v>173</v>
      </c>
      <c r="H28" s="1081" t="s">
        <v>185</v>
      </c>
      <c r="I28" s="1080" t="s">
        <v>574</v>
      </c>
      <c r="J28" s="1058" t="s">
        <v>522</v>
      </c>
      <c r="K28" s="1058" t="s">
        <v>522</v>
      </c>
      <c r="L28" s="1064">
        <v>63999</v>
      </c>
      <c r="M28" s="1072" t="s">
        <v>990</v>
      </c>
      <c r="N28" s="1093" t="s">
        <v>1516</v>
      </c>
    </row>
    <row r="29" spans="1:14" ht="15" customHeight="1" x14ac:dyDescent="0.25">
      <c r="A29" s="1074" t="s">
        <v>522</v>
      </c>
      <c r="B29" s="1074" t="s">
        <v>522</v>
      </c>
      <c r="C29" s="1135" t="s">
        <v>522</v>
      </c>
      <c r="D29" s="1074" t="s">
        <v>522</v>
      </c>
      <c r="E29" s="1074" t="s">
        <v>522</v>
      </c>
      <c r="F29" s="1074" t="s">
        <v>522</v>
      </c>
      <c r="G29" s="1074" t="s">
        <v>522</v>
      </c>
      <c r="H29" s="1074" t="s">
        <v>522</v>
      </c>
      <c r="I29" s="1074" t="s">
        <v>522</v>
      </c>
      <c r="J29" s="1066" t="s">
        <v>522</v>
      </c>
      <c r="K29" s="1066" t="s">
        <v>522</v>
      </c>
      <c r="L29" s="1066" t="s">
        <v>522</v>
      </c>
      <c r="M29" s="1074" t="s">
        <v>522</v>
      </c>
      <c r="N29" s="1074" t="s">
        <v>522</v>
      </c>
    </row>
    <row r="30" spans="1:14" ht="15" customHeight="1" x14ac:dyDescent="0.25">
      <c r="A30" s="1072" t="s">
        <v>515</v>
      </c>
      <c r="B30" s="1072" t="s">
        <v>191</v>
      </c>
      <c r="C30" s="1134" t="s">
        <v>1365</v>
      </c>
      <c r="D30" s="1080" t="s">
        <v>182</v>
      </c>
      <c r="E30" s="1060" t="s">
        <v>516</v>
      </c>
      <c r="F30" s="1060" t="s">
        <v>517</v>
      </c>
      <c r="G30" s="1080" t="s">
        <v>173</v>
      </c>
      <c r="H30" s="1080" t="s">
        <v>183</v>
      </c>
      <c r="I30" s="1080" t="s">
        <v>574</v>
      </c>
      <c r="J30" s="1058" t="s">
        <v>522</v>
      </c>
      <c r="K30" s="1058" t="s">
        <v>522</v>
      </c>
      <c r="L30" s="1064">
        <v>63999</v>
      </c>
      <c r="M30" s="1072" t="s">
        <v>191</v>
      </c>
      <c r="N30" s="1068" t="s">
        <v>88</v>
      </c>
    </row>
    <row r="31" spans="1:14" ht="15" customHeight="1" x14ac:dyDescent="0.25">
      <c r="A31" s="1072" t="s">
        <v>515</v>
      </c>
      <c r="B31" s="1072" t="s">
        <v>191</v>
      </c>
      <c r="C31" s="1134" t="s">
        <v>1376</v>
      </c>
      <c r="D31" s="1080" t="s">
        <v>192</v>
      </c>
      <c r="E31" s="1068" t="s">
        <v>516</v>
      </c>
      <c r="F31" s="1068" t="s">
        <v>517</v>
      </c>
      <c r="G31" s="1068" t="s">
        <v>173</v>
      </c>
      <c r="H31" s="1081" t="s">
        <v>185</v>
      </c>
      <c r="I31" s="1080" t="s">
        <v>574</v>
      </c>
      <c r="J31" s="1058" t="s">
        <v>522</v>
      </c>
      <c r="K31" s="1058" t="s">
        <v>522</v>
      </c>
      <c r="L31" s="1064">
        <v>63999</v>
      </c>
      <c r="M31" s="1072" t="s">
        <v>191</v>
      </c>
      <c r="N31" s="1068" t="s">
        <v>1517</v>
      </c>
    </row>
    <row r="32" spans="1:14" ht="15" customHeight="1" x14ac:dyDescent="0.25">
      <c r="A32" s="1072" t="s">
        <v>515</v>
      </c>
      <c r="B32" s="1072" t="s">
        <v>191</v>
      </c>
      <c r="C32" s="1134" t="s">
        <v>1375</v>
      </c>
      <c r="D32" s="1080" t="s">
        <v>193</v>
      </c>
      <c r="E32" s="1068" t="s">
        <v>516</v>
      </c>
      <c r="F32" s="1068" t="s">
        <v>517</v>
      </c>
      <c r="G32" s="1068" t="s">
        <v>173</v>
      </c>
      <c r="H32" s="1081" t="s">
        <v>185</v>
      </c>
      <c r="I32" s="1080" t="s">
        <v>574</v>
      </c>
      <c r="J32" s="1058" t="s">
        <v>522</v>
      </c>
      <c r="K32" s="1058" t="s">
        <v>522</v>
      </c>
      <c r="L32" s="1064">
        <v>63999</v>
      </c>
      <c r="M32" s="1072" t="s">
        <v>191</v>
      </c>
      <c r="N32" s="1068" t="s">
        <v>1518</v>
      </c>
    </row>
    <row r="33" spans="1:14" ht="15" customHeight="1" x14ac:dyDescent="0.25">
      <c r="A33" s="1072" t="s">
        <v>515</v>
      </c>
      <c r="B33" s="1072" t="s">
        <v>191</v>
      </c>
      <c r="C33" s="1134" t="s">
        <v>1374</v>
      </c>
      <c r="D33" s="1080" t="s">
        <v>194</v>
      </c>
      <c r="E33" s="1068" t="s">
        <v>516</v>
      </c>
      <c r="F33" s="1068" t="s">
        <v>517</v>
      </c>
      <c r="G33" s="1068" t="s">
        <v>173</v>
      </c>
      <c r="H33" s="1081" t="s">
        <v>185</v>
      </c>
      <c r="I33" s="1080" t="s">
        <v>574</v>
      </c>
      <c r="J33" s="1058" t="s">
        <v>522</v>
      </c>
      <c r="K33" s="1058" t="s">
        <v>522</v>
      </c>
      <c r="L33" s="1064">
        <v>63999</v>
      </c>
      <c r="M33" s="1072" t="s">
        <v>191</v>
      </c>
      <c r="N33" s="1068" t="s">
        <v>1519</v>
      </c>
    </row>
    <row r="34" spans="1:14" ht="15" customHeight="1" x14ac:dyDescent="0.25">
      <c r="A34" s="1072" t="s">
        <v>515</v>
      </c>
      <c r="B34" s="1072" t="s">
        <v>191</v>
      </c>
      <c r="C34" s="1134" t="s">
        <v>121</v>
      </c>
      <c r="D34" s="1080" t="s">
        <v>121</v>
      </c>
      <c r="E34" s="1068" t="s">
        <v>516</v>
      </c>
      <c r="F34" s="1068" t="s">
        <v>517</v>
      </c>
      <c r="G34" s="1068" t="s">
        <v>173</v>
      </c>
      <c r="H34" s="1081" t="s">
        <v>185</v>
      </c>
      <c r="I34" s="1080" t="s">
        <v>574</v>
      </c>
      <c r="J34" s="1058" t="s">
        <v>522</v>
      </c>
      <c r="K34" s="1058" t="s">
        <v>522</v>
      </c>
      <c r="L34" s="1064">
        <v>63999</v>
      </c>
      <c r="M34" s="1072" t="s">
        <v>191</v>
      </c>
      <c r="N34" s="1068" t="s">
        <v>121</v>
      </c>
    </row>
    <row r="35" spans="1:14" ht="15" customHeight="1" x14ac:dyDescent="0.25">
      <c r="A35" s="1072" t="s">
        <v>515</v>
      </c>
      <c r="B35" s="1072" t="s">
        <v>191</v>
      </c>
      <c r="C35" s="1134" t="s">
        <v>1851</v>
      </c>
      <c r="D35" s="1080" t="s">
        <v>195</v>
      </c>
      <c r="E35" s="1068" t="s">
        <v>516</v>
      </c>
      <c r="F35" s="1068" t="s">
        <v>517</v>
      </c>
      <c r="G35" s="1068" t="s">
        <v>173</v>
      </c>
      <c r="H35" s="1081" t="s">
        <v>185</v>
      </c>
      <c r="I35" s="1080" t="s">
        <v>574</v>
      </c>
      <c r="J35" s="1058" t="s">
        <v>522</v>
      </c>
      <c r="K35" s="1058" t="s">
        <v>522</v>
      </c>
      <c r="L35" s="1064">
        <v>63999</v>
      </c>
      <c r="M35" s="1072" t="s">
        <v>191</v>
      </c>
      <c r="N35" s="1068" t="s">
        <v>1520</v>
      </c>
    </row>
    <row r="36" spans="1:14" ht="15" customHeight="1" x14ac:dyDescent="0.25">
      <c r="A36" s="1072" t="s">
        <v>515</v>
      </c>
      <c r="B36" s="1072" t="s">
        <v>191</v>
      </c>
      <c r="C36" s="1134" t="s">
        <v>1373</v>
      </c>
      <c r="D36" s="1080" t="s">
        <v>196</v>
      </c>
      <c r="E36" s="1068" t="s">
        <v>516</v>
      </c>
      <c r="F36" s="1068" t="s">
        <v>517</v>
      </c>
      <c r="G36" s="1068" t="s">
        <v>173</v>
      </c>
      <c r="H36" s="1081" t="s">
        <v>185</v>
      </c>
      <c r="I36" s="1080" t="s">
        <v>574</v>
      </c>
      <c r="J36" s="1058" t="s">
        <v>522</v>
      </c>
      <c r="K36" s="1058" t="s">
        <v>522</v>
      </c>
      <c r="L36" s="1064">
        <v>63999</v>
      </c>
      <c r="M36" s="1072" t="s">
        <v>191</v>
      </c>
      <c r="N36" s="1068" t="s">
        <v>1521</v>
      </c>
    </row>
    <row r="37" spans="1:14" ht="15" customHeight="1" x14ac:dyDescent="0.25">
      <c r="A37" s="1072" t="s">
        <v>515</v>
      </c>
      <c r="B37" s="1072" t="s">
        <v>191</v>
      </c>
      <c r="C37" s="1134" t="s">
        <v>197</v>
      </c>
      <c r="D37" s="1080" t="s">
        <v>197</v>
      </c>
      <c r="E37" s="1068" t="s">
        <v>516</v>
      </c>
      <c r="F37" s="1068" t="s">
        <v>517</v>
      </c>
      <c r="G37" s="1068" t="s">
        <v>173</v>
      </c>
      <c r="H37" s="1081" t="s">
        <v>185</v>
      </c>
      <c r="I37" s="1080" t="s">
        <v>574</v>
      </c>
      <c r="J37" s="1058" t="s">
        <v>522</v>
      </c>
      <c r="K37" s="1058" t="s">
        <v>522</v>
      </c>
      <c r="L37" s="1064">
        <v>63999</v>
      </c>
      <c r="M37" s="1072" t="s">
        <v>191</v>
      </c>
      <c r="N37" s="1068" t="s">
        <v>1522</v>
      </c>
    </row>
    <row r="38" spans="1:14" ht="15" customHeight="1" x14ac:dyDescent="0.25">
      <c r="A38" s="1072" t="s">
        <v>515</v>
      </c>
      <c r="B38" s="1072" t="s">
        <v>191</v>
      </c>
      <c r="C38" s="1134" t="s">
        <v>122</v>
      </c>
      <c r="D38" s="1080" t="s">
        <v>122</v>
      </c>
      <c r="E38" s="1068" t="s">
        <v>516</v>
      </c>
      <c r="F38" s="1068" t="s">
        <v>517</v>
      </c>
      <c r="G38" s="1068" t="s">
        <v>173</v>
      </c>
      <c r="H38" s="1081" t="s">
        <v>185</v>
      </c>
      <c r="I38" s="1080" t="s">
        <v>574</v>
      </c>
      <c r="J38" s="1058" t="s">
        <v>522</v>
      </c>
      <c r="K38" s="1058" t="s">
        <v>522</v>
      </c>
      <c r="L38" s="1064">
        <v>63999</v>
      </c>
      <c r="M38" s="1072" t="s">
        <v>191</v>
      </c>
      <c r="N38" s="1068" t="s">
        <v>122</v>
      </c>
    </row>
    <row r="39" spans="1:14" ht="15" customHeight="1" x14ac:dyDescent="0.25">
      <c r="A39" s="1072" t="s">
        <v>515</v>
      </c>
      <c r="B39" s="1072" t="s">
        <v>191</v>
      </c>
      <c r="C39" s="1134" t="s">
        <v>1377</v>
      </c>
      <c r="D39" s="1080" t="s">
        <v>198</v>
      </c>
      <c r="E39" s="1082">
        <v>1</v>
      </c>
      <c r="F39" s="1082">
        <f ca="1">TODAY()</f>
        <v>42979</v>
      </c>
      <c r="G39" s="1080" t="s">
        <v>93</v>
      </c>
      <c r="H39" s="1081" t="s">
        <v>185</v>
      </c>
      <c r="I39" s="1080" t="s">
        <v>520</v>
      </c>
      <c r="J39" s="1058" t="s">
        <v>522</v>
      </c>
      <c r="K39" s="1058" t="s">
        <v>522</v>
      </c>
      <c r="L39" s="1058" t="s">
        <v>522</v>
      </c>
      <c r="M39" s="1072" t="s">
        <v>191</v>
      </c>
      <c r="N39" s="1068" t="s">
        <v>1523</v>
      </c>
    </row>
    <row r="40" spans="1:14" ht="15" customHeight="1" x14ac:dyDescent="0.25">
      <c r="A40" s="1072" t="s">
        <v>515</v>
      </c>
      <c r="B40" s="1072" t="s">
        <v>191</v>
      </c>
      <c r="C40" s="1134" t="s">
        <v>123</v>
      </c>
      <c r="D40" s="1080" t="s">
        <v>123</v>
      </c>
      <c r="E40" s="1068" t="s">
        <v>516</v>
      </c>
      <c r="F40" s="1068" t="s">
        <v>517</v>
      </c>
      <c r="G40" s="1068" t="s">
        <v>173</v>
      </c>
      <c r="H40" s="1081" t="s">
        <v>185</v>
      </c>
      <c r="I40" s="1080" t="s">
        <v>574</v>
      </c>
      <c r="J40" s="1058" t="s">
        <v>522</v>
      </c>
      <c r="K40" s="1058" t="s">
        <v>522</v>
      </c>
      <c r="L40" s="1064">
        <v>63999</v>
      </c>
      <c r="M40" s="1072" t="s">
        <v>191</v>
      </c>
      <c r="N40" s="1068" t="s">
        <v>123</v>
      </c>
    </row>
    <row r="41" spans="1:14" ht="15" customHeight="1" x14ac:dyDescent="0.25">
      <c r="A41" s="1072" t="s">
        <v>515</v>
      </c>
      <c r="B41" s="1072" t="s">
        <v>191</v>
      </c>
      <c r="C41" s="1134" t="s">
        <v>199</v>
      </c>
      <c r="D41" s="1080" t="s">
        <v>199</v>
      </c>
      <c r="E41" s="1068" t="s">
        <v>516</v>
      </c>
      <c r="F41" s="1068" t="s">
        <v>517</v>
      </c>
      <c r="G41" s="1068" t="s">
        <v>173</v>
      </c>
      <c r="H41" s="1081" t="s">
        <v>185</v>
      </c>
      <c r="I41" s="1080" t="s">
        <v>574</v>
      </c>
      <c r="J41" s="1058" t="s">
        <v>522</v>
      </c>
      <c r="K41" s="1058" t="s">
        <v>522</v>
      </c>
      <c r="L41" s="1064">
        <v>63999</v>
      </c>
      <c r="M41" s="1072" t="s">
        <v>191</v>
      </c>
      <c r="N41" s="1068" t="s">
        <v>1524</v>
      </c>
    </row>
    <row r="42" spans="1:14" ht="15" customHeight="1" x14ac:dyDescent="0.25">
      <c r="A42" s="1072" t="s">
        <v>515</v>
      </c>
      <c r="B42" s="1072" t="s">
        <v>191</v>
      </c>
      <c r="C42" s="1134" t="s">
        <v>124</v>
      </c>
      <c r="D42" s="1080" t="s">
        <v>200</v>
      </c>
      <c r="E42" s="1068" t="s">
        <v>516</v>
      </c>
      <c r="F42" s="1068" t="s">
        <v>517</v>
      </c>
      <c r="G42" s="1068" t="s">
        <v>173</v>
      </c>
      <c r="H42" s="1081" t="s">
        <v>185</v>
      </c>
      <c r="I42" s="1080" t="s">
        <v>574</v>
      </c>
      <c r="J42" s="1058" t="s">
        <v>522</v>
      </c>
      <c r="K42" s="1058" t="s">
        <v>522</v>
      </c>
      <c r="L42" s="1064">
        <v>63999</v>
      </c>
      <c r="M42" s="1072" t="s">
        <v>191</v>
      </c>
      <c r="N42" s="1068" t="s">
        <v>124</v>
      </c>
    </row>
    <row r="43" spans="1:14" ht="15" customHeight="1" x14ac:dyDescent="0.25">
      <c r="A43" s="1072" t="s">
        <v>515</v>
      </c>
      <c r="B43" s="1072" t="s">
        <v>191</v>
      </c>
      <c r="C43" s="1134" t="s">
        <v>1378</v>
      </c>
      <c r="D43" s="1080" t="s">
        <v>201</v>
      </c>
      <c r="E43" s="1068" t="s">
        <v>516</v>
      </c>
      <c r="F43" s="1068" t="s">
        <v>517</v>
      </c>
      <c r="G43" s="1068" t="s">
        <v>173</v>
      </c>
      <c r="H43" s="1081" t="s">
        <v>185</v>
      </c>
      <c r="I43" s="1080" t="s">
        <v>574</v>
      </c>
      <c r="J43" s="1058" t="s">
        <v>522</v>
      </c>
      <c r="K43" s="1058" t="s">
        <v>522</v>
      </c>
      <c r="L43" s="1064">
        <v>63999</v>
      </c>
      <c r="M43" s="1072" t="s">
        <v>191</v>
      </c>
      <c r="N43" s="1068" t="s">
        <v>1525</v>
      </c>
    </row>
    <row r="44" spans="1:14" ht="15" customHeight="1" x14ac:dyDescent="0.25">
      <c r="A44" s="1072" t="s">
        <v>515</v>
      </c>
      <c r="B44" s="1072" t="s">
        <v>191</v>
      </c>
      <c r="C44" s="1134" t="s">
        <v>1379</v>
      </c>
      <c r="D44" s="1080" t="s">
        <v>202</v>
      </c>
      <c r="E44" s="1068" t="s">
        <v>516</v>
      </c>
      <c r="F44" s="1068" t="s">
        <v>517</v>
      </c>
      <c r="G44" s="1068" t="s">
        <v>173</v>
      </c>
      <c r="H44" s="1081" t="s">
        <v>185</v>
      </c>
      <c r="I44" s="1080" t="s">
        <v>574</v>
      </c>
      <c r="J44" s="1058" t="s">
        <v>522</v>
      </c>
      <c r="K44" s="1058" t="s">
        <v>522</v>
      </c>
      <c r="L44" s="1064">
        <v>63999</v>
      </c>
      <c r="M44" s="1072" t="s">
        <v>191</v>
      </c>
      <c r="N44" s="1068" t="s">
        <v>1526</v>
      </c>
    </row>
    <row r="45" spans="1:14" ht="15" customHeight="1" x14ac:dyDescent="0.25">
      <c r="A45" s="1074" t="s">
        <v>522</v>
      </c>
      <c r="B45" s="1074" t="s">
        <v>522</v>
      </c>
      <c r="C45" s="1135" t="s">
        <v>522</v>
      </c>
      <c r="D45" s="1074" t="s">
        <v>522</v>
      </c>
      <c r="E45" s="1074" t="s">
        <v>522</v>
      </c>
      <c r="F45" s="1074" t="s">
        <v>522</v>
      </c>
      <c r="G45" s="1074" t="s">
        <v>522</v>
      </c>
      <c r="H45" s="1074" t="s">
        <v>522</v>
      </c>
      <c r="I45" s="1074" t="s">
        <v>522</v>
      </c>
      <c r="J45" s="1066" t="s">
        <v>522</v>
      </c>
      <c r="K45" s="1066" t="s">
        <v>522</v>
      </c>
      <c r="L45" s="1066" t="s">
        <v>522</v>
      </c>
      <c r="M45" s="1074" t="s">
        <v>522</v>
      </c>
      <c r="N45" s="1074" t="s">
        <v>522</v>
      </c>
    </row>
    <row r="46" spans="1:14" ht="15" customHeight="1" x14ac:dyDescent="0.25">
      <c r="A46" s="1072" t="s">
        <v>515</v>
      </c>
      <c r="B46" s="1072" t="s">
        <v>203</v>
      </c>
      <c r="C46" s="1134" t="s">
        <v>1365</v>
      </c>
      <c r="D46" s="1080" t="s">
        <v>182</v>
      </c>
      <c r="E46" s="1060" t="s">
        <v>516</v>
      </c>
      <c r="F46" s="1060" t="s">
        <v>517</v>
      </c>
      <c r="G46" s="1080" t="s">
        <v>173</v>
      </c>
      <c r="H46" s="1080" t="s">
        <v>183</v>
      </c>
      <c r="I46" s="1080" t="s">
        <v>574</v>
      </c>
      <c r="J46" s="1058" t="s">
        <v>522</v>
      </c>
      <c r="K46" s="1058" t="s">
        <v>522</v>
      </c>
      <c r="L46" s="1064">
        <v>63999</v>
      </c>
      <c r="M46" s="1072" t="s">
        <v>203</v>
      </c>
      <c r="N46" s="1068" t="s">
        <v>88</v>
      </c>
    </row>
    <row r="47" spans="1:14" ht="15" customHeight="1" x14ac:dyDescent="0.25">
      <c r="A47" s="1072" t="s">
        <v>515</v>
      </c>
      <c r="B47" s="1072" t="s">
        <v>203</v>
      </c>
      <c r="C47" s="1134" t="s">
        <v>1381</v>
      </c>
      <c r="D47" s="1080" t="s">
        <v>856</v>
      </c>
      <c r="E47" s="1060">
        <v>1940</v>
      </c>
      <c r="F47" s="1084">
        <v>3000</v>
      </c>
      <c r="G47" s="1080" t="s">
        <v>93</v>
      </c>
      <c r="H47" s="1081" t="s">
        <v>185</v>
      </c>
      <c r="I47" s="1080" t="s">
        <v>573</v>
      </c>
      <c r="J47" s="1058" t="s">
        <v>522</v>
      </c>
      <c r="K47" s="1058" t="s">
        <v>522</v>
      </c>
      <c r="L47" s="1058" t="s">
        <v>522</v>
      </c>
      <c r="M47" s="1072" t="s">
        <v>203</v>
      </c>
      <c r="N47" s="1068" t="s">
        <v>1530</v>
      </c>
    </row>
    <row r="48" spans="1:14" ht="15" customHeight="1" x14ac:dyDescent="0.25">
      <c r="A48" s="1072" t="s">
        <v>515</v>
      </c>
      <c r="B48" s="1072" t="s">
        <v>203</v>
      </c>
      <c r="C48" s="1134" t="s">
        <v>1382</v>
      </c>
      <c r="D48" s="1080" t="s">
        <v>204</v>
      </c>
      <c r="E48" s="1068" t="s">
        <v>516</v>
      </c>
      <c r="F48" s="1068" t="s">
        <v>517</v>
      </c>
      <c r="G48" s="1068" t="s">
        <v>173</v>
      </c>
      <c r="H48" s="1081" t="s">
        <v>185</v>
      </c>
      <c r="I48" s="1080" t="s">
        <v>574</v>
      </c>
      <c r="J48" s="1058" t="s">
        <v>522</v>
      </c>
      <c r="K48" s="1058" t="s">
        <v>522</v>
      </c>
      <c r="L48" s="1064">
        <v>63999</v>
      </c>
      <c r="M48" s="1072" t="s">
        <v>203</v>
      </c>
      <c r="N48" s="1068" t="s">
        <v>125</v>
      </c>
    </row>
    <row r="49" spans="1:14" ht="15" customHeight="1" x14ac:dyDescent="0.25">
      <c r="A49" s="1072" t="s">
        <v>515</v>
      </c>
      <c r="B49" s="1072" t="s">
        <v>203</v>
      </c>
      <c r="C49" s="1134" t="s">
        <v>848</v>
      </c>
      <c r="D49" s="1080" t="s">
        <v>853</v>
      </c>
      <c r="E49" s="1068" t="s">
        <v>516</v>
      </c>
      <c r="F49" s="1068" t="s">
        <v>517</v>
      </c>
      <c r="G49" s="1068" t="s">
        <v>173</v>
      </c>
      <c r="H49" s="1081" t="s">
        <v>185</v>
      </c>
      <c r="I49" s="1080" t="s">
        <v>574</v>
      </c>
      <c r="J49" s="1058" t="s">
        <v>522</v>
      </c>
      <c r="K49" s="1058" t="s">
        <v>522</v>
      </c>
      <c r="L49" s="1064">
        <v>63999</v>
      </c>
      <c r="M49" s="1072" t="s">
        <v>203</v>
      </c>
      <c r="N49" s="1068" t="s">
        <v>848</v>
      </c>
    </row>
    <row r="50" spans="1:14" ht="15" customHeight="1" x14ac:dyDescent="0.25">
      <c r="A50" s="1072" t="s">
        <v>515</v>
      </c>
      <c r="B50" s="1072" t="s">
        <v>203</v>
      </c>
      <c r="C50" s="1134" t="s">
        <v>1380</v>
      </c>
      <c r="D50" s="1080" t="s">
        <v>854</v>
      </c>
      <c r="E50" s="1068" t="s">
        <v>516</v>
      </c>
      <c r="F50" s="1068" t="s">
        <v>517</v>
      </c>
      <c r="G50" s="1068" t="s">
        <v>173</v>
      </c>
      <c r="H50" s="1081" t="s">
        <v>185</v>
      </c>
      <c r="I50" s="1080" t="s">
        <v>574</v>
      </c>
      <c r="J50" s="1058" t="s">
        <v>522</v>
      </c>
      <c r="K50" s="1058" t="s">
        <v>522</v>
      </c>
      <c r="L50" s="1064">
        <v>63999</v>
      </c>
      <c r="M50" s="1072" t="s">
        <v>203</v>
      </c>
      <c r="N50" s="1068" t="s">
        <v>1527</v>
      </c>
    </row>
    <row r="51" spans="1:14" ht="15" customHeight="1" x14ac:dyDescent="0.25">
      <c r="A51" s="1072" t="s">
        <v>515</v>
      </c>
      <c r="B51" s="1072" t="s">
        <v>203</v>
      </c>
      <c r="C51" s="1134" t="s">
        <v>855</v>
      </c>
      <c r="D51" s="1080" t="s">
        <v>855</v>
      </c>
      <c r="E51" s="1068" t="s">
        <v>516</v>
      </c>
      <c r="F51" s="1068" t="s">
        <v>517</v>
      </c>
      <c r="G51" s="1068" t="s">
        <v>173</v>
      </c>
      <c r="H51" s="1081" t="s">
        <v>185</v>
      </c>
      <c r="I51" s="1080" t="s">
        <v>574</v>
      </c>
      <c r="J51" s="1058" t="s">
        <v>522</v>
      </c>
      <c r="K51" s="1058" t="s">
        <v>522</v>
      </c>
      <c r="L51" s="1064">
        <v>63999</v>
      </c>
      <c r="M51" s="1072" t="s">
        <v>203</v>
      </c>
      <c r="N51" s="1068" t="s">
        <v>1528</v>
      </c>
    </row>
    <row r="52" spans="1:14" ht="15" customHeight="1" x14ac:dyDescent="0.25">
      <c r="A52" s="1072" t="s">
        <v>515</v>
      </c>
      <c r="B52" s="1072" t="s">
        <v>203</v>
      </c>
      <c r="C52" s="1134" t="s">
        <v>1383</v>
      </c>
      <c r="D52" s="1080" t="s">
        <v>978</v>
      </c>
      <c r="E52" s="1068" t="s">
        <v>516</v>
      </c>
      <c r="F52" s="1068" t="s">
        <v>517</v>
      </c>
      <c r="G52" s="1068" t="s">
        <v>173</v>
      </c>
      <c r="H52" s="1081" t="s">
        <v>185</v>
      </c>
      <c r="I52" s="1080" t="s">
        <v>574</v>
      </c>
      <c r="J52" s="1058" t="s">
        <v>522</v>
      </c>
      <c r="K52" s="1058" t="s">
        <v>522</v>
      </c>
      <c r="L52" s="1064">
        <v>63999</v>
      </c>
      <c r="M52" s="1072" t="s">
        <v>203</v>
      </c>
      <c r="N52" s="1068" t="s">
        <v>1529</v>
      </c>
    </row>
    <row r="53" spans="1:14" ht="15" customHeight="1" x14ac:dyDescent="0.25">
      <c r="A53" s="1072" t="s">
        <v>515</v>
      </c>
      <c r="B53" s="1072" t="s">
        <v>203</v>
      </c>
      <c r="C53" s="1134" t="s">
        <v>849</v>
      </c>
      <c r="D53" s="1080" t="s">
        <v>859</v>
      </c>
      <c r="E53" s="1068" t="s">
        <v>516</v>
      </c>
      <c r="F53" s="1068" t="s">
        <v>517</v>
      </c>
      <c r="G53" s="1068" t="s">
        <v>173</v>
      </c>
      <c r="H53" s="1081" t="s">
        <v>185</v>
      </c>
      <c r="I53" s="1080" t="s">
        <v>574</v>
      </c>
      <c r="J53" s="1058" t="s">
        <v>522</v>
      </c>
      <c r="K53" s="1058" t="s">
        <v>522</v>
      </c>
      <c r="L53" s="1064">
        <v>63999</v>
      </c>
      <c r="M53" s="1072" t="s">
        <v>203</v>
      </c>
      <c r="N53" s="1068" t="s">
        <v>849</v>
      </c>
    </row>
    <row r="54" spans="1:14" ht="15" customHeight="1" x14ac:dyDescent="0.25">
      <c r="A54" s="1072" t="s">
        <v>515</v>
      </c>
      <c r="B54" s="1072" t="s">
        <v>203</v>
      </c>
      <c r="C54" s="1134" t="s">
        <v>850</v>
      </c>
      <c r="D54" s="1080" t="s">
        <v>857</v>
      </c>
      <c r="E54" s="1068" t="s">
        <v>516</v>
      </c>
      <c r="F54" s="1068" t="s">
        <v>517</v>
      </c>
      <c r="G54" s="1068" t="s">
        <v>173</v>
      </c>
      <c r="H54" s="1081" t="s">
        <v>185</v>
      </c>
      <c r="I54" s="1080" t="s">
        <v>574</v>
      </c>
      <c r="J54" s="1058" t="s">
        <v>522</v>
      </c>
      <c r="K54" s="1058" t="s">
        <v>522</v>
      </c>
      <c r="L54" s="1064">
        <v>63999</v>
      </c>
      <c r="M54" s="1072" t="s">
        <v>203</v>
      </c>
      <c r="N54" s="1068" t="s">
        <v>850</v>
      </c>
    </row>
    <row r="55" spans="1:14" ht="15" customHeight="1" x14ac:dyDescent="0.25">
      <c r="A55" s="1072" t="s">
        <v>515</v>
      </c>
      <c r="B55" s="1072" t="s">
        <v>203</v>
      </c>
      <c r="C55" s="1134" t="s">
        <v>1384</v>
      </c>
      <c r="D55" s="1080" t="s">
        <v>858</v>
      </c>
      <c r="E55" s="1068" t="s">
        <v>516</v>
      </c>
      <c r="F55" s="1068" t="s">
        <v>517</v>
      </c>
      <c r="G55" s="1068" t="s">
        <v>173</v>
      </c>
      <c r="H55" s="1081" t="s">
        <v>185</v>
      </c>
      <c r="I55" s="1080" t="s">
        <v>574</v>
      </c>
      <c r="J55" s="1058" t="s">
        <v>522</v>
      </c>
      <c r="K55" s="1058" t="s">
        <v>522</v>
      </c>
      <c r="L55" s="1064">
        <v>63999</v>
      </c>
      <c r="M55" s="1072" t="s">
        <v>203</v>
      </c>
      <c r="N55" s="1068" t="s">
        <v>1531</v>
      </c>
    </row>
    <row r="56" spans="1:14" ht="15" customHeight="1" x14ac:dyDescent="0.25">
      <c r="A56" s="1074" t="s">
        <v>522</v>
      </c>
      <c r="B56" s="1074" t="s">
        <v>522</v>
      </c>
      <c r="C56" s="1135" t="s">
        <v>522</v>
      </c>
      <c r="D56" s="1074" t="s">
        <v>522</v>
      </c>
      <c r="E56" s="1074" t="s">
        <v>522</v>
      </c>
      <c r="F56" s="1074" t="s">
        <v>522</v>
      </c>
      <c r="G56" s="1074" t="s">
        <v>522</v>
      </c>
      <c r="H56" s="1074" t="s">
        <v>522</v>
      </c>
      <c r="I56" s="1074" t="s">
        <v>522</v>
      </c>
      <c r="J56" s="1066" t="s">
        <v>522</v>
      </c>
      <c r="K56" s="1066" t="s">
        <v>522</v>
      </c>
      <c r="L56" s="1066" t="s">
        <v>522</v>
      </c>
      <c r="M56" s="1074" t="s">
        <v>522</v>
      </c>
      <c r="N56" s="1074" t="s">
        <v>522</v>
      </c>
    </row>
    <row r="57" spans="1:14" ht="15" customHeight="1" x14ac:dyDescent="0.25">
      <c r="A57" s="1072" t="s">
        <v>515</v>
      </c>
      <c r="B57" s="1072" t="s">
        <v>205</v>
      </c>
      <c r="C57" s="1134" t="s">
        <v>1385</v>
      </c>
      <c r="D57" s="1080" t="s">
        <v>206</v>
      </c>
      <c r="E57" s="1068" t="s">
        <v>516</v>
      </c>
      <c r="F57" s="1068" t="s">
        <v>517</v>
      </c>
      <c r="G57" s="1068" t="s">
        <v>173</v>
      </c>
      <c r="H57" s="1080" t="s">
        <v>183</v>
      </c>
      <c r="I57" s="1080" t="s">
        <v>574</v>
      </c>
      <c r="J57" s="1058" t="s">
        <v>522</v>
      </c>
      <c r="K57" s="1058" t="s">
        <v>522</v>
      </c>
      <c r="L57" s="1064">
        <v>63999</v>
      </c>
      <c r="M57" s="1072" t="s">
        <v>205</v>
      </c>
      <c r="N57" s="1068" t="s">
        <v>129</v>
      </c>
    </row>
    <row r="58" spans="1:14" ht="15" customHeight="1" x14ac:dyDescent="0.25">
      <c r="A58" s="1072" t="s">
        <v>515</v>
      </c>
      <c r="B58" s="1072" t="s">
        <v>205</v>
      </c>
      <c r="C58" s="1134" t="s">
        <v>1368</v>
      </c>
      <c r="D58" s="1080" t="s">
        <v>12</v>
      </c>
      <c r="E58" s="1082">
        <v>1</v>
      </c>
      <c r="F58" s="1082">
        <f ca="1">TODAY()</f>
        <v>42979</v>
      </c>
      <c r="G58" s="1080" t="s">
        <v>93</v>
      </c>
      <c r="H58" s="1080" t="s">
        <v>183</v>
      </c>
      <c r="I58" s="1080" t="s">
        <v>520</v>
      </c>
      <c r="J58" s="1058" t="s">
        <v>522</v>
      </c>
      <c r="K58" s="1058" t="s">
        <v>522</v>
      </c>
      <c r="L58" s="1058" t="s">
        <v>522</v>
      </c>
      <c r="M58" s="1072" t="s">
        <v>205</v>
      </c>
      <c r="N58" s="1068" t="s">
        <v>1532</v>
      </c>
    </row>
    <row r="59" spans="1:14" ht="15" customHeight="1" x14ac:dyDescent="0.25">
      <c r="A59" s="1072" t="s">
        <v>515</v>
      </c>
      <c r="B59" s="1072" t="s">
        <v>205</v>
      </c>
      <c r="C59" s="1134" t="s">
        <v>1386</v>
      </c>
      <c r="D59" s="1080" t="s">
        <v>207</v>
      </c>
      <c r="E59" s="1068" t="s">
        <v>516</v>
      </c>
      <c r="F59" s="1068" t="s">
        <v>517</v>
      </c>
      <c r="G59" s="1068" t="s">
        <v>173</v>
      </c>
      <c r="H59" s="1081" t="s">
        <v>185</v>
      </c>
      <c r="I59" s="1080" t="s">
        <v>574</v>
      </c>
      <c r="J59" s="1058" t="s">
        <v>522</v>
      </c>
      <c r="K59" s="1058" t="s">
        <v>522</v>
      </c>
      <c r="L59" s="1064">
        <v>63999</v>
      </c>
      <c r="M59" s="1072" t="s">
        <v>205</v>
      </c>
      <c r="N59" s="1068" t="s">
        <v>1533</v>
      </c>
    </row>
    <row r="60" spans="1:14" ht="15" customHeight="1" x14ac:dyDescent="0.25">
      <c r="A60" s="1072" t="s">
        <v>515</v>
      </c>
      <c r="B60" s="1072" t="s">
        <v>205</v>
      </c>
      <c r="C60" s="1134" t="s">
        <v>1387</v>
      </c>
      <c r="D60" s="1080" t="s">
        <v>941</v>
      </c>
      <c r="E60" s="1068" t="s">
        <v>516</v>
      </c>
      <c r="F60" s="1068" t="s">
        <v>517</v>
      </c>
      <c r="G60" s="1068" t="s">
        <v>173</v>
      </c>
      <c r="H60" s="1080" t="s">
        <v>183</v>
      </c>
      <c r="I60" s="1080" t="s">
        <v>574</v>
      </c>
      <c r="J60" s="1058" t="s">
        <v>522</v>
      </c>
      <c r="K60" s="1058" t="s">
        <v>522</v>
      </c>
      <c r="L60" s="1064">
        <v>63999</v>
      </c>
      <c r="M60" s="1072" t="s">
        <v>205</v>
      </c>
      <c r="N60" s="1068" t="s">
        <v>105</v>
      </c>
    </row>
    <row r="61" spans="1:14" ht="15" customHeight="1" x14ac:dyDescent="0.25">
      <c r="A61" s="1072" t="s">
        <v>515</v>
      </c>
      <c r="B61" s="1072" t="s">
        <v>205</v>
      </c>
      <c r="C61" s="1134" t="s">
        <v>1388</v>
      </c>
      <c r="D61" s="1080" t="s">
        <v>46</v>
      </c>
      <c r="E61" s="1068" t="s">
        <v>516</v>
      </c>
      <c r="F61" s="1068" t="s">
        <v>517</v>
      </c>
      <c r="G61" s="1068" t="s">
        <v>173</v>
      </c>
      <c r="H61" s="1080" t="s">
        <v>183</v>
      </c>
      <c r="I61" s="1080" t="s">
        <v>574</v>
      </c>
      <c r="J61" s="1058" t="s">
        <v>522</v>
      </c>
      <c r="K61" s="1058" t="s">
        <v>522</v>
      </c>
      <c r="L61" s="1064">
        <v>63999</v>
      </c>
      <c r="M61" s="1072" t="s">
        <v>205</v>
      </c>
      <c r="N61" s="1068" t="s">
        <v>106</v>
      </c>
    </row>
    <row r="62" spans="1:14" ht="15" customHeight="1" x14ac:dyDescent="0.25">
      <c r="A62" s="1072" t="s">
        <v>515</v>
      </c>
      <c r="B62" s="1072" t="s">
        <v>205</v>
      </c>
      <c r="C62" s="1134" t="s">
        <v>1389</v>
      </c>
      <c r="D62" s="1080" t="s">
        <v>942</v>
      </c>
      <c r="E62" s="1068" t="s">
        <v>516</v>
      </c>
      <c r="F62" s="1068" t="s">
        <v>517</v>
      </c>
      <c r="G62" s="1068" t="s">
        <v>173</v>
      </c>
      <c r="H62" s="1080" t="s">
        <v>183</v>
      </c>
      <c r="I62" s="1080" t="s">
        <v>574</v>
      </c>
      <c r="J62" s="1058" t="s">
        <v>522</v>
      </c>
      <c r="K62" s="1058" t="s">
        <v>522</v>
      </c>
      <c r="L62" s="1064">
        <v>63999</v>
      </c>
      <c r="M62" s="1072" t="s">
        <v>205</v>
      </c>
      <c r="N62" s="1068" t="s">
        <v>1534</v>
      </c>
    </row>
    <row r="63" spans="1:14" ht="15" customHeight="1" x14ac:dyDescent="0.25">
      <c r="A63" s="1072" t="s">
        <v>515</v>
      </c>
      <c r="B63" s="1072" t="s">
        <v>205</v>
      </c>
      <c r="C63" s="1134" t="s">
        <v>1390</v>
      </c>
      <c r="D63" s="1080" t="s">
        <v>660</v>
      </c>
      <c r="E63" s="1068" t="s">
        <v>516</v>
      </c>
      <c r="F63" s="1068" t="s">
        <v>517</v>
      </c>
      <c r="G63" s="1068" t="s">
        <v>173</v>
      </c>
      <c r="H63" s="1080" t="s">
        <v>183</v>
      </c>
      <c r="I63" s="1080" t="s">
        <v>574</v>
      </c>
      <c r="J63" s="1058" t="s">
        <v>522</v>
      </c>
      <c r="K63" s="1058" t="s">
        <v>522</v>
      </c>
      <c r="L63" s="1064">
        <v>63999</v>
      </c>
      <c r="M63" s="1072" t="s">
        <v>205</v>
      </c>
      <c r="N63" s="1068" t="s">
        <v>422</v>
      </c>
    </row>
    <row r="64" spans="1:14" ht="15" customHeight="1" x14ac:dyDescent="0.25">
      <c r="A64" s="1072" t="s">
        <v>515</v>
      </c>
      <c r="B64" s="1072" t="s">
        <v>205</v>
      </c>
      <c r="C64" s="1134" t="s">
        <v>1852</v>
      </c>
      <c r="D64" s="1080" t="s">
        <v>943</v>
      </c>
      <c r="E64" s="1068" t="s">
        <v>516</v>
      </c>
      <c r="F64" s="1068" t="s">
        <v>517</v>
      </c>
      <c r="G64" s="1068" t="s">
        <v>173</v>
      </c>
      <c r="H64" s="1080" t="s">
        <v>183</v>
      </c>
      <c r="I64" s="1080" t="s">
        <v>574</v>
      </c>
      <c r="J64" s="1058" t="s">
        <v>522</v>
      </c>
      <c r="K64" s="1058" t="s">
        <v>522</v>
      </c>
      <c r="L64" s="1064">
        <v>63999</v>
      </c>
      <c r="M64" s="1072" t="s">
        <v>205</v>
      </c>
      <c r="N64" s="1068" t="s">
        <v>298</v>
      </c>
    </row>
    <row r="65" spans="1:14" ht="15" customHeight="1" x14ac:dyDescent="0.25">
      <c r="A65" s="1072" t="s">
        <v>515</v>
      </c>
      <c r="B65" s="1072" t="s">
        <v>205</v>
      </c>
      <c r="C65" s="1134" t="s">
        <v>1391</v>
      </c>
      <c r="D65" s="1080" t="s">
        <v>944</v>
      </c>
      <c r="E65" s="1068" t="s">
        <v>516</v>
      </c>
      <c r="F65" s="1068" t="s">
        <v>517</v>
      </c>
      <c r="G65" s="1068" t="s">
        <v>173</v>
      </c>
      <c r="H65" s="1080" t="s">
        <v>183</v>
      </c>
      <c r="I65" s="1080" t="s">
        <v>574</v>
      </c>
      <c r="J65" s="1058" t="s">
        <v>522</v>
      </c>
      <c r="K65" s="1058" t="s">
        <v>522</v>
      </c>
      <c r="L65" s="1064">
        <v>63999</v>
      </c>
      <c r="M65" s="1072" t="s">
        <v>205</v>
      </c>
      <c r="N65" s="1068" t="s">
        <v>333</v>
      </c>
    </row>
    <row r="66" spans="1:14" ht="15" customHeight="1" x14ac:dyDescent="0.25">
      <c r="A66" s="1072" t="s">
        <v>515</v>
      </c>
      <c r="B66" s="1072" t="s">
        <v>205</v>
      </c>
      <c r="C66" s="1134" t="s">
        <v>937</v>
      </c>
      <c r="D66" s="1080" t="s">
        <v>937</v>
      </c>
      <c r="E66" s="1068" t="s">
        <v>516</v>
      </c>
      <c r="F66" s="1068" t="s">
        <v>517</v>
      </c>
      <c r="G66" s="1068" t="s">
        <v>173</v>
      </c>
      <c r="H66" s="1080" t="s">
        <v>183</v>
      </c>
      <c r="I66" s="1080" t="s">
        <v>574</v>
      </c>
      <c r="J66" s="1058" t="s">
        <v>522</v>
      </c>
      <c r="K66" s="1058" t="s">
        <v>522</v>
      </c>
      <c r="L66" s="1064">
        <v>63999</v>
      </c>
      <c r="M66" s="1072" t="s">
        <v>205</v>
      </c>
      <c r="N66" s="1068" t="s">
        <v>47</v>
      </c>
    </row>
    <row r="67" spans="1:14" ht="15" customHeight="1" x14ac:dyDescent="0.25">
      <c r="A67" s="1072" t="s">
        <v>515</v>
      </c>
      <c r="B67" s="1072" t="s">
        <v>205</v>
      </c>
      <c r="C67" s="1134" t="s">
        <v>13</v>
      </c>
      <c r="D67" s="1080" t="s">
        <v>938</v>
      </c>
      <c r="E67" s="1060" t="s">
        <v>117</v>
      </c>
      <c r="F67" s="1080" t="s">
        <v>118</v>
      </c>
      <c r="G67" s="1080" t="s">
        <v>173</v>
      </c>
      <c r="H67" s="1080" t="s">
        <v>183</v>
      </c>
      <c r="I67" s="1080" t="s">
        <v>523</v>
      </c>
      <c r="J67" s="1058" t="s">
        <v>522</v>
      </c>
      <c r="K67" s="1058" t="s">
        <v>522</v>
      </c>
      <c r="L67" s="1064">
        <v>63999</v>
      </c>
      <c r="M67" s="1072" t="s">
        <v>205</v>
      </c>
      <c r="N67" s="1068" t="s">
        <v>13</v>
      </c>
    </row>
    <row r="68" spans="1:14" ht="15" customHeight="1" x14ac:dyDescent="0.25">
      <c r="A68" s="1072" t="s">
        <v>515</v>
      </c>
      <c r="B68" s="1072" t="s">
        <v>205</v>
      </c>
      <c r="C68" s="1134" t="s">
        <v>940</v>
      </c>
      <c r="D68" s="1080" t="s">
        <v>940</v>
      </c>
      <c r="E68" s="1068" t="s">
        <v>516</v>
      </c>
      <c r="F68" s="1068" t="s">
        <v>517</v>
      </c>
      <c r="G68" s="1068" t="s">
        <v>173</v>
      </c>
      <c r="H68" s="1080" t="s">
        <v>183</v>
      </c>
      <c r="I68" s="1080" t="s">
        <v>574</v>
      </c>
      <c r="J68" s="1058" t="s">
        <v>522</v>
      </c>
      <c r="K68" s="1058" t="s">
        <v>522</v>
      </c>
      <c r="L68" s="1064">
        <v>63999</v>
      </c>
      <c r="M68" s="1072" t="s">
        <v>205</v>
      </c>
      <c r="N68" s="1068" t="s">
        <v>116</v>
      </c>
    </row>
    <row r="69" spans="1:14" ht="15" customHeight="1" x14ac:dyDescent="0.25">
      <c r="A69" s="1072" t="s">
        <v>515</v>
      </c>
      <c r="B69" s="1072" t="s">
        <v>205</v>
      </c>
      <c r="C69" s="1134" t="s">
        <v>1392</v>
      </c>
      <c r="D69" s="1080" t="s">
        <v>939</v>
      </c>
      <c r="E69" s="1068" t="s">
        <v>516</v>
      </c>
      <c r="F69" s="1068" t="s">
        <v>517</v>
      </c>
      <c r="G69" s="1068" t="s">
        <v>173</v>
      </c>
      <c r="H69" s="1080" t="s">
        <v>183</v>
      </c>
      <c r="I69" s="1080" t="s">
        <v>574</v>
      </c>
      <c r="J69" s="1058" t="s">
        <v>522</v>
      </c>
      <c r="K69" s="1058" t="s">
        <v>522</v>
      </c>
      <c r="L69" s="1064">
        <v>63999</v>
      </c>
      <c r="M69" s="1072" t="s">
        <v>205</v>
      </c>
      <c r="N69" s="1068" t="s">
        <v>132</v>
      </c>
    </row>
    <row r="70" spans="1:14" ht="15" customHeight="1" x14ac:dyDescent="0.25">
      <c r="A70" s="1074" t="s">
        <v>522</v>
      </c>
      <c r="B70" s="1074" t="s">
        <v>522</v>
      </c>
      <c r="C70" s="1135" t="s">
        <v>522</v>
      </c>
      <c r="D70" s="1074" t="s">
        <v>522</v>
      </c>
      <c r="E70" s="1074" t="s">
        <v>522</v>
      </c>
      <c r="F70" s="1074" t="s">
        <v>522</v>
      </c>
      <c r="G70" s="1074" t="s">
        <v>522</v>
      </c>
      <c r="H70" s="1074" t="s">
        <v>522</v>
      </c>
      <c r="I70" s="1074" t="s">
        <v>522</v>
      </c>
      <c r="J70" s="1066" t="s">
        <v>522</v>
      </c>
      <c r="K70" s="1066" t="s">
        <v>522</v>
      </c>
      <c r="L70" s="1066" t="s">
        <v>522</v>
      </c>
      <c r="M70" s="1074" t="s">
        <v>522</v>
      </c>
      <c r="N70" s="1074" t="s">
        <v>522</v>
      </c>
    </row>
    <row r="71" spans="1:14" ht="15" customHeight="1" x14ac:dyDescent="0.25">
      <c r="A71" s="1072" t="s">
        <v>515</v>
      </c>
      <c r="B71" s="1072" t="s">
        <v>497</v>
      </c>
      <c r="C71" s="1134" t="s">
        <v>524</v>
      </c>
      <c r="D71" s="1080" t="s">
        <v>524</v>
      </c>
      <c r="E71" s="1060" t="s">
        <v>516</v>
      </c>
      <c r="F71" s="1060" t="s">
        <v>517</v>
      </c>
      <c r="G71" s="1080" t="s">
        <v>173</v>
      </c>
      <c r="H71" s="1080" t="s">
        <v>183</v>
      </c>
      <c r="I71" s="1080" t="s">
        <v>574</v>
      </c>
      <c r="J71" s="1058" t="s">
        <v>522</v>
      </c>
      <c r="K71" s="1058" t="s">
        <v>522</v>
      </c>
      <c r="L71" s="1064">
        <v>63999</v>
      </c>
      <c r="M71" s="1072" t="s">
        <v>497</v>
      </c>
      <c r="N71" s="1068" t="s">
        <v>1535</v>
      </c>
    </row>
    <row r="72" spans="1:14" ht="15" customHeight="1" x14ac:dyDescent="0.25">
      <c r="A72" s="1072" t="s">
        <v>515</v>
      </c>
      <c r="B72" s="1072" t="s">
        <v>497</v>
      </c>
      <c r="C72" s="1134" t="s">
        <v>1442</v>
      </c>
      <c r="D72" s="1080" t="s">
        <v>208</v>
      </c>
      <c r="E72" s="1060" t="s">
        <v>516</v>
      </c>
      <c r="F72" s="1060" t="s">
        <v>517</v>
      </c>
      <c r="G72" s="1080" t="s">
        <v>173</v>
      </c>
      <c r="H72" s="1081" t="s">
        <v>185</v>
      </c>
      <c r="I72" s="1080" t="s">
        <v>574</v>
      </c>
      <c r="J72" s="1058" t="s">
        <v>522</v>
      </c>
      <c r="K72" s="1058" t="s">
        <v>522</v>
      </c>
      <c r="L72" s="1064">
        <v>63999</v>
      </c>
      <c r="M72" s="1072" t="s">
        <v>497</v>
      </c>
      <c r="N72" s="1068" t="s">
        <v>1536</v>
      </c>
    </row>
    <row r="73" spans="1:14" ht="15" customHeight="1" x14ac:dyDescent="0.25">
      <c r="A73" s="1072" t="s">
        <v>515</v>
      </c>
      <c r="B73" s="1072" t="s">
        <v>497</v>
      </c>
      <c r="C73" s="1134" t="s">
        <v>525</v>
      </c>
      <c r="D73" s="1080" t="s">
        <v>525</v>
      </c>
      <c r="E73" s="1060" t="s">
        <v>516</v>
      </c>
      <c r="F73" s="1060" t="s">
        <v>517</v>
      </c>
      <c r="G73" s="1080" t="s">
        <v>173</v>
      </c>
      <c r="H73" s="1080" t="s">
        <v>183</v>
      </c>
      <c r="I73" s="1080" t="s">
        <v>574</v>
      </c>
      <c r="J73" s="1058" t="s">
        <v>522</v>
      </c>
      <c r="K73" s="1058" t="s">
        <v>522</v>
      </c>
      <c r="L73" s="1064">
        <v>63999</v>
      </c>
      <c r="M73" s="1072" t="s">
        <v>497</v>
      </c>
      <c r="N73" s="1068" t="s">
        <v>130</v>
      </c>
    </row>
    <row r="74" spans="1:14" ht="15" customHeight="1" x14ac:dyDescent="0.25">
      <c r="A74" s="1072" t="s">
        <v>515</v>
      </c>
      <c r="B74" s="1072" t="s">
        <v>497</v>
      </c>
      <c r="C74" s="1134" t="s">
        <v>1444</v>
      </c>
      <c r="D74" s="1080" t="s">
        <v>209</v>
      </c>
      <c r="E74" s="1060" t="s">
        <v>516</v>
      </c>
      <c r="F74" s="1060" t="s">
        <v>517</v>
      </c>
      <c r="G74" s="1080" t="s">
        <v>173</v>
      </c>
      <c r="H74" s="1081" t="s">
        <v>185</v>
      </c>
      <c r="I74" s="1080" t="s">
        <v>574</v>
      </c>
      <c r="J74" s="1058" t="s">
        <v>522</v>
      </c>
      <c r="K74" s="1058" t="s">
        <v>522</v>
      </c>
      <c r="L74" s="1064">
        <v>63999</v>
      </c>
      <c r="M74" s="1072" t="s">
        <v>497</v>
      </c>
      <c r="N74" s="1068" t="s">
        <v>1537</v>
      </c>
    </row>
    <row r="75" spans="1:14" ht="15" customHeight="1" x14ac:dyDescent="0.25">
      <c r="A75" s="1072" t="s">
        <v>515</v>
      </c>
      <c r="B75" s="1072" t="s">
        <v>497</v>
      </c>
      <c r="C75" s="1134" t="s">
        <v>526</v>
      </c>
      <c r="D75" s="1080" t="s">
        <v>526</v>
      </c>
      <c r="E75" s="1060" t="s">
        <v>516</v>
      </c>
      <c r="F75" s="1060" t="s">
        <v>517</v>
      </c>
      <c r="G75" s="1080" t="s">
        <v>173</v>
      </c>
      <c r="H75" s="1080" t="s">
        <v>183</v>
      </c>
      <c r="I75" s="1080" t="s">
        <v>574</v>
      </c>
      <c r="J75" s="1058" t="s">
        <v>522</v>
      </c>
      <c r="K75" s="1058" t="s">
        <v>522</v>
      </c>
      <c r="L75" s="1064">
        <v>63999</v>
      </c>
      <c r="M75" s="1072" t="s">
        <v>497</v>
      </c>
      <c r="N75" s="1068" t="s">
        <v>1538</v>
      </c>
    </row>
    <row r="76" spans="1:14" ht="15" customHeight="1" x14ac:dyDescent="0.25">
      <c r="A76" s="1072" t="s">
        <v>515</v>
      </c>
      <c r="B76" s="1072" t="s">
        <v>497</v>
      </c>
      <c r="C76" s="1134" t="s">
        <v>1445</v>
      </c>
      <c r="D76" s="1080" t="s">
        <v>210</v>
      </c>
      <c r="E76" s="1060" t="s">
        <v>516</v>
      </c>
      <c r="F76" s="1060" t="s">
        <v>517</v>
      </c>
      <c r="G76" s="1080" t="s">
        <v>173</v>
      </c>
      <c r="H76" s="1081" t="s">
        <v>185</v>
      </c>
      <c r="I76" s="1080" t="s">
        <v>574</v>
      </c>
      <c r="J76" s="1058" t="s">
        <v>522</v>
      </c>
      <c r="K76" s="1058" t="s">
        <v>522</v>
      </c>
      <c r="L76" s="1064">
        <v>63999</v>
      </c>
      <c r="M76" s="1072" t="s">
        <v>497</v>
      </c>
      <c r="N76" s="1068" t="s">
        <v>1539</v>
      </c>
    </row>
    <row r="77" spans="1:14" ht="15" customHeight="1" x14ac:dyDescent="0.25">
      <c r="A77" s="1072" t="s">
        <v>515</v>
      </c>
      <c r="B77" s="1072" t="s">
        <v>497</v>
      </c>
      <c r="C77" s="1134" t="s">
        <v>527</v>
      </c>
      <c r="D77" s="1080" t="s">
        <v>527</v>
      </c>
      <c r="E77" s="1060" t="s">
        <v>516</v>
      </c>
      <c r="F77" s="1060" t="s">
        <v>517</v>
      </c>
      <c r="G77" s="1080" t="s">
        <v>173</v>
      </c>
      <c r="H77" s="1080" t="s">
        <v>183</v>
      </c>
      <c r="I77" s="1080" t="s">
        <v>574</v>
      </c>
      <c r="J77" s="1058" t="s">
        <v>522</v>
      </c>
      <c r="K77" s="1058" t="s">
        <v>522</v>
      </c>
      <c r="L77" s="1064">
        <v>63999</v>
      </c>
      <c r="M77" s="1072" t="s">
        <v>497</v>
      </c>
      <c r="N77" s="1068" t="s">
        <v>1540</v>
      </c>
    </row>
    <row r="78" spans="1:14" ht="15" customHeight="1" x14ac:dyDescent="0.25">
      <c r="A78" s="1072" t="s">
        <v>515</v>
      </c>
      <c r="B78" s="1072" t="s">
        <v>497</v>
      </c>
      <c r="C78" s="1134" t="s">
        <v>1446</v>
      </c>
      <c r="D78" s="1080" t="s">
        <v>211</v>
      </c>
      <c r="E78" s="1060" t="s">
        <v>516</v>
      </c>
      <c r="F78" s="1060" t="s">
        <v>517</v>
      </c>
      <c r="G78" s="1080" t="s">
        <v>173</v>
      </c>
      <c r="H78" s="1081" t="s">
        <v>185</v>
      </c>
      <c r="I78" s="1080" t="s">
        <v>574</v>
      </c>
      <c r="J78" s="1058" t="s">
        <v>522</v>
      </c>
      <c r="K78" s="1058" t="s">
        <v>522</v>
      </c>
      <c r="L78" s="1064">
        <v>63999</v>
      </c>
      <c r="M78" s="1072" t="s">
        <v>497</v>
      </c>
      <c r="N78" s="1068" t="s">
        <v>1541</v>
      </c>
    </row>
    <row r="79" spans="1:14" ht="15" customHeight="1" x14ac:dyDescent="0.25">
      <c r="A79" s="1072" t="s">
        <v>515</v>
      </c>
      <c r="B79" s="1072" t="s">
        <v>497</v>
      </c>
      <c r="C79" s="1134" t="s">
        <v>528</v>
      </c>
      <c r="D79" s="1080" t="s">
        <v>528</v>
      </c>
      <c r="E79" s="1060" t="s">
        <v>516</v>
      </c>
      <c r="F79" s="1060" t="s">
        <v>517</v>
      </c>
      <c r="G79" s="1080" t="s">
        <v>173</v>
      </c>
      <c r="H79" s="1080" t="s">
        <v>183</v>
      </c>
      <c r="I79" s="1080" t="s">
        <v>574</v>
      </c>
      <c r="J79" s="1058" t="s">
        <v>522</v>
      </c>
      <c r="K79" s="1058" t="s">
        <v>522</v>
      </c>
      <c r="L79" s="1064">
        <v>63999</v>
      </c>
      <c r="M79" s="1072" t="s">
        <v>497</v>
      </c>
      <c r="N79" s="1068" t="s">
        <v>1542</v>
      </c>
    </row>
    <row r="80" spans="1:14" ht="15" customHeight="1" x14ac:dyDescent="0.25">
      <c r="A80" s="1072" t="s">
        <v>515</v>
      </c>
      <c r="B80" s="1072" t="s">
        <v>497</v>
      </c>
      <c r="C80" s="1134" t="s">
        <v>1447</v>
      </c>
      <c r="D80" s="1080" t="s">
        <v>212</v>
      </c>
      <c r="E80" s="1060" t="s">
        <v>516</v>
      </c>
      <c r="F80" s="1060" t="s">
        <v>517</v>
      </c>
      <c r="G80" s="1080" t="s">
        <v>173</v>
      </c>
      <c r="H80" s="1081" t="s">
        <v>185</v>
      </c>
      <c r="I80" s="1080" t="s">
        <v>574</v>
      </c>
      <c r="J80" s="1058" t="s">
        <v>522</v>
      </c>
      <c r="K80" s="1058" t="s">
        <v>522</v>
      </c>
      <c r="L80" s="1064">
        <v>63999</v>
      </c>
      <c r="M80" s="1072" t="s">
        <v>497</v>
      </c>
      <c r="N80" s="1068" t="s">
        <v>1543</v>
      </c>
    </row>
    <row r="81" spans="1:14" ht="15" customHeight="1" x14ac:dyDescent="0.25">
      <c r="A81" s="1072" t="s">
        <v>515</v>
      </c>
      <c r="B81" s="1072" t="s">
        <v>497</v>
      </c>
      <c r="C81" s="1134" t="s">
        <v>1402</v>
      </c>
      <c r="D81" s="1080" t="s">
        <v>529</v>
      </c>
      <c r="E81" s="1068" t="s">
        <v>516</v>
      </c>
      <c r="F81" s="1068" t="s">
        <v>517</v>
      </c>
      <c r="G81" s="1068" t="s">
        <v>173</v>
      </c>
      <c r="H81" s="1080" t="s">
        <v>183</v>
      </c>
      <c r="I81" s="1080" t="s">
        <v>574</v>
      </c>
      <c r="J81" s="1058" t="s">
        <v>522</v>
      </c>
      <c r="K81" s="1058" t="s">
        <v>522</v>
      </c>
      <c r="L81" s="1064">
        <v>63999</v>
      </c>
      <c r="M81" s="1072" t="s">
        <v>497</v>
      </c>
      <c r="N81" s="1068" t="s">
        <v>131</v>
      </c>
    </row>
    <row r="82" spans="1:14" ht="15" customHeight="1" x14ac:dyDescent="0.25">
      <c r="A82" s="1072" t="s">
        <v>515</v>
      </c>
      <c r="B82" s="1072" t="s">
        <v>497</v>
      </c>
      <c r="C82" s="1134" t="s">
        <v>1385</v>
      </c>
      <c r="D82" s="1080" t="s">
        <v>206</v>
      </c>
      <c r="E82" s="1068" t="s">
        <v>516</v>
      </c>
      <c r="F82" s="1068" t="s">
        <v>517</v>
      </c>
      <c r="G82" s="1068" t="s">
        <v>173</v>
      </c>
      <c r="H82" s="1081" t="s">
        <v>185</v>
      </c>
      <c r="I82" s="1080" t="s">
        <v>574</v>
      </c>
      <c r="J82" s="1058" t="s">
        <v>522</v>
      </c>
      <c r="K82" s="1058" t="s">
        <v>522</v>
      </c>
      <c r="L82" s="1064">
        <v>63999</v>
      </c>
      <c r="M82" s="1072" t="s">
        <v>497</v>
      </c>
      <c r="N82" s="1068" t="s">
        <v>129</v>
      </c>
    </row>
    <row r="83" spans="1:14" ht="15" customHeight="1" x14ac:dyDescent="0.25">
      <c r="A83" s="1072" t="s">
        <v>515</v>
      </c>
      <c r="B83" s="1072" t="s">
        <v>497</v>
      </c>
      <c r="C83" s="1134" t="s">
        <v>1370</v>
      </c>
      <c r="D83" s="1080" t="s">
        <v>1358</v>
      </c>
      <c r="E83" s="1060" t="s">
        <v>516</v>
      </c>
      <c r="F83" s="1060" t="s">
        <v>517</v>
      </c>
      <c r="G83" s="1080" t="s">
        <v>173</v>
      </c>
      <c r="H83" s="1080" t="s">
        <v>183</v>
      </c>
      <c r="I83" s="1080" t="s">
        <v>574</v>
      </c>
      <c r="J83" s="1058" t="s">
        <v>522</v>
      </c>
      <c r="K83" s="1058" t="s">
        <v>522</v>
      </c>
      <c r="L83" s="1064">
        <v>63999</v>
      </c>
      <c r="M83" s="1072" t="s">
        <v>497</v>
      </c>
      <c r="N83" s="1068" t="s">
        <v>987</v>
      </c>
    </row>
    <row r="84" spans="1:14" ht="15" customHeight="1" x14ac:dyDescent="0.25">
      <c r="A84" s="1072" t="s">
        <v>515</v>
      </c>
      <c r="B84" s="1072" t="s">
        <v>497</v>
      </c>
      <c r="C84" s="1134" t="s">
        <v>1368</v>
      </c>
      <c r="D84" s="1080" t="s">
        <v>186</v>
      </c>
      <c r="E84" s="1082">
        <v>1</v>
      </c>
      <c r="F84" s="1082">
        <f ca="1">TODAY()</f>
        <v>42979</v>
      </c>
      <c r="G84" s="1080" t="s">
        <v>93</v>
      </c>
      <c r="H84" s="1081" t="s">
        <v>185</v>
      </c>
      <c r="I84" s="1080" t="s">
        <v>520</v>
      </c>
      <c r="J84" s="1058" t="s">
        <v>522</v>
      </c>
      <c r="K84" s="1058" t="s">
        <v>522</v>
      </c>
      <c r="L84" s="1058" t="s">
        <v>522</v>
      </c>
      <c r="M84" s="1072" t="s">
        <v>497</v>
      </c>
      <c r="N84" s="1068" t="s">
        <v>1532</v>
      </c>
    </row>
    <row r="85" spans="1:14" ht="15" customHeight="1" x14ac:dyDescent="0.25">
      <c r="A85" s="1072" t="s">
        <v>515</v>
      </c>
      <c r="B85" s="1072" t="s">
        <v>497</v>
      </c>
      <c r="C85" s="1134" t="s">
        <v>1369</v>
      </c>
      <c r="D85" s="1080" t="s">
        <v>187</v>
      </c>
      <c r="E85" s="1082">
        <v>1</v>
      </c>
      <c r="F85" s="1082">
        <f ca="1">TODAY()</f>
        <v>42979</v>
      </c>
      <c r="G85" s="1080" t="s">
        <v>93</v>
      </c>
      <c r="H85" s="1081" t="s">
        <v>185</v>
      </c>
      <c r="I85" s="1080" t="s">
        <v>520</v>
      </c>
      <c r="J85" s="1058" t="s">
        <v>522</v>
      </c>
      <c r="K85" s="1058" t="s">
        <v>522</v>
      </c>
      <c r="L85" s="1058" t="s">
        <v>522</v>
      </c>
      <c r="M85" s="1072" t="s">
        <v>497</v>
      </c>
      <c r="N85" s="1068" t="s">
        <v>1544</v>
      </c>
    </row>
    <row r="86" spans="1:14" ht="15" customHeight="1" x14ac:dyDescent="0.25">
      <c r="A86" s="1072" t="s">
        <v>515</v>
      </c>
      <c r="B86" s="1072" t="s">
        <v>497</v>
      </c>
      <c r="C86" s="1134" t="s">
        <v>1393</v>
      </c>
      <c r="D86" s="1080" t="s">
        <v>213</v>
      </c>
      <c r="E86" s="1068" t="s">
        <v>516</v>
      </c>
      <c r="F86" s="1068" t="s">
        <v>517</v>
      </c>
      <c r="G86" s="1068" t="s">
        <v>173</v>
      </c>
      <c r="H86" s="1081" t="s">
        <v>185</v>
      </c>
      <c r="I86" s="1080" t="s">
        <v>574</v>
      </c>
      <c r="J86" s="1058" t="s">
        <v>522</v>
      </c>
      <c r="K86" s="1058" t="s">
        <v>522</v>
      </c>
      <c r="L86" s="1064">
        <v>63999</v>
      </c>
      <c r="M86" s="1072" t="s">
        <v>497</v>
      </c>
      <c r="N86" s="1068" t="s">
        <v>1545</v>
      </c>
    </row>
    <row r="87" spans="1:14" ht="15" customHeight="1" x14ac:dyDescent="0.25">
      <c r="A87" s="1072" t="s">
        <v>515</v>
      </c>
      <c r="B87" s="1072" t="s">
        <v>497</v>
      </c>
      <c r="C87" s="1134" t="s">
        <v>1394</v>
      </c>
      <c r="D87" s="1080" t="s">
        <v>214</v>
      </c>
      <c r="E87" s="1068" t="s">
        <v>516</v>
      </c>
      <c r="F87" s="1068" t="s">
        <v>517</v>
      </c>
      <c r="G87" s="1068" t="s">
        <v>173</v>
      </c>
      <c r="H87" s="1081" t="s">
        <v>185</v>
      </c>
      <c r="I87" s="1080" t="s">
        <v>574</v>
      </c>
      <c r="J87" s="1058" t="s">
        <v>522</v>
      </c>
      <c r="K87" s="1058" t="s">
        <v>522</v>
      </c>
      <c r="L87" s="1064">
        <v>63999</v>
      </c>
      <c r="M87" s="1072" t="s">
        <v>497</v>
      </c>
      <c r="N87" s="1068" t="s">
        <v>1546</v>
      </c>
    </row>
    <row r="88" spans="1:14" ht="15" customHeight="1" x14ac:dyDescent="0.25">
      <c r="A88" s="1072" t="s">
        <v>515</v>
      </c>
      <c r="B88" s="1072" t="s">
        <v>497</v>
      </c>
      <c r="C88" s="1134" t="s">
        <v>1395</v>
      </c>
      <c r="D88" s="1080" t="s">
        <v>530</v>
      </c>
      <c r="E88" s="1068" t="s">
        <v>516</v>
      </c>
      <c r="F88" s="1068" t="s">
        <v>517</v>
      </c>
      <c r="G88" s="1068" t="s">
        <v>173</v>
      </c>
      <c r="H88" s="1081" t="s">
        <v>185</v>
      </c>
      <c r="I88" s="1080" t="s">
        <v>574</v>
      </c>
      <c r="J88" s="1058" t="s">
        <v>522</v>
      </c>
      <c r="K88" s="1058" t="s">
        <v>522</v>
      </c>
      <c r="L88" s="1064">
        <v>63999</v>
      </c>
      <c r="M88" s="1072" t="s">
        <v>497</v>
      </c>
      <c r="N88" s="1068" t="s">
        <v>1547</v>
      </c>
    </row>
    <row r="89" spans="1:14" ht="15" customHeight="1" x14ac:dyDescent="0.25">
      <c r="A89" s="1072" t="s">
        <v>515</v>
      </c>
      <c r="B89" s="1072" t="s">
        <v>497</v>
      </c>
      <c r="C89" s="1134" t="s">
        <v>1396</v>
      </c>
      <c r="D89" s="1080" t="s">
        <v>215</v>
      </c>
      <c r="E89" s="1068" t="s">
        <v>516</v>
      </c>
      <c r="F89" s="1068" t="s">
        <v>517</v>
      </c>
      <c r="G89" s="1068" t="s">
        <v>173</v>
      </c>
      <c r="H89" s="1081" t="s">
        <v>185</v>
      </c>
      <c r="I89" s="1080" t="s">
        <v>574</v>
      </c>
      <c r="J89" s="1058" t="s">
        <v>522</v>
      </c>
      <c r="K89" s="1058" t="s">
        <v>522</v>
      </c>
      <c r="L89" s="1064">
        <v>63999</v>
      </c>
      <c r="M89" s="1072" t="s">
        <v>497</v>
      </c>
      <c r="N89" s="1068" t="s">
        <v>103</v>
      </c>
    </row>
    <row r="90" spans="1:14" ht="15" customHeight="1" x14ac:dyDescent="0.25">
      <c r="A90" s="1072" t="s">
        <v>515</v>
      </c>
      <c r="B90" s="1072" t="s">
        <v>497</v>
      </c>
      <c r="C90" s="1134" t="s">
        <v>44</v>
      </c>
      <c r="D90" s="1080" t="s">
        <v>576</v>
      </c>
      <c r="E90" s="1060">
        <v>-75</v>
      </c>
      <c r="F90" s="1083">
        <v>75</v>
      </c>
      <c r="G90" s="1080" t="s">
        <v>164</v>
      </c>
      <c r="H90" s="1081" t="s">
        <v>185</v>
      </c>
      <c r="I90" s="1080" t="s">
        <v>89</v>
      </c>
      <c r="J90" s="1064">
        <v>9</v>
      </c>
      <c r="K90" s="1064">
        <v>6</v>
      </c>
      <c r="L90" s="1058" t="s">
        <v>522</v>
      </c>
      <c r="M90" s="1072" t="s">
        <v>497</v>
      </c>
      <c r="N90" s="1068" t="s">
        <v>44</v>
      </c>
    </row>
    <row r="91" spans="1:14" ht="15" customHeight="1" x14ac:dyDescent="0.25">
      <c r="A91" s="1072" t="s">
        <v>515</v>
      </c>
      <c r="B91" s="1072" t="s">
        <v>497</v>
      </c>
      <c r="C91" s="1134" t="s">
        <v>45</v>
      </c>
      <c r="D91" s="1080" t="s">
        <v>577</v>
      </c>
      <c r="E91" s="1060">
        <v>-180</v>
      </c>
      <c r="F91" s="1083">
        <v>180</v>
      </c>
      <c r="G91" s="1080" t="s">
        <v>164</v>
      </c>
      <c r="H91" s="1081" t="s">
        <v>185</v>
      </c>
      <c r="I91" s="1080" t="s">
        <v>89</v>
      </c>
      <c r="J91" s="1064">
        <v>9</v>
      </c>
      <c r="K91" s="1064">
        <v>6</v>
      </c>
      <c r="L91" s="1058" t="s">
        <v>522</v>
      </c>
      <c r="M91" s="1072" t="s">
        <v>497</v>
      </c>
      <c r="N91" s="1068" t="s">
        <v>45</v>
      </c>
    </row>
    <row r="92" spans="1:14" ht="15" customHeight="1" x14ac:dyDescent="0.25">
      <c r="A92" s="1072" t="s">
        <v>515</v>
      </c>
      <c r="B92" s="1072" t="s">
        <v>497</v>
      </c>
      <c r="C92" s="1134" t="s">
        <v>1930</v>
      </c>
      <c r="D92" s="1080" t="s">
        <v>216</v>
      </c>
      <c r="E92" s="1060">
        <v>0</v>
      </c>
      <c r="F92" s="1083">
        <v>10</v>
      </c>
      <c r="G92" s="1080" t="s">
        <v>111</v>
      </c>
      <c r="H92" s="1081" t="s">
        <v>185</v>
      </c>
      <c r="I92" s="1080" t="s">
        <v>573</v>
      </c>
      <c r="J92" s="1058" t="s">
        <v>522</v>
      </c>
      <c r="K92" s="1058" t="s">
        <v>522</v>
      </c>
      <c r="L92" s="1058" t="s">
        <v>522</v>
      </c>
      <c r="M92" s="1072" t="s">
        <v>497</v>
      </c>
      <c r="N92" s="1068" t="s">
        <v>104</v>
      </c>
    </row>
    <row r="93" spans="1:14" ht="15" customHeight="1" x14ac:dyDescent="0.25">
      <c r="A93" s="1072" t="s">
        <v>515</v>
      </c>
      <c r="B93" s="1072" t="s">
        <v>497</v>
      </c>
      <c r="C93" s="1134" t="s">
        <v>1931</v>
      </c>
      <c r="D93" s="1080" t="s">
        <v>217</v>
      </c>
      <c r="E93" s="1060">
        <v>0</v>
      </c>
      <c r="F93" s="1083">
        <v>999999</v>
      </c>
      <c r="G93" s="1080" t="s">
        <v>1841</v>
      </c>
      <c r="H93" s="1081" t="s">
        <v>185</v>
      </c>
      <c r="I93" s="1080" t="s">
        <v>89</v>
      </c>
      <c r="J93" s="1064">
        <v>9</v>
      </c>
      <c r="K93" s="1064">
        <v>1</v>
      </c>
      <c r="L93" s="1058" t="s">
        <v>522</v>
      </c>
      <c r="M93" s="1072" t="s">
        <v>497</v>
      </c>
      <c r="N93" s="1068" t="s">
        <v>1548</v>
      </c>
    </row>
    <row r="94" spans="1:14" ht="15" customHeight="1" x14ac:dyDescent="0.25">
      <c r="A94" s="1074" t="s">
        <v>522</v>
      </c>
      <c r="B94" s="1074" t="s">
        <v>522</v>
      </c>
      <c r="C94" s="1135" t="s">
        <v>522</v>
      </c>
      <c r="D94" s="1074" t="s">
        <v>522</v>
      </c>
      <c r="E94" s="1074" t="s">
        <v>522</v>
      </c>
      <c r="F94" s="1074" t="s">
        <v>522</v>
      </c>
      <c r="G94" s="1074" t="s">
        <v>522</v>
      </c>
      <c r="H94" s="1074" t="s">
        <v>522</v>
      </c>
      <c r="I94" s="1074" t="s">
        <v>522</v>
      </c>
      <c r="J94" s="1066" t="s">
        <v>522</v>
      </c>
      <c r="K94" s="1066" t="s">
        <v>522</v>
      </c>
      <c r="L94" s="1066" t="s">
        <v>522</v>
      </c>
      <c r="M94" s="1074" t="s">
        <v>522</v>
      </c>
      <c r="N94" s="1074" t="s">
        <v>522</v>
      </c>
    </row>
    <row r="95" spans="1:14" ht="15" customHeight="1" x14ac:dyDescent="0.25">
      <c r="A95" s="1070" t="s">
        <v>531</v>
      </c>
      <c r="B95" s="1070" t="s">
        <v>461</v>
      </c>
      <c r="C95" s="1134" t="s">
        <v>1365</v>
      </c>
      <c r="D95" s="1080" t="s">
        <v>182</v>
      </c>
      <c r="E95" s="1060" t="s">
        <v>516</v>
      </c>
      <c r="F95" s="1060" t="s">
        <v>517</v>
      </c>
      <c r="G95" s="1080" t="s">
        <v>173</v>
      </c>
      <c r="H95" s="1080" t="s">
        <v>183</v>
      </c>
      <c r="I95" s="1080" t="s">
        <v>574</v>
      </c>
      <c r="J95" s="1058" t="s">
        <v>522</v>
      </c>
      <c r="K95" s="1058" t="s">
        <v>522</v>
      </c>
      <c r="L95" s="1058" t="s">
        <v>522</v>
      </c>
      <c r="M95" s="1070" t="s">
        <v>461</v>
      </c>
      <c r="N95" s="1068" t="s">
        <v>88</v>
      </c>
    </row>
    <row r="96" spans="1:14" ht="15" customHeight="1" x14ac:dyDescent="0.25">
      <c r="A96" s="1070" t="s">
        <v>531</v>
      </c>
      <c r="B96" s="1070" t="s">
        <v>461</v>
      </c>
      <c r="C96" s="1134" t="s">
        <v>1370</v>
      </c>
      <c r="D96" s="1080" t="s">
        <v>1358</v>
      </c>
      <c r="E96" s="1060" t="s">
        <v>516</v>
      </c>
      <c r="F96" s="1060" t="s">
        <v>517</v>
      </c>
      <c r="G96" s="1080" t="s">
        <v>173</v>
      </c>
      <c r="H96" s="1080" t="s">
        <v>183</v>
      </c>
      <c r="I96" s="1080" t="s">
        <v>574</v>
      </c>
      <c r="J96" s="1058" t="s">
        <v>522</v>
      </c>
      <c r="K96" s="1058" t="s">
        <v>522</v>
      </c>
      <c r="L96" s="1064">
        <v>63999</v>
      </c>
      <c r="M96" s="1070" t="s">
        <v>461</v>
      </c>
      <c r="N96" s="1068" t="s">
        <v>987</v>
      </c>
    </row>
    <row r="97" spans="1:14" ht="15" customHeight="1" x14ac:dyDescent="0.25">
      <c r="A97" s="1070" t="s">
        <v>531</v>
      </c>
      <c r="B97" s="1070" t="s">
        <v>461</v>
      </c>
      <c r="C97" s="1134" t="s">
        <v>12</v>
      </c>
      <c r="D97" s="1080" t="s">
        <v>12</v>
      </c>
      <c r="E97" s="1082">
        <v>1</v>
      </c>
      <c r="F97" s="1082">
        <f ca="1">TODAY()</f>
        <v>42979</v>
      </c>
      <c r="G97" s="1080" t="s">
        <v>93</v>
      </c>
      <c r="H97" s="1080" t="s">
        <v>183</v>
      </c>
      <c r="I97" s="1080" t="s">
        <v>520</v>
      </c>
      <c r="J97" s="1058" t="s">
        <v>522</v>
      </c>
      <c r="K97" s="1058" t="s">
        <v>522</v>
      </c>
      <c r="L97" s="1058" t="s">
        <v>522</v>
      </c>
      <c r="M97" s="1070" t="s">
        <v>461</v>
      </c>
      <c r="N97" s="1068" t="s">
        <v>12</v>
      </c>
    </row>
    <row r="98" spans="1:14" ht="15" customHeight="1" x14ac:dyDescent="0.25">
      <c r="A98" s="1070" t="s">
        <v>531</v>
      </c>
      <c r="B98" s="1070" t="s">
        <v>461</v>
      </c>
      <c r="C98" s="1134" t="s">
        <v>1397</v>
      </c>
      <c r="D98" s="1080" t="s">
        <v>223</v>
      </c>
      <c r="E98" s="1068" t="s">
        <v>516</v>
      </c>
      <c r="F98" s="1068" t="s">
        <v>517</v>
      </c>
      <c r="G98" s="1068" t="s">
        <v>173</v>
      </c>
      <c r="H98" s="1081" t="s">
        <v>185</v>
      </c>
      <c r="I98" s="1080" t="s">
        <v>574</v>
      </c>
      <c r="J98" s="1058" t="s">
        <v>522</v>
      </c>
      <c r="K98" s="1058" t="s">
        <v>522</v>
      </c>
      <c r="L98" s="1058" t="s">
        <v>522</v>
      </c>
      <c r="M98" s="1070" t="s">
        <v>461</v>
      </c>
      <c r="N98" s="1068" t="s">
        <v>1549</v>
      </c>
    </row>
    <row r="99" spans="1:14" ht="15" customHeight="1" x14ac:dyDescent="0.25">
      <c r="A99" s="1070" t="s">
        <v>531</v>
      </c>
      <c r="B99" s="1070" t="s">
        <v>461</v>
      </c>
      <c r="C99" s="1134" t="s">
        <v>1932</v>
      </c>
      <c r="D99" s="1080" t="s">
        <v>224</v>
      </c>
      <c r="E99" s="1060">
        <v>-75</v>
      </c>
      <c r="F99" s="1083">
        <v>75</v>
      </c>
      <c r="G99" s="1080" t="s">
        <v>164</v>
      </c>
      <c r="H99" s="1080" t="s">
        <v>183</v>
      </c>
      <c r="I99" s="1080" t="s">
        <v>89</v>
      </c>
      <c r="J99" s="1064">
        <v>9</v>
      </c>
      <c r="K99" s="1064">
        <v>6</v>
      </c>
      <c r="L99" s="1058" t="s">
        <v>522</v>
      </c>
      <c r="M99" s="1070" t="s">
        <v>461</v>
      </c>
      <c r="N99" s="1068" t="s">
        <v>1550</v>
      </c>
    </row>
    <row r="100" spans="1:14" ht="15" customHeight="1" x14ac:dyDescent="0.25">
      <c r="A100" s="1070" t="s">
        <v>531</v>
      </c>
      <c r="B100" s="1070" t="s">
        <v>461</v>
      </c>
      <c r="C100" s="1134" t="s">
        <v>1933</v>
      </c>
      <c r="D100" s="1080" t="s">
        <v>225</v>
      </c>
      <c r="E100" s="1060">
        <v>-180</v>
      </c>
      <c r="F100" s="1083">
        <v>180</v>
      </c>
      <c r="G100" s="1080" t="s">
        <v>164</v>
      </c>
      <c r="H100" s="1080" t="s">
        <v>183</v>
      </c>
      <c r="I100" s="1080" t="s">
        <v>89</v>
      </c>
      <c r="J100" s="1064">
        <v>9</v>
      </c>
      <c r="K100" s="1064">
        <v>6</v>
      </c>
      <c r="L100" s="1058" t="s">
        <v>522</v>
      </c>
      <c r="M100" s="1070" t="s">
        <v>461</v>
      </c>
      <c r="N100" s="1068" t="s">
        <v>1551</v>
      </c>
    </row>
    <row r="101" spans="1:14" ht="15" customHeight="1" x14ac:dyDescent="0.25">
      <c r="A101" s="1070" t="s">
        <v>531</v>
      </c>
      <c r="B101" s="1070" t="s">
        <v>461</v>
      </c>
      <c r="C101" s="1134" t="s">
        <v>1934</v>
      </c>
      <c r="D101" s="1080" t="s">
        <v>226</v>
      </c>
      <c r="E101" s="1060">
        <v>-50</v>
      </c>
      <c r="F101" s="1083">
        <v>5000</v>
      </c>
      <c r="G101" s="1080" t="s">
        <v>188</v>
      </c>
      <c r="H101" s="1080" t="s">
        <v>183</v>
      </c>
      <c r="I101" s="1080" t="s">
        <v>573</v>
      </c>
      <c r="J101" s="1058" t="s">
        <v>522</v>
      </c>
      <c r="K101" s="1058" t="s">
        <v>522</v>
      </c>
      <c r="L101" s="1058" t="s">
        <v>522</v>
      </c>
      <c r="M101" s="1070" t="s">
        <v>461</v>
      </c>
      <c r="N101" s="1068" t="s">
        <v>1552</v>
      </c>
    </row>
    <row r="102" spans="1:14" ht="15" customHeight="1" x14ac:dyDescent="0.25">
      <c r="A102" s="1070" t="s">
        <v>531</v>
      </c>
      <c r="B102" s="1070" t="s">
        <v>461</v>
      </c>
      <c r="C102" s="1134" t="s">
        <v>1935</v>
      </c>
      <c r="D102" s="1080" t="s">
        <v>227</v>
      </c>
      <c r="E102" s="1060">
        <v>1</v>
      </c>
      <c r="F102" s="1083">
        <v>10000</v>
      </c>
      <c r="G102" s="1080" t="s">
        <v>188</v>
      </c>
      <c r="H102" s="1080" t="s">
        <v>183</v>
      </c>
      <c r="I102" s="1080" t="s">
        <v>89</v>
      </c>
      <c r="J102" s="1064">
        <v>10</v>
      </c>
      <c r="K102" s="1064">
        <v>0</v>
      </c>
      <c r="L102" s="1058" t="s">
        <v>522</v>
      </c>
      <c r="M102" s="1070" t="s">
        <v>461</v>
      </c>
      <c r="N102" s="1068" t="s">
        <v>1553</v>
      </c>
    </row>
    <row r="103" spans="1:14" ht="15" customHeight="1" x14ac:dyDescent="0.25">
      <c r="A103" s="1070" t="s">
        <v>531</v>
      </c>
      <c r="B103" s="1070" t="s">
        <v>461</v>
      </c>
      <c r="C103" s="1134" t="s">
        <v>1398</v>
      </c>
      <c r="D103" s="1080" t="s">
        <v>578</v>
      </c>
      <c r="E103" s="1068" t="s">
        <v>516</v>
      </c>
      <c r="F103" s="1068" t="s">
        <v>517</v>
      </c>
      <c r="G103" s="1080" t="s">
        <v>228</v>
      </c>
      <c r="H103" s="1080" t="s">
        <v>183</v>
      </c>
      <c r="I103" s="1080" t="s">
        <v>574</v>
      </c>
      <c r="J103" s="1058" t="s">
        <v>522</v>
      </c>
      <c r="K103" s="1058" t="s">
        <v>522</v>
      </c>
      <c r="L103" s="1064">
        <v>63999</v>
      </c>
      <c r="M103" s="1070" t="s">
        <v>461</v>
      </c>
      <c r="N103" s="1068" t="s">
        <v>1554</v>
      </c>
    </row>
    <row r="104" spans="1:14" ht="15" customHeight="1" x14ac:dyDescent="0.25">
      <c r="A104" s="1070" t="s">
        <v>531</v>
      </c>
      <c r="B104" s="1070" t="s">
        <v>461</v>
      </c>
      <c r="C104" s="1134" t="s">
        <v>1399</v>
      </c>
      <c r="D104" s="1080" t="s">
        <v>229</v>
      </c>
      <c r="E104" s="1068" t="s">
        <v>516</v>
      </c>
      <c r="F104" s="1068" t="s">
        <v>517</v>
      </c>
      <c r="G104" s="1080" t="s">
        <v>173</v>
      </c>
      <c r="H104" s="1081" t="s">
        <v>185</v>
      </c>
      <c r="I104" s="1080" t="s">
        <v>574</v>
      </c>
      <c r="J104" s="1058" t="s">
        <v>522</v>
      </c>
      <c r="K104" s="1058" t="s">
        <v>522</v>
      </c>
      <c r="L104" s="1064">
        <v>63999</v>
      </c>
      <c r="M104" s="1070" t="s">
        <v>461</v>
      </c>
      <c r="N104" s="1068" t="s">
        <v>1555</v>
      </c>
    </row>
    <row r="105" spans="1:14" ht="15" customHeight="1" x14ac:dyDescent="0.25">
      <c r="A105" s="1074" t="s">
        <v>522</v>
      </c>
      <c r="B105" s="1074" t="s">
        <v>522</v>
      </c>
      <c r="C105" s="1135" t="s">
        <v>522</v>
      </c>
      <c r="D105" s="1074" t="s">
        <v>522</v>
      </c>
      <c r="E105" s="1074" t="s">
        <v>522</v>
      </c>
      <c r="F105" s="1074" t="s">
        <v>522</v>
      </c>
      <c r="G105" s="1074" t="s">
        <v>522</v>
      </c>
      <c r="H105" s="1074" t="s">
        <v>522</v>
      </c>
      <c r="I105" s="1074" t="s">
        <v>522</v>
      </c>
      <c r="J105" s="1066" t="s">
        <v>522</v>
      </c>
      <c r="K105" s="1066" t="s">
        <v>522</v>
      </c>
      <c r="L105" s="1066" t="s">
        <v>522</v>
      </c>
      <c r="M105" s="1074" t="s">
        <v>522</v>
      </c>
      <c r="N105" s="1074" t="s">
        <v>522</v>
      </c>
    </row>
    <row r="106" spans="1:14" ht="15" customHeight="1" x14ac:dyDescent="0.25">
      <c r="A106" s="1070" t="s">
        <v>531</v>
      </c>
      <c r="B106" s="1070" t="s">
        <v>462</v>
      </c>
      <c r="C106" s="1134" t="s">
        <v>1365</v>
      </c>
      <c r="D106" s="1080" t="s">
        <v>182</v>
      </c>
      <c r="E106" s="1068" t="s">
        <v>516</v>
      </c>
      <c r="F106" s="1068" t="s">
        <v>517</v>
      </c>
      <c r="G106" s="1068" t="s">
        <v>173</v>
      </c>
      <c r="H106" s="1080" t="s">
        <v>183</v>
      </c>
      <c r="I106" s="1080" t="s">
        <v>574</v>
      </c>
      <c r="J106" s="1058" t="s">
        <v>522</v>
      </c>
      <c r="K106" s="1058" t="s">
        <v>522</v>
      </c>
      <c r="L106" s="1064">
        <v>63999</v>
      </c>
      <c r="M106" s="1070" t="s">
        <v>462</v>
      </c>
      <c r="N106" s="1068" t="s">
        <v>88</v>
      </c>
    </row>
    <row r="107" spans="1:14" ht="15" customHeight="1" x14ac:dyDescent="0.25">
      <c r="A107" s="1070" t="s">
        <v>531</v>
      </c>
      <c r="B107" s="1070" t="s">
        <v>462</v>
      </c>
      <c r="C107" s="1134" t="s">
        <v>1370</v>
      </c>
      <c r="D107" s="1080" t="s">
        <v>1358</v>
      </c>
      <c r="E107" s="1060" t="s">
        <v>516</v>
      </c>
      <c r="F107" s="1060" t="s">
        <v>517</v>
      </c>
      <c r="G107" s="1080" t="s">
        <v>173</v>
      </c>
      <c r="H107" s="1080" t="s">
        <v>183</v>
      </c>
      <c r="I107" s="1080" t="s">
        <v>574</v>
      </c>
      <c r="J107" s="1058" t="s">
        <v>522</v>
      </c>
      <c r="K107" s="1058" t="s">
        <v>522</v>
      </c>
      <c r="L107" s="1064">
        <v>63999</v>
      </c>
      <c r="M107" s="1070" t="s">
        <v>462</v>
      </c>
      <c r="N107" s="1068" t="s">
        <v>987</v>
      </c>
    </row>
    <row r="108" spans="1:14" ht="15" customHeight="1" x14ac:dyDescent="0.25">
      <c r="A108" s="1070" t="s">
        <v>531</v>
      </c>
      <c r="B108" s="1070" t="s">
        <v>462</v>
      </c>
      <c r="C108" s="1134" t="s">
        <v>1400</v>
      </c>
      <c r="D108" s="1080" t="s">
        <v>12</v>
      </c>
      <c r="E108" s="1082">
        <v>1</v>
      </c>
      <c r="F108" s="1082">
        <f ca="1">TODAY()</f>
        <v>42979</v>
      </c>
      <c r="G108" s="1080" t="s">
        <v>93</v>
      </c>
      <c r="H108" s="1080" t="s">
        <v>183</v>
      </c>
      <c r="I108" s="1080" t="s">
        <v>520</v>
      </c>
      <c r="J108" s="1058" t="s">
        <v>522</v>
      </c>
      <c r="K108" s="1058" t="s">
        <v>522</v>
      </c>
      <c r="L108" s="1058" t="s">
        <v>522</v>
      </c>
      <c r="M108" s="1070" t="s">
        <v>462</v>
      </c>
      <c r="N108" s="1068" t="s">
        <v>1556</v>
      </c>
    </row>
    <row r="109" spans="1:14" ht="15" customHeight="1" x14ac:dyDescent="0.25">
      <c r="A109" s="1070" t="s">
        <v>531</v>
      </c>
      <c r="B109" s="1070" t="s">
        <v>462</v>
      </c>
      <c r="C109" s="1134" t="s">
        <v>1397</v>
      </c>
      <c r="D109" s="1080" t="s">
        <v>223</v>
      </c>
      <c r="E109" s="1068" t="s">
        <v>516</v>
      </c>
      <c r="F109" s="1068" t="s">
        <v>517</v>
      </c>
      <c r="G109" s="1068" t="s">
        <v>173</v>
      </c>
      <c r="H109" s="1080" t="s">
        <v>183</v>
      </c>
      <c r="I109" s="1080" t="s">
        <v>574</v>
      </c>
      <c r="J109" s="1058" t="s">
        <v>522</v>
      </c>
      <c r="K109" s="1058" t="s">
        <v>522</v>
      </c>
      <c r="L109" s="1064">
        <v>63999</v>
      </c>
      <c r="M109" s="1070" t="s">
        <v>462</v>
      </c>
      <c r="N109" s="1068" t="s">
        <v>1557</v>
      </c>
    </row>
    <row r="110" spans="1:14" ht="15" customHeight="1" x14ac:dyDescent="0.25">
      <c r="A110" s="1070" t="s">
        <v>531</v>
      </c>
      <c r="B110" s="1070" t="s">
        <v>462</v>
      </c>
      <c r="C110" s="1134" t="s">
        <v>1936</v>
      </c>
      <c r="D110" s="1080" t="s">
        <v>921</v>
      </c>
      <c r="E110" s="1060">
        <v>-20</v>
      </c>
      <c r="F110" s="1083">
        <v>40</v>
      </c>
      <c r="G110" s="1080" t="s">
        <v>953</v>
      </c>
      <c r="H110" s="1081" t="s">
        <v>185</v>
      </c>
      <c r="I110" s="1080" t="s">
        <v>89</v>
      </c>
      <c r="J110" s="1064">
        <v>9</v>
      </c>
      <c r="K110" s="1064">
        <v>2</v>
      </c>
      <c r="L110" s="1058" t="s">
        <v>522</v>
      </c>
      <c r="M110" s="1070" t="s">
        <v>462</v>
      </c>
      <c r="N110" s="1068" t="s">
        <v>1558</v>
      </c>
    </row>
    <row r="111" spans="1:14" ht="15" customHeight="1" x14ac:dyDescent="0.25">
      <c r="A111" s="1070" t="s">
        <v>531</v>
      </c>
      <c r="B111" s="1070" t="s">
        <v>462</v>
      </c>
      <c r="C111" s="1134" t="s">
        <v>1937</v>
      </c>
      <c r="D111" s="1080" t="s">
        <v>922</v>
      </c>
      <c r="E111" s="1060">
        <v>-20</v>
      </c>
      <c r="F111" s="1083">
        <v>40</v>
      </c>
      <c r="G111" s="1080" t="s">
        <v>953</v>
      </c>
      <c r="H111" s="1081" t="s">
        <v>185</v>
      </c>
      <c r="I111" s="1080" t="s">
        <v>89</v>
      </c>
      <c r="J111" s="1064">
        <v>9</v>
      </c>
      <c r="K111" s="1064">
        <v>2</v>
      </c>
      <c r="L111" s="1058" t="s">
        <v>522</v>
      </c>
      <c r="M111" s="1070" t="s">
        <v>462</v>
      </c>
      <c r="N111" s="1068" t="s">
        <v>1559</v>
      </c>
    </row>
    <row r="112" spans="1:14" ht="15" customHeight="1" x14ac:dyDescent="0.25">
      <c r="A112" s="1070" t="s">
        <v>531</v>
      </c>
      <c r="B112" s="1070" t="s">
        <v>462</v>
      </c>
      <c r="C112" s="1134" t="s">
        <v>1938</v>
      </c>
      <c r="D112" s="1080" t="s">
        <v>230</v>
      </c>
      <c r="E112" s="1060">
        <v>0</v>
      </c>
      <c r="F112" s="1083">
        <v>250</v>
      </c>
      <c r="G112" s="1080" t="s">
        <v>92</v>
      </c>
      <c r="H112" s="1081" t="s">
        <v>185</v>
      </c>
      <c r="I112" s="1080" t="s">
        <v>89</v>
      </c>
      <c r="J112" s="1064">
        <v>9</v>
      </c>
      <c r="K112" s="1064">
        <v>2</v>
      </c>
      <c r="L112" s="1058" t="s">
        <v>522</v>
      </c>
      <c r="M112" s="1070" t="s">
        <v>462</v>
      </c>
      <c r="N112" s="1068" t="s">
        <v>1560</v>
      </c>
    </row>
    <row r="113" spans="1:14" ht="15" customHeight="1" x14ac:dyDescent="0.25">
      <c r="A113" s="1070" t="s">
        <v>531</v>
      </c>
      <c r="B113" s="1070" t="s">
        <v>462</v>
      </c>
      <c r="C113" s="1134" t="s">
        <v>1401</v>
      </c>
      <c r="D113" s="1080" t="s">
        <v>579</v>
      </c>
      <c r="E113" s="1060">
        <v>-999</v>
      </c>
      <c r="F113" s="1060">
        <v>-999</v>
      </c>
      <c r="G113" s="1080" t="s">
        <v>231</v>
      </c>
      <c r="H113" s="1081" t="s">
        <v>185</v>
      </c>
      <c r="I113" s="1080" t="s">
        <v>573</v>
      </c>
      <c r="J113" s="1058" t="s">
        <v>522</v>
      </c>
      <c r="K113" s="1058" t="s">
        <v>522</v>
      </c>
      <c r="L113" s="1058" t="s">
        <v>522</v>
      </c>
      <c r="M113" s="1070" t="s">
        <v>462</v>
      </c>
      <c r="N113" s="1068" t="s">
        <v>1561</v>
      </c>
    </row>
    <row r="114" spans="1:14" ht="15" customHeight="1" x14ac:dyDescent="0.25">
      <c r="A114" s="1070" t="s">
        <v>531</v>
      </c>
      <c r="B114" s="1070" t="s">
        <v>462</v>
      </c>
      <c r="C114" s="1134" t="s">
        <v>1939</v>
      </c>
      <c r="D114" s="1080" t="s">
        <v>232</v>
      </c>
      <c r="E114" s="1060">
        <v>0</v>
      </c>
      <c r="F114" s="1083">
        <v>100</v>
      </c>
      <c r="G114" s="1080" t="s">
        <v>17</v>
      </c>
      <c r="H114" s="1081" t="s">
        <v>185</v>
      </c>
      <c r="I114" s="1080" t="s">
        <v>573</v>
      </c>
      <c r="J114" s="1058" t="s">
        <v>522</v>
      </c>
      <c r="K114" s="1058" t="s">
        <v>522</v>
      </c>
      <c r="L114" s="1058" t="s">
        <v>522</v>
      </c>
      <c r="M114" s="1070" t="s">
        <v>462</v>
      </c>
      <c r="N114" s="1068" t="s">
        <v>1562</v>
      </c>
    </row>
    <row r="115" spans="1:14" ht="15" customHeight="1" x14ac:dyDescent="0.25">
      <c r="A115" s="1070" t="s">
        <v>531</v>
      </c>
      <c r="B115" s="1070" t="s">
        <v>462</v>
      </c>
      <c r="C115" s="1134" t="s">
        <v>1940</v>
      </c>
      <c r="D115" s="1080" t="s">
        <v>233</v>
      </c>
      <c r="E115" s="1060">
        <v>-20</v>
      </c>
      <c r="F115" s="1083">
        <v>40</v>
      </c>
      <c r="G115" s="1080" t="s">
        <v>953</v>
      </c>
      <c r="H115" s="1081" t="s">
        <v>185</v>
      </c>
      <c r="I115" s="1080" t="s">
        <v>89</v>
      </c>
      <c r="J115" s="1064">
        <v>9</v>
      </c>
      <c r="K115" s="1064">
        <v>2</v>
      </c>
      <c r="L115" s="1058" t="s">
        <v>522</v>
      </c>
      <c r="M115" s="1070" t="s">
        <v>462</v>
      </c>
      <c r="N115" s="1068" t="s">
        <v>1563</v>
      </c>
    </row>
    <row r="116" spans="1:14" ht="15" customHeight="1" x14ac:dyDescent="0.25">
      <c r="A116" s="1070" t="s">
        <v>531</v>
      </c>
      <c r="B116" s="1070" t="s">
        <v>462</v>
      </c>
      <c r="C116" s="1134" t="s">
        <v>1941</v>
      </c>
      <c r="D116" s="1080" t="s">
        <v>234</v>
      </c>
      <c r="E116" s="1060">
        <v>0</v>
      </c>
      <c r="F116" s="1083">
        <v>30</v>
      </c>
      <c r="G116" s="1080" t="s">
        <v>19</v>
      </c>
      <c r="H116" s="1081" t="s">
        <v>185</v>
      </c>
      <c r="I116" s="1080" t="s">
        <v>89</v>
      </c>
      <c r="J116" s="1064">
        <v>9</v>
      </c>
      <c r="K116" s="1064">
        <v>2</v>
      </c>
      <c r="L116" s="1058" t="s">
        <v>522</v>
      </c>
      <c r="M116" s="1070" t="s">
        <v>462</v>
      </c>
      <c r="N116" s="1068" t="s">
        <v>1564</v>
      </c>
    </row>
    <row r="117" spans="1:14" ht="15" customHeight="1" x14ac:dyDescent="0.25">
      <c r="A117" s="1070" t="s">
        <v>531</v>
      </c>
      <c r="B117" s="1070" t="s">
        <v>462</v>
      </c>
      <c r="C117" s="1134" t="s">
        <v>1942</v>
      </c>
      <c r="D117" s="1080" t="s">
        <v>235</v>
      </c>
      <c r="E117" s="1060">
        <v>0</v>
      </c>
      <c r="F117" s="1083">
        <v>55</v>
      </c>
      <c r="G117" s="1080" t="s">
        <v>1842</v>
      </c>
      <c r="H117" s="1081" t="s">
        <v>185</v>
      </c>
      <c r="I117" s="1080" t="s">
        <v>89</v>
      </c>
      <c r="J117" s="1064">
        <v>9</v>
      </c>
      <c r="K117" s="1064">
        <v>2</v>
      </c>
      <c r="L117" s="1058" t="s">
        <v>522</v>
      </c>
      <c r="M117" s="1070" t="s">
        <v>462</v>
      </c>
      <c r="N117" s="1068" t="s">
        <v>1565</v>
      </c>
    </row>
    <row r="118" spans="1:14" ht="15" customHeight="1" x14ac:dyDescent="0.25">
      <c r="A118" s="1070" t="s">
        <v>531</v>
      </c>
      <c r="B118" s="1070" t="s">
        <v>462</v>
      </c>
      <c r="C118" s="1134" t="s">
        <v>1943</v>
      </c>
      <c r="D118" s="1080" t="s">
        <v>236</v>
      </c>
      <c r="E118" s="1060">
        <v>0</v>
      </c>
      <c r="F118" s="1083">
        <v>55</v>
      </c>
      <c r="G118" s="1080" t="s">
        <v>1842</v>
      </c>
      <c r="H118" s="1081" t="s">
        <v>185</v>
      </c>
      <c r="I118" s="1080" t="s">
        <v>89</v>
      </c>
      <c r="J118" s="1064">
        <v>9</v>
      </c>
      <c r="K118" s="1064">
        <v>2</v>
      </c>
      <c r="L118" s="1058" t="s">
        <v>522</v>
      </c>
      <c r="M118" s="1070" t="s">
        <v>462</v>
      </c>
      <c r="N118" s="1068" t="s">
        <v>1566</v>
      </c>
    </row>
    <row r="119" spans="1:14" ht="15" customHeight="1" x14ac:dyDescent="0.25">
      <c r="A119" s="1070" t="s">
        <v>531</v>
      </c>
      <c r="B119" s="1070" t="s">
        <v>462</v>
      </c>
      <c r="C119" s="1134" t="s">
        <v>1944</v>
      </c>
      <c r="D119" s="1080" t="s">
        <v>923</v>
      </c>
      <c r="E119" s="1060">
        <v>-20</v>
      </c>
      <c r="F119" s="1083">
        <v>40</v>
      </c>
      <c r="G119" s="1080" t="s">
        <v>953</v>
      </c>
      <c r="H119" s="1081" t="s">
        <v>185</v>
      </c>
      <c r="I119" s="1080" t="s">
        <v>89</v>
      </c>
      <c r="J119" s="1064">
        <v>9</v>
      </c>
      <c r="K119" s="1064">
        <v>2</v>
      </c>
      <c r="L119" s="1058" t="s">
        <v>522</v>
      </c>
      <c r="M119" s="1070" t="s">
        <v>462</v>
      </c>
      <c r="N119" s="1068" t="s">
        <v>1567</v>
      </c>
    </row>
    <row r="120" spans="1:14" ht="15" customHeight="1" x14ac:dyDescent="0.25">
      <c r="A120" s="1070" t="s">
        <v>531</v>
      </c>
      <c r="B120" s="1070" t="s">
        <v>462</v>
      </c>
      <c r="C120" s="1134" t="s">
        <v>1945</v>
      </c>
      <c r="D120" s="1080" t="s">
        <v>924</v>
      </c>
      <c r="E120" s="1060">
        <v>-20</v>
      </c>
      <c r="F120" s="1083">
        <v>40</v>
      </c>
      <c r="G120" s="1080" t="s">
        <v>953</v>
      </c>
      <c r="H120" s="1081" t="s">
        <v>185</v>
      </c>
      <c r="I120" s="1080" t="s">
        <v>89</v>
      </c>
      <c r="J120" s="1064">
        <v>9</v>
      </c>
      <c r="K120" s="1064">
        <v>2</v>
      </c>
      <c r="L120" s="1058" t="s">
        <v>522</v>
      </c>
      <c r="M120" s="1070" t="s">
        <v>462</v>
      </c>
      <c r="N120" s="1068" t="s">
        <v>1568</v>
      </c>
    </row>
    <row r="121" spans="1:14" ht="15" customHeight="1" x14ac:dyDescent="0.25">
      <c r="A121" s="1070" t="s">
        <v>531</v>
      </c>
      <c r="B121" s="1070" t="s">
        <v>462</v>
      </c>
      <c r="C121" s="1134" t="s">
        <v>1946</v>
      </c>
      <c r="D121" s="1080" t="s">
        <v>237</v>
      </c>
      <c r="E121" s="1060">
        <v>0</v>
      </c>
      <c r="F121" s="1083">
        <v>360</v>
      </c>
      <c r="G121" s="1080" t="s">
        <v>238</v>
      </c>
      <c r="H121" s="1081" t="s">
        <v>185</v>
      </c>
      <c r="I121" s="1080" t="s">
        <v>573</v>
      </c>
      <c r="J121" s="1058" t="s">
        <v>522</v>
      </c>
      <c r="K121" s="1058" t="s">
        <v>522</v>
      </c>
      <c r="L121" s="1058" t="s">
        <v>522</v>
      </c>
      <c r="M121" s="1070" t="s">
        <v>462</v>
      </c>
      <c r="N121" s="1068" t="s">
        <v>1569</v>
      </c>
    </row>
    <row r="122" spans="1:14" ht="15" customHeight="1" x14ac:dyDescent="0.25">
      <c r="A122" s="1070" t="s">
        <v>531</v>
      </c>
      <c r="B122" s="1070" t="s">
        <v>462</v>
      </c>
      <c r="C122" s="1134" t="s">
        <v>1947</v>
      </c>
      <c r="D122" s="1080" t="s">
        <v>239</v>
      </c>
      <c r="E122" s="1060">
        <v>0</v>
      </c>
      <c r="F122" s="1083">
        <v>15</v>
      </c>
      <c r="G122" s="1080" t="s">
        <v>92</v>
      </c>
      <c r="H122" s="1081" t="s">
        <v>185</v>
      </c>
      <c r="I122" s="1080" t="s">
        <v>89</v>
      </c>
      <c r="J122" s="1064">
        <v>10</v>
      </c>
      <c r="K122" s="1064">
        <v>0</v>
      </c>
      <c r="L122" s="1058" t="s">
        <v>522</v>
      </c>
      <c r="M122" s="1070" t="s">
        <v>462</v>
      </c>
      <c r="N122" s="1068" t="s">
        <v>1570</v>
      </c>
    </row>
    <row r="123" spans="1:14" ht="15" customHeight="1" x14ac:dyDescent="0.25">
      <c r="A123" s="1070" t="s">
        <v>531</v>
      </c>
      <c r="B123" s="1070" t="s">
        <v>462</v>
      </c>
      <c r="C123" s="1134" t="s">
        <v>1948</v>
      </c>
      <c r="D123" s="1080" t="s">
        <v>240</v>
      </c>
      <c r="E123" s="1060">
        <v>0</v>
      </c>
      <c r="F123" s="1083">
        <v>15</v>
      </c>
      <c r="G123" s="1080" t="s">
        <v>92</v>
      </c>
      <c r="H123" s="1081" t="s">
        <v>185</v>
      </c>
      <c r="I123" s="1080" t="s">
        <v>89</v>
      </c>
      <c r="J123" s="1064">
        <v>10</v>
      </c>
      <c r="K123" s="1064">
        <v>0</v>
      </c>
      <c r="L123" s="1058" t="s">
        <v>522</v>
      </c>
      <c r="M123" s="1070" t="s">
        <v>462</v>
      </c>
      <c r="N123" s="1068" t="s">
        <v>1571</v>
      </c>
    </row>
    <row r="124" spans="1:14" ht="15" customHeight="1" x14ac:dyDescent="0.25">
      <c r="A124" s="1070" t="s">
        <v>531</v>
      </c>
      <c r="B124" s="1070" t="s">
        <v>462</v>
      </c>
      <c r="C124" s="1134" t="s">
        <v>1949</v>
      </c>
      <c r="D124" s="1080" t="s">
        <v>241</v>
      </c>
      <c r="E124" s="1060">
        <v>0</v>
      </c>
      <c r="F124" s="1083">
        <v>0.5</v>
      </c>
      <c r="G124" s="1080" t="s">
        <v>91</v>
      </c>
      <c r="H124" s="1081" t="s">
        <v>185</v>
      </c>
      <c r="I124" s="1080" t="s">
        <v>89</v>
      </c>
      <c r="J124" s="1064">
        <v>10</v>
      </c>
      <c r="K124" s="1064">
        <v>0</v>
      </c>
      <c r="L124" s="1058" t="s">
        <v>522</v>
      </c>
      <c r="M124" s="1070" t="s">
        <v>462</v>
      </c>
      <c r="N124" s="1068" t="s">
        <v>1572</v>
      </c>
    </row>
    <row r="125" spans="1:14" ht="15" customHeight="1" x14ac:dyDescent="0.25">
      <c r="A125" s="1070" t="s">
        <v>531</v>
      </c>
      <c r="B125" s="1070" t="s">
        <v>462</v>
      </c>
      <c r="C125" s="1134" t="s">
        <v>1950</v>
      </c>
      <c r="D125" s="1080" t="s">
        <v>242</v>
      </c>
      <c r="E125" s="1060">
        <v>0</v>
      </c>
      <c r="F125" s="1083">
        <v>55</v>
      </c>
      <c r="G125" s="1080" t="s">
        <v>1842</v>
      </c>
      <c r="H125" s="1081" t="s">
        <v>185</v>
      </c>
      <c r="I125" s="1080" t="s">
        <v>89</v>
      </c>
      <c r="J125" s="1064">
        <v>9</v>
      </c>
      <c r="K125" s="1064">
        <v>2</v>
      </c>
      <c r="L125" s="1058" t="s">
        <v>522</v>
      </c>
      <c r="M125" s="1070" t="s">
        <v>462</v>
      </c>
      <c r="N125" s="1068" t="s">
        <v>1573</v>
      </c>
    </row>
    <row r="126" spans="1:14" ht="15" customHeight="1" x14ac:dyDescent="0.25">
      <c r="A126" s="1070" t="s">
        <v>531</v>
      </c>
      <c r="B126" s="1070" t="s">
        <v>462</v>
      </c>
      <c r="C126" s="1134" t="s">
        <v>1951</v>
      </c>
      <c r="D126" s="1080" t="s">
        <v>243</v>
      </c>
      <c r="E126" s="1060">
        <v>0</v>
      </c>
      <c r="F126" s="1083">
        <v>1000</v>
      </c>
      <c r="G126" s="1080" t="s">
        <v>92</v>
      </c>
      <c r="H126" s="1081" t="s">
        <v>185</v>
      </c>
      <c r="I126" s="1080" t="s">
        <v>89</v>
      </c>
      <c r="J126" s="1064">
        <v>10</v>
      </c>
      <c r="K126" s="1064">
        <v>0</v>
      </c>
      <c r="L126" s="1058" t="s">
        <v>522</v>
      </c>
      <c r="M126" s="1070" t="s">
        <v>462</v>
      </c>
      <c r="N126" s="1068" t="s">
        <v>1574</v>
      </c>
    </row>
    <row r="127" spans="1:14" ht="15" customHeight="1" x14ac:dyDescent="0.25">
      <c r="A127" s="1074" t="s">
        <v>522</v>
      </c>
      <c r="B127" s="1074" t="s">
        <v>522</v>
      </c>
      <c r="C127" s="1135" t="s">
        <v>522</v>
      </c>
      <c r="D127" s="1074" t="s">
        <v>522</v>
      </c>
      <c r="E127" s="1074" t="s">
        <v>522</v>
      </c>
      <c r="F127" s="1074" t="s">
        <v>522</v>
      </c>
      <c r="G127" s="1074" t="s">
        <v>522</v>
      </c>
      <c r="H127" s="1074" t="s">
        <v>522</v>
      </c>
      <c r="I127" s="1074" t="s">
        <v>522</v>
      </c>
      <c r="J127" s="1066" t="s">
        <v>522</v>
      </c>
      <c r="K127" s="1066" t="s">
        <v>522</v>
      </c>
      <c r="L127" s="1066" t="s">
        <v>522</v>
      </c>
      <c r="M127" s="1074" t="s">
        <v>522</v>
      </c>
      <c r="N127" s="1074" t="s">
        <v>522</v>
      </c>
    </row>
    <row r="128" spans="1:14" ht="15" customHeight="1" x14ac:dyDescent="0.25">
      <c r="A128" s="1207" t="s">
        <v>2579</v>
      </c>
      <c r="B128" s="1207" t="s">
        <v>2226</v>
      </c>
      <c r="C128" s="132" t="s">
        <v>2236</v>
      </c>
      <c r="D128" s="1080" t="s">
        <v>529</v>
      </c>
      <c r="E128" s="1093" t="s">
        <v>516</v>
      </c>
      <c r="F128" s="1093" t="s">
        <v>517</v>
      </c>
      <c r="G128" s="1093" t="s">
        <v>173</v>
      </c>
      <c r="H128" s="1080" t="s">
        <v>183</v>
      </c>
      <c r="I128" s="1080" t="s">
        <v>574</v>
      </c>
      <c r="J128" s="1058" t="s">
        <v>522</v>
      </c>
      <c r="K128" s="1058" t="s">
        <v>522</v>
      </c>
      <c r="L128" s="1064">
        <v>63999</v>
      </c>
      <c r="M128" s="1074"/>
      <c r="N128" s="1074"/>
    </row>
    <row r="129" spans="1:14" ht="15" customHeight="1" x14ac:dyDescent="0.25">
      <c r="A129" s="1207" t="s">
        <v>2579</v>
      </c>
      <c r="B129" s="1207" t="s">
        <v>2226</v>
      </c>
      <c r="C129" s="132" t="s">
        <v>12</v>
      </c>
      <c r="D129" s="1080" t="s">
        <v>12</v>
      </c>
      <c r="E129" s="1082">
        <v>1</v>
      </c>
      <c r="F129" s="1082">
        <f ca="1">TODAY()</f>
        <v>42979</v>
      </c>
      <c r="G129" s="1080" t="s">
        <v>93</v>
      </c>
      <c r="H129" s="1080" t="s">
        <v>183</v>
      </c>
      <c r="I129" s="1080" t="s">
        <v>520</v>
      </c>
      <c r="J129" s="1058" t="s">
        <v>522</v>
      </c>
      <c r="K129" s="1058" t="s">
        <v>522</v>
      </c>
      <c r="L129" s="1058" t="s">
        <v>522</v>
      </c>
      <c r="M129" s="1074"/>
      <c r="N129" s="1074"/>
    </row>
    <row r="130" spans="1:14" ht="15" customHeight="1" x14ac:dyDescent="0.25">
      <c r="A130" s="1207" t="s">
        <v>2579</v>
      </c>
      <c r="B130" s="1207" t="s">
        <v>2226</v>
      </c>
      <c r="C130" s="132" t="s">
        <v>129</v>
      </c>
      <c r="D130" s="1080" t="s">
        <v>206</v>
      </c>
      <c r="E130" s="1093" t="s">
        <v>516</v>
      </c>
      <c r="F130" s="1093" t="s">
        <v>517</v>
      </c>
      <c r="G130" s="1093" t="s">
        <v>173</v>
      </c>
      <c r="H130" s="1081" t="s">
        <v>185</v>
      </c>
      <c r="I130" s="1080" t="s">
        <v>574</v>
      </c>
      <c r="J130" s="1058" t="s">
        <v>522</v>
      </c>
      <c r="K130" s="1058" t="s">
        <v>522</v>
      </c>
      <c r="L130" s="1064">
        <v>63999</v>
      </c>
      <c r="M130" s="1074"/>
      <c r="N130" s="1074"/>
    </row>
    <row r="131" spans="1:14" ht="15" customHeight="1" x14ac:dyDescent="0.25">
      <c r="A131" s="1207" t="s">
        <v>2579</v>
      </c>
      <c r="B131" s="1207" t="s">
        <v>2226</v>
      </c>
      <c r="C131" s="132" t="s">
        <v>1412</v>
      </c>
      <c r="D131" s="1080" t="s">
        <v>272</v>
      </c>
      <c r="E131" s="1093" t="s">
        <v>516</v>
      </c>
      <c r="F131" s="1093" t="s">
        <v>517</v>
      </c>
      <c r="G131" s="1093" t="s">
        <v>173</v>
      </c>
      <c r="H131" s="1080" t="s">
        <v>185</v>
      </c>
      <c r="I131" s="1080" t="s">
        <v>574</v>
      </c>
      <c r="J131" s="1058" t="s">
        <v>522</v>
      </c>
      <c r="K131" s="1058" t="s">
        <v>522</v>
      </c>
      <c r="L131" s="1064">
        <v>63999</v>
      </c>
      <c r="M131" s="1074"/>
      <c r="N131" s="1074"/>
    </row>
    <row r="132" spans="1:14" ht="15" customHeight="1" x14ac:dyDescent="0.25">
      <c r="A132" s="1207" t="s">
        <v>2579</v>
      </c>
      <c r="B132" s="1207" t="s">
        <v>2226</v>
      </c>
      <c r="C132" s="132" t="s">
        <v>54</v>
      </c>
      <c r="D132" s="1080" t="s">
        <v>244</v>
      </c>
      <c r="E132" s="1093" t="s">
        <v>516</v>
      </c>
      <c r="F132" s="1093" t="s">
        <v>517</v>
      </c>
      <c r="G132" s="1093" t="s">
        <v>173</v>
      </c>
      <c r="H132" s="1081" t="s">
        <v>185</v>
      </c>
      <c r="I132" s="1080" t="s">
        <v>574</v>
      </c>
      <c r="J132" s="1058" t="s">
        <v>522</v>
      </c>
      <c r="K132" s="1058" t="s">
        <v>522</v>
      </c>
      <c r="L132" s="1064">
        <v>63999</v>
      </c>
      <c r="M132" s="1074"/>
      <c r="N132" s="1074"/>
    </row>
    <row r="133" spans="1:14" ht="15" customHeight="1" x14ac:dyDescent="0.25">
      <c r="A133" s="1207" t="s">
        <v>2579</v>
      </c>
      <c r="B133" s="1207" t="s">
        <v>2226</v>
      </c>
      <c r="C133" s="132" t="s">
        <v>2237</v>
      </c>
      <c r="D133" s="1074" t="s">
        <v>2297</v>
      </c>
      <c r="E133" s="1074">
        <v>0</v>
      </c>
      <c r="F133" s="1074">
        <v>1000</v>
      </c>
      <c r="G133" s="1074" t="s">
        <v>68</v>
      </c>
      <c r="H133" s="1074" t="s">
        <v>185</v>
      </c>
      <c r="I133" s="1080" t="s">
        <v>89</v>
      </c>
      <c r="J133" s="1064">
        <v>9</v>
      </c>
      <c r="K133" s="1064">
        <v>3</v>
      </c>
      <c r="L133" s="1058" t="s">
        <v>522</v>
      </c>
      <c r="M133" s="1074"/>
      <c r="N133" s="1074"/>
    </row>
    <row r="134" spans="1:14" ht="15" customHeight="1" x14ac:dyDescent="0.25">
      <c r="A134" s="1207" t="s">
        <v>2579</v>
      </c>
      <c r="B134" s="1207" t="s">
        <v>2226</v>
      </c>
      <c r="C134" s="132" t="s">
        <v>2238</v>
      </c>
      <c r="D134" s="1074" t="s">
        <v>2298</v>
      </c>
      <c r="E134" s="1074">
        <v>0</v>
      </c>
      <c r="F134" s="1074">
        <v>100</v>
      </c>
      <c r="G134" s="1074" t="s">
        <v>111</v>
      </c>
      <c r="H134" s="1074" t="s">
        <v>185</v>
      </c>
      <c r="I134" s="1080" t="s">
        <v>89</v>
      </c>
      <c r="J134" s="1064">
        <v>9</v>
      </c>
      <c r="K134" s="1064">
        <v>3</v>
      </c>
      <c r="L134" s="1058" t="s">
        <v>522</v>
      </c>
      <c r="M134" s="1074"/>
      <c r="N134" s="1074"/>
    </row>
    <row r="135" spans="1:14" ht="15" customHeight="1" x14ac:dyDescent="0.25">
      <c r="A135" s="1207" t="s">
        <v>2579</v>
      </c>
      <c r="B135" s="1207" t="s">
        <v>2226</v>
      </c>
      <c r="C135" s="132" t="s">
        <v>2239</v>
      </c>
      <c r="D135" s="1074" t="s">
        <v>2299</v>
      </c>
      <c r="E135" s="1074">
        <v>0</v>
      </c>
      <c r="F135" s="1074">
        <v>100</v>
      </c>
      <c r="G135" s="1074" t="s">
        <v>2235</v>
      </c>
      <c r="H135" s="1074" t="s">
        <v>185</v>
      </c>
      <c r="I135" s="1080" t="s">
        <v>89</v>
      </c>
      <c r="J135" s="1064">
        <v>9</v>
      </c>
      <c r="K135" s="1064">
        <v>3</v>
      </c>
      <c r="L135" s="1058" t="s">
        <v>522</v>
      </c>
      <c r="M135" s="1074"/>
      <c r="N135" s="1074"/>
    </row>
    <row r="136" spans="1:14" ht="15" customHeight="1" x14ac:dyDescent="0.25">
      <c r="A136" s="1207" t="s">
        <v>2579</v>
      </c>
      <c r="B136" s="1207" t="s">
        <v>2226</v>
      </c>
      <c r="C136" s="132" t="s">
        <v>2243</v>
      </c>
      <c r="D136" s="1074" t="s">
        <v>2300</v>
      </c>
      <c r="E136" s="1074">
        <v>0</v>
      </c>
      <c r="F136" s="1074">
        <v>100</v>
      </c>
      <c r="G136" s="1074" t="s">
        <v>2302</v>
      </c>
      <c r="H136" s="1074" t="s">
        <v>185</v>
      </c>
      <c r="I136" s="1080" t="s">
        <v>89</v>
      </c>
      <c r="J136" s="1064">
        <v>9</v>
      </c>
      <c r="K136" s="1064">
        <v>3</v>
      </c>
      <c r="L136" s="1058" t="s">
        <v>522</v>
      </c>
      <c r="M136" s="1074"/>
      <c r="N136" s="1074"/>
    </row>
    <row r="137" spans="1:14" ht="15" customHeight="1" x14ac:dyDescent="0.25">
      <c r="A137" s="1207" t="s">
        <v>2579</v>
      </c>
      <c r="B137" s="1207" t="s">
        <v>2226</v>
      </c>
      <c r="C137" s="132" t="s">
        <v>2240</v>
      </c>
      <c r="D137" s="1074" t="s">
        <v>2301</v>
      </c>
      <c r="E137" s="1074">
        <v>0</v>
      </c>
      <c r="F137" s="1074">
        <v>1000</v>
      </c>
      <c r="G137" s="1074" t="s">
        <v>2302</v>
      </c>
      <c r="H137" s="1074" t="s">
        <v>185</v>
      </c>
      <c r="I137" s="1080" t="s">
        <v>89</v>
      </c>
      <c r="J137" s="1064">
        <v>9</v>
      </c>
      <c r="K137" s="1064">
        <v>3</v>
      </c>
      <c r="L137" s="1058" t="s">
        <v>522</v>
      </c>
      <c r="M137" s="1074"/>
      <c r="N137" s="1074"/>
    </row>
    <row r="138" spans="1:14" ht="15" customHeight="1" x14ac:dyDescent="0.25">
      <c r="A138" s="1074" t="s">
        <v>522</v>
      </c>
      <c r="B138" s="1074" t="s">
        <v>522</v>
      </c>
      <c r="C138" s="1135" t="s">
        <v>522</v>
      </c>
      <c r="D138" s="1074" t="s">
        <v>522</v>
      </c>
      <c r="E138" s="1074" t="s">
        <v>522</v>
      </c>
      <c r="F138" s="1074" t="s">
        <v>522</v>
      </c>
      <c r="G138" s="1074" t="s">
        <v>522</v>
      </c>
      <c r="H138" s="1074" t="s">
        <v>522</v>
      </c>
      <c r="I138" s="1074" t="s">
        <v>522</v>
      </c>
      <c r="J138" s="1066" t="s">
        <v>522</v>
      </c>
      <c r="K138" s="1066" t="s">
        <v>522</v>
      </c>
      <c r="L138" s="1066" t="s">
        <v>522</v>
      </c>
      <c r="M138" s="1074" t="s">
        <v>522</v>
      </c>
      <c r="N138" s="1074" t="s">
        <v>522</v>
      </c>
    </row>
    <row r="139" spans="1:14" ht="15" customHeight="1" x14ac:dyDescent="0.25">
      <c r="A139" s="1071" t="s">
        <v>532</v>
      </c>
      <c r="B139" s="1071" t="s">
        <v>554</v>
      </c>
      <c r="C139" s="1134" t="s">
        <v>1402</v>
      </c>
      <c r="D139" s="1080" t="s">
        <v>529</v>
      </c>
      <c r="E139" s="1068" t="s">
        <v>516</v>
      </c>
      <c r="F139" s="1068" t="s">
        <v>517</v>
      </c>
      <c r="G139" s="1068" t="s">
        <v>173</v>
      </c>
      <c r="H139" s="1080" t="s">
        <v>183</v>
      </c>
      <c r="I139" s="1080" t="s">
        <v>574</v>
      </c>
      <c r="J139" s="1058" t="s">
        <v>522</v>
      </c>
      <c r="K139" s="1058" t="s">
        <v>522</v>
      </c>
      <c r="L139" s="1064">
        <v>63999</v>
      </c>
      <c r="M139" s="1071" t="s">
        <v>554</v>
      </c>
      <c r="N139" s="1068" t="s">
        <v>131</v>
      </c>
    </row>
    <row r="140" spans="1:14" ht="15" customHeight="1" x14ac:dyDescent="0.25">
      <c r="A140" s="1071" t="s">
        <v>532</v>
      </c>
      <c r="B140" s="1071" t="s">
        <v>554</v>
      </c>
      <c r="C140" s="1134" t="s">
        <v>12</v>
      </c>
      <c r="D140" s="1080" t="s">
        <v>12</v>
      </c>
      <c r="E140" s="1082">
        <v>1</v>
      </c>
      <c r="F140" s="1082">
        <f ca="1">TODAY()</f>
        <v>42979</v>
      </c>
      <c r="G140" s="1080" t="s">
        <v>93</v>
      </c>
      <c r="H140" s="1080" t="s">
        <v>183</v>
      </c>
      <c r="I140" s="1080" t="s">
        <v>520</v>
      </c>
      <c r="J140" s="1058" t="s">
        <v>522</v>
      </c>
      <c r="K140" s="1058" t="s">
        <v>522</v>
      </c>
      <c r="L140" s="1058" t="s">
        <v>522</v>
      </c>
      <c r="M140" s="1071" t="s">
        <v>554</v>
      </c>
      <c r="N140" s="1068" t="s">
        <v>12</v>
      </c>
    </row>
    <row r="141" spans="1:14" ht="15" customHeight="1" x14ac:dyDescent="0.25">
      <c r="A141" s="1071" t="s">
        <v>532</v>
      </c>
      <c r="B141" s="1071" t="s">
        <v>554</v>
      </c>
      <c r="C141" s="1134" t="s">
        <v>1385</v>
      </c>
      <c r="D141" s="1080" t="s">
        <v>206</v>
      </c>
      <c r="E141" s="1068" t="s">
        <v>516</v>
      </c>
      <c r="F141" s="1068" t="s">
        <v>517</v>
      </c>
      <c r="G141" s="1068" t="s">
        <v>173</v>
      </c>
      <c r="H141" s="1081" t="s">
        <v>185</v>
      </c>
      <c r="I141" s="1080" t="s">
        <v>574</v>
      </c>
      <c r="J141" s="1058" t="s">
        <v>522</v>
      </c>
      <c r="K141" s="1058" t="s">
        <v>522</v>
      </c>
      <c r="L141" s="1064">
        <v>63999</v>
      </c>
      <c r="M141" s="1071" t="s">
        <v>554</v>
      </c>
      <c r="N141" s="1068" t="s">
        <v>129</v>
      </c>
    </row>
    <row r="142" spans="1:14" ht="15" customHeight="1" x14ac:dyDescent="0.25">
      <c r="A142" s="1071" t="s">
        <v>532</v>
      </c>
      <c r="B142" s="1071" t="s">
        <v>554</v>
      </c>
      <c r="C142" s="1134" t="s">
        <v>54</v>
      </c>
      <c r="D142" s="1080" t="s">
        <v>244</v>
      </c>
      <c r="E142" s="1068" t="s">
        <v>516</v>
      </c>
      <c r="F142" s="1068" t="s">
        <v>517</v>
      </c>
      <c r="G142" s="1068" t="s">
        <v>173</v>
      </c>
      <c r="H142" s="1081" t="s">
        <v>185</v>
      </c>
      <c r="I142" s="1080" t="s">
        <v>574</v>
      </c>
      <c r="J142" s="1058" t="s">
        <v>522</v>
      </c>
      <c r="K142" s="1058" t="s">
        <v>522</v>
      </c>
      <c r="L142" s="1064">
        <v>63999</v>
      </c>
      <c r="M142" s="1071" t="s">
        <v>554</v>
      </c>
      <c r="N142" s="1068" t="s">
        <v>54</v>
      </c>
    </row>
    <row r="143" spans="1:14" ht="15" customHeight="1" x14ac:dyDescent="0.25">
      <c r="A143" s="1071" t="s">
        <v>532</v>
      </c>
      <c r="B143" s="1071" t="s">
        <v>554</v>
      </c>
      <c r="C143" s="1134" t="s">
        <v>1403</v>
      </c>
      <c r="D143" s="1080" t="s">
        <v>935</v>
      </c>
      <c r="E143" s="1068" t="s">
        <v>516</v>
      </c>
      <c r="F143" s="1068" t="s">
        <v>517</v>
      </c>
      <c r="G143" s="1068" t="s">
        <v>173</v>
      </c>
      <c r="H143" s="1081" t="s">
        <v>185</v>
      </c>
      <c r="I143" s="1080" t="s">
        <v>574</v>
      </c>
      <c r="J143" s="1058" t="s">
        <v>522</v>
      </c>
      <c r="K143" s="1058" t="s">
        <v>522</v>
      </c>
      <c r="L143" s="1064">
        <v>63999</v>
      </c>
      <c r="M143" s="1071" t="s">
        <v>554</v>
      </c>
      <c r="N143" s="1068" t="s">
        <v>424</v>
      </c>
    </row>
    <row r="144" spans="1:14" ht="15" customHeight="1" x14ac:dyDescent="0.25">
      <c r="A144" s="1071" t="s">
        <v>532</v>
      </c>
      <c r="B144" s="1071" t="s">
        <v>554</v>
      </c>
      <c r="C144" s="1134" t="s">
        <v>1952</v>
      </c>
      <c r="D144" s="1080" t="s">
        <v>861</v>
      </c>
      <c r="E144" s="1060">
        <v>0</v>
      </c>
      <c r="F144" s="1083">
        <v>50</v>
      </c>
      <c r="G144" s="1080" t="s">
        <v>23</v>
      </c>
      <c r="H144" s="1081" t="s">
        <v>185</v>
      </c>
      <c r="I144" s="1080" t="s">
        <v>89</v>
      </c>
      <c r="J144" s="1064">
        <v>9</v>
      </c>
      <c r="K144" s="1064">
        <v>3</v>
      </c>
      <c r="L144" s="1058" t="s">
        <v>522</v>
      </c>
      <c r="M144" s="1071" t="s">
        <v>554</v>
      </c>
      <c r="N144" s="1068" t="s">
        <v>1575</v>
      </c>
    </row>
    <row r="145" spans="1:14" ht="15" customHeight="1" x14ac:dyDescent="0.25">
      <c r="A145" s="1071" t="s">
        <v>532</v>
      </c>
      <c r="B145" s="1071" t="s">
        <v>554</v>
      </c>
      <c r="C145" s="1134" t="s">
        <v>1404</v>
      </c>
      <c r="D145" s="1080" t="s">
        <v>936</v>
      </c>
      <c r="E145" s="1068" t="s">
        <v>516</v>
      </c>
      <c r="F145" s="1068" t="s">
        <v>517</v>
      </c>
      <c r="G145" s="1068" t="s">
        <v>173</v>
      </c>
      <c r="H145" s="1081" t="s">
        <v>185</v>
      </c>
      <c r="I145" s="1080" t="s">
        <v>574</v>
      </c>
      <c r="J145" s="1058" t="s">
        <v>522</v>
      </c>
      <c r="K145" s="1058" t="s">
        <v>522</v>
      </c>
      <c r="L145" s="1064">
        <v>63999</v>
      </c>
      <c r="M145" s="1071" t="s">
        <v>554</v>
      </c>
      <c r="N145" s="1068" t="s">
        <v>256</v>
      </c>
    </row>
    <row r="146" spans="1:14" ht="15" customHeight="1" x14ac:dyDescent="0.25">
      <c r="A146" s="1071" t="s">
        <v>532</v>
      </c>
      <c r="B146" s="1071" t="s">
        <v>554</v>
      </c>
      <c r="C146" s="1134" t="s">
        <v>1953</v>
      </c>
      <c r="D146" s="1080" t="s">
        <v>979</v>
      </c>
      <c r="E146" s="1060">
        <v>0</v>
      </c>
      <c r="F146" s="1080">
        <v>500</v>
      </c>
      <c r="G146" s="1080" t="s">
        <v>252</v>
      </c>
      <c r="H146" s="1081" t="s">
        <v>185</v>
      </c>
      <c r="I146" s="1080" t="s">
        <v>89</v>
      </c>
      <c r="J146" s="1064">
        <v>9</v>
      </c>
      <c r="K146" s="1064">
        <v>3</v>
      </c>
      <c r="L146" s="1058" t="s">
        <v>522</v>
      </c>
      <c r="M146" s="1071" t="s">
        <v>554</v>
      </c>
      <c r="N146" s="1068" t="s">
        <v>1576</v>
      </c>
    </row>
    <row r="147" spans="1:14" ht="15" customHeight="1" x14ac:dyDescent="0.25">
      <c r="A147" s="1071" t="s">
        <v>532</v>
      </c>
      <c r="B147" s="1071" t="s">
        <v>554</v>
      </c>
      <c r="C147" s="1134" t="s">
        <v>1954</v>
      </c>
      <c r="D147" s="1080" t="s">
        <v>257</v>
      </c>
      <c r="E147" s="1060">
        <v>0</v>
      </c>
      <c r="F147" s="1080">
        <v>500</v>
      </c>
      <c r="G147" s="1080" t="s">
        <v>68</v>
      </c>
      <c r="H147" s="1081" t="s">
        <v>185</v>
      </c>
      <c r="I147" s="1080" t="s">
        <v>89</v>
      </c>
      <c r="J147" s="1064">
        <v>9</v>
      </c>
      <c r="K147" s="1064">
        <v>3</v>
      </c>
      <c r="L147" s="1058" t="s">
        <v>522</v>
      </c>
      <c r="M147" s="1071" t="s">
        <v>554</v>
      </c>
      <c r="N147" s="1068" t="s">
        <v>1577</v>
      </c>
    </row>
    <row r="148" spans="1:14" ht="15" customHeight="1" x14ac:dyDescent="0.25">
      <c r="A148" s="1071" t="s">
        <v>532</v>
      </c>
      <c r="B148" s="1071" t="s">
        <v>554</v>
      </c>
      <c r="C148" s="1134" t="s">
        <v>1955</v>
      </c>
      <c r="D148" s="1080" t="s">
        <v>258</v>
      </c>
      <c r="E148" s="1060">
        <v>0</v>
      </c>
      <c r="F148" s="1080">
        <v>500</v>
      </c>
      <c r="G148" s="1080" t="s">
        <v>162</v>
      </c>
      <c r="H148" s="1081" t="s">
        <v>185</v>
      </c>
      <c r="I148" s="1080" t="s">
        <v>89</v>
      </c>
      <c r="J148" s="1064">
        <v>9</v>
      </c>
      <c r="K148" s="1064">
        <v>3</v>
      </c>
      <c r="L148" s="1058" t="s">
        <v>522</v>
      </c>
      <c r="M148" s="1071" t="s">
        <v>554</v>
      </c>
      <c r="N148" s="1068" t="s">
        <v>1578</v>
      </c>
    </row>
    <row r="149" spans="1:14" ht="15" customHeight="1" x14ac:dyDescent="0.25">
      <c r="A149" s="1071" t="s">
        <v>532</v>
      </c>
      <c r="B149" s="1071" t="s">
        <v>554</v>
      </c>
      <c r="C149" s="1134" t="s">
        <v>1956</v>
      </c>
      <c r="D149" s="1080" t="s">
        <v>259</v>
      </c>
      <c r="E149" s="1060">
        <v>0</v>
      </c>
      <c r="F149" s="1080">
        <v>500</v>
      </c>
      <c r="G149" s="1080" t="s">
        <v>163</v>
      </c>
      <c r="H149" s="1081" t="s">
        <v>185</v>
      </c>
      <c r="I149" s="1080" t="s">
        <v>89</v>
      </c>
      <c r="J149" s="1064">
        <v>9</v>
      </c>
      <c r="K149" s="1064">
        <v>3</v>
      </c>
      <c r="L149" s="1058" t="s">
        <v>522</v>
      </c>
      <c r="M149" s="1071" t="s">
        <v>554</v>
      </c>
      <c r="N149" s="1068" t="s">
        <v>1579</v>
      </c>
    </row>
    <row r="150" spans="1:14" ht="15" customHeight="1" x14ac:dyDescent="0.25">
      <c r="A150" s="1071" t="s">
        <v>532</v>
      </c>
      <c r="B150" s="1071" t="s">
        <v>554</v>
      </c>
      <c r="C150" s="1134" t="s">
        <v>2262</v>
      </c>
      <c r="D150" s="1073" t="s">
        <v>2270</v>
      </c>
      <c r="E150" s="1060">
        <v>0</v>
      </c>
      <c r="F150" s="1080">
        <v>500</v>
      </c>
      <c r="G150" s="1080" t="s">
        <v>163</v>
      </c>
      <c r="H150" s="1081" t="s">
        <v>185</v>
      </c>
      <c r="I150" s="1080" t="s">
        <v>89</v>
      </c>
      <c r="J150" s="1064">
        <v>9</v>
      </c>
      <c r="K150" s="1064">
        <v>3</v>
      </c>
      <c r="L150" s="1058" t="s">
        <v>522</v>
      </c>
    </row>
    <row r="151" spans="1:14" ht="15" customHeight="1" x14ac:dyDescent="0.25">
      <c r="A151" s="1071" t="s">
        <v>532</v>
      </c>
      <c r="B151" s="1071" t="s">
        <v>554</v>
      </c>
      <c r="C151" s="1134" t="s">
        <v>2263</v>
      </c>
      <c r="D151" s="1073" t="s">
        <v>2271</v>
      </c>
      <c r="E151" s="1060">
        <v>0</v>
      </c>
      <c r="F151" s="1080">
        <v>500</v>
      </c>
      <c r="G151" s="1080" t="s">
        <v>163</v>
      </c>
      <c r="H151" s="1081" t="s">
        <v>185</v>
      </c>
      <c r="I151" s="1080" t="s">
        <v>89</v>
      </c>
      <c r="J151" s="1064">
        <v>9</v>
      </c>
      <c r="K151" s="1064">
        <v>3</v>
      </c>
      <c r="L151" s="1058" t="s">
        <v>522</v>
      </c>
    </row>
    <row r="152" spans="1:14" ht="15" customHeight="1" x14ac:dyDescent="0.25">
      <c r="A152" s="1071" t="s">
        <v>532</v>
      </c>
      <c r="B152" s="1071" t="s">
        <v>554</v>
      </c>
      <c r="C152" s="1134" t="s">
        <v>2264</v>
      </c>
      <c r="D152" s="1073" t="s">
        <v>2272</v>
      </c>
      <c r="E152" s="1060">
        <v>0</v>
      </c>
      <c r="F152" s="1080">
        <v>500</v>
      </c>
      <c r="G152" s="1080" t="s">
        <v>163</v>
      </c>
      <c r="H152" s="1081" t="s">
        <v>185</v>
      </c>
      <c r="I152" s="1080" t="s">
        <v>89</v>
      </c>
      <c r="J152" s="1064">
        <v>9</v>
      </c>
      <c r="K152" s="1064">
        <v>3</v>
      </c>
      <c r="L152" s="1058" t="s">
        <v>522</v>
      </c>
    </row>
    <row r="153" spans="1:14" ht="15" customHeight="1" x14ac:dyDescent="0.25">
      <c r="A153" s="1071" t="s">
        <v>532</v>
      </c>
      <c r="B153" s="1071" t="s">
        <v>554</v>
      </c>
      <c r="C153" s="1134" t="s">
        <v>2273</v>
      </c>
      <c r="D153" s="1073" t="s">
        <v>2279</v>
      </c>
      <c r="E153" s="1060">
        <v>0</v>
      </c>
      <c r="F153" s="1080">
        <v>500</v>
      </c>
      <c r="G153" s="1080" t="s">
        <v>2256</v>
      </c>
      <c r="H153" s="1081" t="s">
        <v>185</v>
      </c>
      <c r="I153" s="1080" t="s">
        <v>89</v>
      </c>
      <c r="J153" s="1064">
        <v>9</v>
      </c>
      <c r="K153" s="1064">
        <v>3</v>
      </c>
      <c r="L153" s="1058" t="s">
        <v>522</v>
      </c>
    </row>
    <row r="154" spans="1:14" ht="15" customHeight="1" x14ac:dyDescent="0.25">
      <c r="A154" s="1071" t="s">
        <v>532</v>
      </c>
      <c r="B154" s="1071" t="s">
        <v>554</v>
      </c>
      <c r="C154" s="1134" t="s">
        <v>2274</v>
      </c>
      <c r="D154" s="1073" t="s">
        <v>2280</v>
      </c>
      <c r="E154" s="1060">
        <v>0</v>
      </c>
      <c r="F154" s="1080">
        <v>500</v>
      </c>
      <c r="G154" s="1080" t="s">
        <v>2257</v>
      </c>
      <c r="H154" s="1081" t="s">
        <v>185</v>
      </c>
      <c r="I154" s="1080" t="s">
        <v>89</v>
      </c>
      <c r="J154" s="1064">
        <v>9</v>
      </c>
      <c r="K154" s="1064">
        <v>3</v>
      </c>
      <c r="L154" s="1058" t="s">
        <v>522</v>
      </c>
    </row>
    <row r="155" spans="1:14" ht="15" customHeight="1" x14ac:dyDescent="0.25">
      <c r="A155" s="1071" t="s">
        <v>532</v>
      </c>
      <c r="B155" s="1071" t="s">
        <v>554</v>
      </c>
      <c r="C155" s="1134" t="s">
        <v>2275</v>
      </c>
      <c r="D155" s="1073" t="s">
        <v>2281</v>
      </c>
      <c r="E155" s="1060">
        <v>0</v>
      </c>
      <c r="F155" s="1080">
        <v>500</v>
      </c>
      <c r="G155" s="1080" t="s">
        <v>2258</v>
      </c>
      <c r="H155" s="1081" t="s">
        <v>185</v>
      </c>
      <c r="I155" s="1080" t="s">
        <v>89</v>
      </c>
      <c r="J155" s="1064">
        <v>9</v>
      </c>
      <c r="K155" s="1064">
        <v>3</v>
      </c>
      <c r="L155" s="1058" t="s">
        <v>522</v>
      </c>
    </row>
    <row r="156" spans="1:14" ht="15" customHeight="1" x14ac:dyDescent="0.25">
      <c r="A156" s="1071" t="s">
        <v>532</v>
      </c>
      <c r="B156" s="1071" t="s">
        <v>554</v>
      </c>
      <c r="C156" s="1134" t="s">
        <v>2276</v>
      </c>
      <c r="D156" s="1073" t="s">
        <v>2282</v>
      </c>
      <c r="E156" s="1060">
        <v>0</v>
      </c>
      <c r="F156" s="1080">
        <v>500</v>
      </c>
      <c r="G156" s="1080" t="s">
        <v>2259</v>
      </c>
      <c r="H156" s="1081" t="s">
        <v>185</v>
      </c>
      <c r="I156" s="1080" t="s">
        <v>89</v>
      </c>
      <c r="J156" s="1064">
        <v>9</v>
      </c>
      <c r="K156" s="1064">
        <v>3</v>
      </c>
      <c r="L156" s="1058" t="s">
        <v>522</v>
      </c>
    </row>
    <row r="157" spans="1:14" ht="15" customHeight="1" x14ac:dyDescent="0.25">
      <c r="A157" s="1071" t="s">
        <v>532</v>
      </c>
      <c r="B157" s="1071" t="s">
        <v>554</v>
      </c>
      <c r="C157" s="1134" t="s">
        <v>2277</v>
      </c>
      <c r="D157" s="1073" t="s">
        <v>2283</v>
      </c>
      <c r="E157" s="1060">
        <v>0</v>
      </c>
      <c r="F157" s="1080">
        <v>500</v>
      </c>
      <c r="G157" s="1080" t="s">
        <v>2260</v>
      </c>
      <c r="H157" s="1081" t="s">
        <v>185</v>
      </c>
      <c r="I157" s="1080" t="s">
        <v>89</v>
      </c>
      <c r="J157" s="1064">
        <v>9</v>
      </c>
      <c r="K157" s="1064">
        <v>3</v>
      </c>
      <c r="L157" s="1058" t="s">
        <v>522</v>
      </c>
      <c r="M157" s="1093"/>
      <c r="N157" s="1093"/>
    </row>
    <row r="158" spans="1:14" ht="15" customHeight="1" x14ac:dyDescent="0.25">
      <c r="A158" s="1071" t="s">
        <v>532</v>
      </c>
      <c r="B158" s="1071" t="s">
        <v>554</v>
      </c>
      <c r="C158" s="1134" t="s">
        <v>2278</v>
      </c>
      <c r="D158" s="1073" t="s">
        <v>2284</v>
      </c>
      <c r="E158" s="1060">
        <v>0</v>
      </c>
      <c r="F158" s="1080">
        <v>500</v>
      </c>
      <c r="G158" s="1080" t="s">
        <v>2261</v>
      </c>
      <c r="H158" s="1081" t="s">
        <v>185</v>
      </c>
      <c r="I158" s="1080" t="s">
        <v>89</v>
      </c>
      <c r="J158" s="1064">
        <v>9</v>
      </c>
      <c r="K158" s="1064">
        <v>3</v>
      </c>
      <c r="L158" s="1058" t="s">
        <v>522</v>
      </c>
      <c r="M158" s="1093"/>
      <c r="N158" s="1093"/>
    </row>
    <row r="159" spans="1:14" ht="15" customHeight="1" x14ac:dyDescent="0.25">
      <c r="A159" s="1071" t="s">
        <v>532</v>
      </c>
      <c r="B159" s="1071" t="s">
        <v>554</v>
      </c>
      <c r="C159" s="1134" t="s">
        <v>1957</v>
      </c>
      <c r="D159" s="1080" t="s">
        <v>658</v>
      </c>
      <c r="E159" s="1060">
        <v>0</v>
      </c>
      <c r="F159" s="1083"/>
      <c r="G159" s="1080" t="s">
        <v>252</v>
      </c>
      <c r="H159" s="1081" t="s">
        <v>185</v>
      </c>
      <c r="I159" s="1080" t="s">
        <v>89</v>
      </c>
      <c r="J159" s="1064">
        <v>9</v>
      </c>
      <c r="K159" s="1064">
        <v>3</v>
      </c>
      <c r="L159" s="1058" t="s">
        <v>522</v>
      </c>
      <c r="M159" s="1071" t="s">
        <v>554</v>
      </c>
      <c r="N159" s="1068" t="s">
        <v>1580</v>
      </c>
    </row>
    <row r="160" spans="1:14" ht="15" customHeight="1" x14ac:dyDescent="0.25">
      <c r="A160" s="1071" t="s">
        <v>532</v>
      </c>
      <c r="B160" s="1071" t="s">
        <v>554</v>
      </c>
      <c r="C160" s="1134" t="s">
        <v>1405</v>
      </c>
      <c r="D160" s="1080" t="s">
        <v>260</v>
      </c>
      <c r="E160" s="1068" t="s">
        <v>516</v>
      </c>
      <c r="F160" s="1068" t="s">
        <v>517</v>
      </c>
      <c r="G160" s="1068" t="s">
        <v>173</v>
      </c>
      <c r="H160" s="1081" t="s">
        <v>185</v>
      </c>
      <c r="I160" s="1080" t="s">
        <v>574</v>
      </c>
      <c r="J160" s="1058" t="s">
        <v>522</v>
      </c>
      <c r="K160" s="1058" t="s">
        <v>522</v>
      </c>
      <c r="L160" s="1064">
        <v>63999</v>
      </c>
      <c r="M160" s="1071" t="s">
        <v>554</v>
      </c>
      <c r="N160" s="1068" t="s">
        <v>444</v>
      </c>
    </row>
    <row r="161" spans="1:14" ht="15" customHeight="1" x14ac:dyDescent="0.25">
      <c r="A161" s="1071" t="s">
        <v>532</v>
      </c>
      <c r="B161" s="1071" t="s">
        <v>554</v>
      </c>
      <c r="C161" s="1134" t="s">
        <v>1406</v>
      </c>
      <c r="D161" s="1080" t="s">
        <v>261</v>
      </c>
      <c r="E161" s="1068" t="s">
        <v>516</v>
      </c>
      <c r="F161" s="1068" t="s">
        <v>517</v>
      </c>
      <c r="G161" s="1068" t="s">
        <v>173</v>
      </c>
      <c r="H161" s="1081" t="s">
        <v>185</v>
      </c>
      <c r="I161" s="1080" t="s">
        <v>574</v>
      </c>
      <c r="J161" s="1058" t="s">
        <v>522</v>
      </c>
      <c r="K161" s="1058" t="s">
        <v>522</v>
      </c>
      <c r="L161" s="1064">
        <v>63999</v>
      </c>
      <c r="M161" s="1071" t="s">
        <v>554</v>
      </c>
      <c r="N161" s="1068" t="s">
        <v>1581</v>
      </c>
    </row>
    <row r="162" spans="1:14" ht="15" customHeight="1" x14ac:dyDescent="0.25">
      <c r="A162" s="1071" t="s">
        <v>532</v>
      </c>
      <c r="B162" s="1071" t="s">
        <v>554</v>
      </c>
      <c r="C162" s="1134" t="s">
        <v>1407</v>
      </c>
      <c r="D162" s="1080" t="s">
        <v>262</v>
      </c>
      <c r="E162" s="1068" t="s">
        <v>516</v>
      </c>
      <c r="F162" s="1068" t="s">
        <v>517</v>
      </c>
      <c r="G162" s="1068" t="s">
        <v>173</v>
      </c>
      <c r="H162" s="1081" t="s">
        <v>185</v>
      </c>
      <c r="I162" s="1080" t="s">
        <v>89</v>
      </c>
      <c r="J162" s="1064">
        <v>9</v>
      </c>
      <c r="K162" s="1064">
        <v>3</v>
      </c>
      <c r="L162" s="1058" t="s">
        <v>522</v>
      </c>
      <c r="M162" s="1071" t="s">
        <v>554</v>
      </c>
      <c r="N162" s="1068" t="s">
        <v>160</v>
      </c>
    </row>
    <row r="163" spans="1:14" ht="15" customHeight="1" x14ac:dyDescent="0.25">
      <c r="A163" s="1071" t="s">
        <v>532</v>
      </c>
      <c r="B163" s="1071" t="s">
        <v>554</v>
      </c>
      <c r="C163" s="1134" t="s">
        <v>1958</v>
      </c>
      <c r="D163" s="1080" t="s">
        <v>263</v>
      </c>
      <c r="E163" s="1060">
        <v>0</v>
      </c>
      <c r="F163" s="1083">
        <v>10</v>
      </c>
      <c r="G163" s="1080" t="s">
        <v>23</v>
      </c>
      <c r="H163" s="1081" t="s">
        <v>185</v>
      </c>
      <c r="I163" s="1080" t="s">
        <v>89</v>
      </c>
      <c r="J163" s="1064">
        <v>9</v>
      </c>
      <c r="K163" s="1064">
        <v>3</v>
      </c>
      <c r="L163" s="1058" t="s">
        <v>522</v>
      </c>
      <c r="M163" s="1071" t="s">
        <v>554</v>
      </c>
      <c r="N163" s="1068" t="s">
        <v>1582</v>
      </c>
    </row>
    <row r="164" spans="1:14" ht="15" customHeight="1" x14ac:dyDescent="0.25">
      <c r="A164" s="1071" t="s">
        <v>532</v>
      </c>
      <c r="B164" s="1071" t="s">
        <v>554</v>
      </c>
      <c r="C164" s="1134" t="s">
        <v>1408</v>
      </c>
      <c r="D164" s="1080" t="s">
        <v>264</v>
      </c>
      <c r="E164" s="1068" t="s">
        <v>516</v>
      </c>
      <c r="F164" s="1068" t="s">
        <v>517</v>
      </c>
      <c r="G164" s="1068" t="s">
        <v>173</v>
      </c>
      <c r="H164" s="1081" t="s">
        <v>185</v>
      </c>
      <c r="I164" s="1080" t="s">
        <v>574</v>
      </c>
      <c r="J164" s="1058" t="s">
        <v>522</v>
      </c>
      <c r="K164" s="1058" t="s">
        <v>522</v>
      </c>
      <c r="L164" s="1064">
        <v>63999</v>
      </c>
      <c r="M164" s="1071" t="s">
        <v>554</v>
      </c>
      <c r="N164" s="1068" t="s">
        <v>97</v>
      </c>
    </row>
    <row r="165" spans="1:14" ht="15" customHeight="1" x14ac:dyDescent="0.25">
      <c r="A165" s="1071" t="s">
        <v>532</v>
      </c>
      <c r="B165" s="1071" t="s">
        <v>554</v>
      </c>
      <c r="C165" s="1134" t="s">
        <v>2177</v>
      </c>
      <c r="D165" s="1080" t="s">
        <v>265</v>
      </c>
      <c r="E165" s="1060">
        <v>0</v>
      </c>
      <c r="F165" s="1083">
        <v>1000</v>
      </c>
      <c r="G165" s="1080" t="s">
        <v>43</v>
      </c>
      <c r="H165" s="1081" t="s">
        <v>185</v>
      </c>
      <c r="I165" s="1080" t="s">
        <v>89</v>
      </c>
      <c r="J165" s="1064">
        <v>9</v>
      </c>
      <c r="K165" s="1064">
        <v>3</v>
      </c>
      <c r="L165" s="1058" t="s">
        <v>522</v>
      </c>
      <c r="M165" s="1071" t="s">
        <v>554</v>
      </c>
      <c r="N165" s="1068" t="s">
        <v>1583</v>
      </c>
    </row>
    <row r="166" spans="1:14" ht="15" customHeight="1" x14ac:dyDescent="0.25">
      <c r="A166" s="1071" t="s">
        <v>532</v>
      </c>
      <c r="B166" s="1071" t="s">
        <v>554</v>
      </c>
      <c r="C166" s="1134" t="s">
        <v>2285</v>
      </c>
      <c r="D166" s="1080" t="s">
        <v>2291</v>
      </c>
      <c r="E166" s="1060">
        <v>0</v>
      </c>
      <c r="F166" s="1083">
        <v>1000</v>
      </c>
      <c r="G166" s="1080" t="s">
        <v>2265</v>
      </c>
      <c r="H166" s="1081" t="s">
        <v>185</v>
      </c>
      <c r="I166" s="1080" t="s">
        <v>89</v>
      </c>
      <c r="J166" s="1064">
        <v>9</v>
      </c>
      <c r="K166" s="1064">
        <v>3</v>
      </c>
      <c r="L166" s="1058" t="s">
        <v>522</v>
      </c>
      <c r="M166" s="1093"/>
      <c r="N166" s="1093"/>
    </row>
    <row r="167" spans="1:14" ht="15" customHeight="1" x14ac:dyDescent="0.25">
      <c r="A167" s="1071" t="s">
        <v>532</v>
      </c>
      <c r="B167" s="1071" t="s">
        <v>554</v>
      </c>
      <c r="C167" s="1134" t="s">
        <v>2286</v>
      </c>
      <c r="D167" s="1080" t="s">
        <v>2292</v>
      </c>
      <c r="E167" s="1060">
        <v>0</v>
      </c>
      <c r="F167" s="1083">
        <v>1000</v>
      </c>
      <c r="G167" s="1080" t="s">
        <v>2266</v>
      </c>
      <c r="H167" s="1081" t="s">
        <v>185</v>
      </c>
      <c r="I167" s="1080" t="s">
        <v>89</v>
      </c>
      <c r="J167" s="1064">
        <v>9</v>
      </c>
      <c r="K167" s="1064">
        <v>3</v>
      </c>
      <c r="L167" s="1058" t="s">
        <v>522</v>
      </c>
      <c r="M167" s="1093"/>
      <c r="N167" s="1093"/>
    </row>
    <row r="168" spans="1:14" ht="15" customHeight="1" x14ac:dyDescent="0.25">
      <c r="A168" s="1071" t="s">
        <v>532</v>
      </c>
      <c r="B168" s="1071" t="s">
        <v>554</v>
      </c>
      <c r="C168" s="1134" t="s">
        <v>2287</v>
      </c>
      <c r="D168" s="1080" t="s">
        <v>2293</v>
      </c>
      <c r="E168" s="1060">
        <v>0</v>
      </c>
      <c r="F168" s="1083">
        <v>1000</v>
      </c>
      <c r="G168" s="1080" t="s">
        <v>2267</v>
      </c>
      <c r="H168" s="1081" t="s">
        <v>185</v>
      </c>
      <c r="I168" s="1080" t="s">
        <v>89</v>
      </c>
      <c r="J168" s="1064">
        <v>9</v>
      </c>
      <c r="K168" s="1064">
        <v>3</v>
      </c>
      <c r="L168" s="1058" t="s">
        <v>522</v>
      </c>
      <c r="M168" s="1093"/>
      <c r="N168" s="1093"/>
    </row>
    <row r="169" spans="1:14" ht="15" customHeight="1" x14ac:dyDescent="0.25">
      <c r="A169" s="1071" t="s">
        <v>532</v>
      </c>
      <c r="B169" s="1071" t="s">
        <v>554</v>
      </c>
      <c r="C169" s="1134" t="s">
        <v>2288</v>
      </c>
      <c r="D169" s="1080" t="s">
        <v>2294</v>
      </c>
      <c r="E169" s="1060">
        <v>0</v>
      </c>
      <c r="F169" s="1083">
        <v>1000</v>
      </c>
      <c r="G169" s="1080" t="s">
        <v>2254</v>
      </c>
      <c r="H169" s="1081" t="s">
        <v>185</v>
      </c>
      <c r="I169" s="1080" t="s">
        <v>89</v>
      </c>
      <c r="J169" s="1064">
        <v>9</v>
      </c>
      <c r="K169" s="1064">
        <v>3</v>
      </c>
      <c r="L169" s="1058" t="s">
        <v>522</v>
      </c>
      <c r="M169" s="1093"/>
      <c r="N169" s="1093"/>
    </row>
    <row r="170" spans="1:14" ht="15" customHeight="1" x14ac:dyDescent="0.25">
      <c r="A170" s="1071" t="s">
        <v>532</v>
      </c>
      <c r="B170" s="1071" t="s">
        <v>554</v>
      </c>
      <c r="C170" s="1134" t="s">
        <v>2289</v>
      </c>
      <c r="D170" s="1080" t="s">
        <v>2295</v>
      </c>
      <c r="E170" s="1060">
        <v>0</v>
      </c>
      <c r="F170" s="1083">
        <v>1000</v>
      </c>
      <c r="G170" s="1080" t="s">
        <v>2255</v>
      </c>
      <c r="H170" s="1081" t="s">
        <v>185</v>
      </c>
      <c r="I170" s="1080" t="s">
        <v>89</v>
      </c>
      <c r="J170" s="1064">
        <v>9</v>
      </c>
      <c r="K170" s="1064">
        <v>3</v>
      </c>
      <c r="L170" s="1058" t="s">
        <v>522</v>
      </c>
      <c r="M170" s="1093"/>
      <c r="N170" s="1093"/>
    </row>
    <row r="171" spans="1:14" ht="15" customHeight="1" x14ac:dyDescent="0.25">
      <c r="A171" s="1071" t="s">
        <v>532</v>
      </c>
      <c r="B171" s="1071" t="s">
        <v>554</v>
      </c>
      <c r="C171" s="1134" t="s">
        <v>2290</v>
      </c>
      <c r="D171" s="1080" t="s">
        <v>2296</v>
      </c>
      <c r="E171" s="1060">
        <v>0</v>
      </c>
      <c r="F171" s="1083">
        <v>1000</v>
      </c>
      <c r="G171" s="1080" t="s">
        <v>2268</v>
      </c>
      <c r="H171" s="1081" t="s">
        <v>185</v>
      </c>
      <c r="I171" s="1080" t="s">
        <v>89</v>
      </c>
      <c r="J171" s="1064">
        <v>9</v>
      </c>
      <c r="K171" s="1064">
        <v>3</v>
      </c>
      <c r="L171" s="1058" t="s">
        <v>522</v>
      </c>
      <c r="M171" s="1093"/>
      <c r="N171" s="1093"/>
    </row>
    <row r="172" spans="1:14" ht="15" customHeight="1" x14ac:dyDescent="0.25">
      <c r="A172" s="1074" t="s">
        <v>522</v>
      </c>
      <c r="B172" s="1074" t="s">
        <v>522</v>
      </c>
      <c r="C172" s="1135" t="s">
        <v>522</v>
      </c>
      <c r="D172" s="1074" t="s">
        <v>522</v>
      </c>
      <c r="E172" s="1074" t="s">
        <v>522</v>
      </c>
      <c r="F172" s="1074" t="s">
        <v>522</v>
      </c>
      <c r="G172" s="1074" t="s">
        <v>522</v>
      </c>
      <c r="H172" s="1074" t="s">
        <v>522</v>
      </c>
      <c r="I172" s="1074" t="s">
        <v>522</v>
      </c>
      <c r="J172" s="1066" t="s">
        <v>522</v>
      </c>
      <c r="K172" s="1066" t="s">
        <v>522</v>
      </c>
      <c r="L172" s="1066" t="s">
        <v>522</v>
      </c>
      <c r="M172" s="1074" t="s">
        <v>522</v>
      </c>
      <c r="N172" s="1074" t="s">
        <v>522</v>
      </c>
    </row>
    <row r="173" spans="1:14" ht="15" customHeight="1" x14ac:dyDescent="0.25">
      <c r="A173" s="1071" t="s">
        <v>532</v>
      </c>
      <c r="B173" s="1071" t="s">
        <v>555</v>
      </c>
      <c r="C173" s="1134" t="s">
        <v>1402</v>
      </c>
      <c r="D173" s="1080" t="s">
        <v>529</v>
      </c>
      <c r="E173" s="1068" t="s">
        <v>516</v>
      </c>
      <c r="F173" s="1068" t="s">
        <v>517</v>
      </c>
      <c r="G173" s="1068" t="s">
        <v>173</v>
      </c>
      <c r="H173" s="1080" t="s">
        <v>183</v>
      </c>
      <c r="I173" s="1080" t="s">
        <v>574</v>
      </c>
      <c r="J173" s="1058" t="s">
        <v>522</v>
      </c>
      <c r="K173" s="1058" t="s">
        <v>522</v>
      </c>
      <c r="L173" s="1064">
        <v>63999</v>
      </c>
      <c r="M173" s="1071" t="s">
        <v>555</v>
      </c>
      <c r="N173" s="1068" t="s">
        <v>131</v>
      </c>
    </row>
    <row r="174" spans="1:14" ht="15" customHeight="1" x14ac:dyDescent="0.25">
      <c r="A174" s="1071" t="s">
        <v>532</v>
      </c>
      <c r="B174" s="1071" t="s">
        <v>555</v>
      </c>
      <c r="C174" s="1134" t="s">
        <v>12</v>
      </c>
      <c r="D174" s="1080" t="s">
        <v>12</v>
      </c>
      <c r="E174" s="1082">
        <v>1</v>
      </c>
      <c r="F174" s="1082">
        <f ca="1">TODAY()</f>
        <v>42979</v>
      </c>
      <c r="G174" s="1080" t="s">
        <v>93</v>
      </c>
      <c r="H174" s="1080" t="s">
        <v>183</v>
      </c>
      <c r="I174" s="1080" t="s">
        <v>520</v>
      </c>
      <c r="J174" s="1058" t="s">
        <v>522</v>
      </c>
      <c r="K174" s="1058" t="s">
        <v>522</v>
      </c>
      <c r="L174" s="1058" t="s">
        <v>522</v>
      </c>
      <c r="M174" s="1071" t="s">
        <v>555</v>
      </c>
      <c r="N174" s="1068" t="s">
        <v>12</v>
      </c>
    </row>
    <row r="175" spans="1:14" ht="15" customHeight="1" x14ac:dyDescent="0.25">
      <c r="A175" s="1071" t="s">
        <v>532</v>
      </c>
      <c r="B175" s="1071" t="s">
        <v>555</v>
      </c>
      <c r="C175" s="1134" t="s">
        <v>1385</v>
      </c>
      <c r="D175" s="1080" t="s">
        <v>206</v>
      </c>
      <c r="E175" s="1068" t="s">
        <v>516</v>
      </c>
      <c r="F175" s="1068" t="s">
        <v>517</v>
      </c>
      <c r="G175" s="1068" t="s">
        <v>173</v>
      </c>
      <c r="H175" s="1081" t="s">
        <v>185</v>
      </c>
      <c r="I175" s="1080" t="s">
        <v>574</v>
      </c>
      <c r="J175" s="1058" t="s">
        <v>522</v>
      </c>
      <c r="K175" s="1058" t="s">
        <v>522</v>
      </c>
      <c r="L175" s="1064">
        <v>63999</v>
      </c>
      <c r="M175" s="1071" t="s">
        <v>555</v>
      </c>
      <c r="N175" s="1068" t="s">
        <v>129</v>
      </c>
    </row>
    <row r="176" spans="1:14" ht="15" customHeight="1" x14ac:dyDescent="0.25">
      <c r="A176" s="1071" t="s">
        <v>532</v>
      </c>
      <c r="B176" s="1071" t="s">
        <v>555</v>
      </c>
      <c r="C176" s="1134" t="s">
        <v>54</v>
      </c>
      <c r="D176" s="1080" t="s">
        <v>247</v>
      </c>
      <c r="E176" s="1068" t="s">
        <v>516</v>
      </c>
      <c r="F176" s="1068" t="s">
        <v>517</v>
      </c>
      <c r="G176" s="1068" t="s">
        <v>173</v>
      </c>
      <c r="H176" s="1081" t="s">
        <v>185</v>
      </c>
      <c r="I176" s="1080" t="s">
        <v>574</v>
      </c>
      <c r="J176" s="1058" t="s">
        <v>522</v>
      </c>
      <c r="K176" s="1058" t="s">
        <v>522</v>
      </c>
      <c r="L176" s="1064">
        <v>63999</v>
      </c>
      <c r="M176" s="1071" t="s">
        <v>555</v>
      </c>
      <c r="N176" s="1068" t="s">
        <v>54</v>
      </c>
    </row>
    <row r="177" spans="1:14" ht="15" customHeight="1" x14ac:dyDescent="0.25">
      <c r="A177" s="1071" t="s">
        <v>532</v>
      </c>
      <c r="B177" s="1071" t="s">
        <v>555</v>
      </c>
      <c r="C177" s="1134" t="s">
        <v>128</v>
      </c>
      <c r="D177" s="1080" t="s">
        <v>248</v>
      </c>
      <c r="E177" s="1068" t="s">
        <v>516</v>
      </c>
      <c r="F177" s="1068" t="s">
        <v>517</v>
      </c>
      <c r="G177" s="1068" t="s">
        <v>173</v>
      </c>
      <c r="H177" s="1081" t="s">
        <v>185</v>
      </c>
      <c r="I177" s="1080" t="s">
        <v>574</v>
      </c>
      <c r="J177" s="1058" t="s">
        <v>522</v>
      </c>
      <c r="K177" s="1058" t="s">
        <v>522</v>
      </c>
      <c r="L177" s="1064">
        <v>63999</v>
      </c>
      <c r="M177" s="1071" t="s">
        <v>555</v>
      </c>
      <c r="N177" s="1068" t="s">
        <v>128</v>
      </c>
    </row>
    <row r="178" spans="1:14" ht="15" customHeight="1" x14ac:dyDescent="0.25">
      <c r="A178" s="1071" t="s">
        <v>532</v>
      </c>
      <c r="B178" s="1071" t="s">
        <v>555</v>
      </c>
      <c r="C178" s="1134" t="s">
        <v>1959</v>
      </c>
      <c r="D178" s="1080" t="s">
        <v>249</v>
      </c>
      <c r="E178" s="1060">
        <v>0</v>
      </c>
      <c r="F178" s="1083">
        <v>150000</v>
      </c>
      <c r="G178" s="1080" t="s">
        <v>250</v>
      </c>
      <c r="H178" s="1081" t="s">
        <v>185</v>
      </c>
      <c r="I178" s="1080" t="s">
        <v>573</v>
      </c>
      <c r="J178" s="1058" t="s">
        <v>522</v>
      </c>
      <c r="K178" s="1058" t="s">
        <v>522</v>
      </c>
      <c r="L178" s="1058" t="s">
        <v>522</v>
      </c>
      <c r="M178" s="1071" t="s">
        <v>555</v>
      </c>
      <c r="N178" s="1068" t="s">
        <v>1584</v>
      </c>
    </row>
    <row r="179" spans="1:14" ht="15" customHeight="1" x14ac:dyDescent="0.25">
      <c r="A179" s="1071" t="s">
        <v>532</v>
      </c>
      <c r="B179" s="1071" t="s">
        <v>555</v>
      </c>
      <c r="C179" s="1134" t="s">
        <v>1960</v>
      </c>
      <c r="D179" s="1080" t="s">
        <v>251</v>
      </c>
      <c r="E179" s="1060">
        <v>0</v>
      </c>
      <c r="F179" s="1083">
        <v>150000</v>
      </c>
      <c r="G179" s="1080" t="s">
        <v>252</v>
      </c>
      <c r="H179" s="1081" t="s">
        <v>185</v>
      </c>
      <c r="I179" s="1080" t="s">
        <v>573</v>
      </c>
      <c r="J179" s="1058" t="s">
        <v>522</v>
      </c>
      <c r="K179" s="1058" t="s">
        <v>522</v>
      </c>
      <c r="L179" s="1058" t="s">
        <v>522</v>
      </c>
      <c r="M179" s="1071" t="s">
        <v>555</v>
      </c>
      <c r="N179" s="1068" t="s">
        <v>1585</v>
      </c>
    </row>
    <row r="180" spans="1:14" ht="15" customHeight="1" x14ac:dyDescent="0.25">
      <c r="A180" s="1071" t="s">
        <v>532</v>
      </c>
      <c r="B180" s="1071" t="s">
        <v>555</v>
      </c>
      <c r="C180" s="1134" t="s">
        <v>1409</v>
      </c>
      <c r="D180" s="1080" t="s">
        <v>253</v>
      </c>
      <c r="E180" s="1068" t="s">
        <v>516</v>
      </c>
      <c r="F180" s="1068" t="s">
        <v>517</v>
      </c>
      <c r="G180" s="1068" t="s">
        <v>173</v>
      </c>
      <c r="H180" s="1081" t="s">
        <v>185</v>
      </c>
      <c r="I180" s="1080" t="s">
        <v>574</v>
      </c>
      <c r="J180" s="1058" t="s">
        <v>522</v>
      </c>
      <c r="K180" s="1058" t="s">
        <v>522</v>
      </c>
      <c r="L180" s="1064">
        <v>63999</v>
      </c>
      <c r="M180" s="1071" t="s">
        <v>555</v>
      </c>
      <c r="N180" s="1068" t="s">
        <v>161</v>
      </c>
    </row>
    <row r="181" spans="1:14" ht="15" customHeight="1" x14ac:dyDescent="0.25">
      <c r="A181" s="1071" t="s">
        <v>532</v>
      </c>
      <c r="B181" s="1071" t="s">
        <v>555</v>
      </c>
      <c r="C181" s="1134" t="s">
        <v>1961</v>
      </c>
      <c r="D181" s="1080" t="s">
        <v>254</v>
      </c>
      <c r="E181" s="1060">
        <v>0</v>
      </c>
      <c r="F181" s="1083">
        <v>50</v>
      </c>
      <c r="G181" s="1080" t="s">
        <v>23</v>
      </c>
      <c r="H181" s="1081" t="s">
        <v>185</v>
      </c>
      <c r="I181" s="1080" t="s">
        <v>89</v>
      </c>
      <c r="J181" s="1064">
        <v>9</v>
      </c>
      <c r="K181" s="1064">
        <v>3</v>
      </c>
      <c r="L181" s="1058" t="s">
        <v>522</v>
      </c>
      <c r="M181" s="1071" t="s">
        <v>555</v>
      </c>
      <c r="N181" s="1068" t="s">
        <v>1586</v>
      </c>
    </row>
    <row r="182" spans="1:14" ht="15" customHeight="1" x14ac:dyDescent="0.25">
      <c r="A182" s="1071" t="s">
        <v>532</v>
      </c>
      <c r="B182" s="1071" t="s">
        <v>555</v>
      </c>
      <c r="C182" s="1134" t="s">
        <v>1962</v>
      </c>
      <c r="D182" s="1080" t="s">
        <v>255</v>
      </c>
      <c r="E182" s="1060">
        <v>0</v>
      </c>
      <c r="F182" s="1083">
        <v>100</v>
      </c>
      <c r="G182" s="1080" t="s">
        <v>23</v>
      </c>
      <c r="H182" s="1081" t="s">
        <v>185</v>
      </c>
      <c r="I182" s="1080" t="s">
        <v>89</v>
      </c>
      <c r="J182" s="1064">
        <v>9</v>
      </c>
      <c r="K182" s="1064">
        <v>3</v>
      </c>
      <c r="L182" s="1058" t="s">
        <v>522</v>
      </c>
      <c r="M182" s="1071" t="s">
        <v>555</v>
      </c>
      <c r="N182" s="1068" t="s">
        <v>1587</v>
      </c>
    </row>
    <row r="183" spans="1:14" ht="15" customHeight="1" x14ac:dyDescent="0.25">
      <c r="A183" s="1074" t="s">
        <v>522</v>
      </c>
      <c r="B183" s="1074" t="s">
        <v>522</v>
      </c>
      <c r="C183" s="1135" t="s">
        <v>522</v>
      </c>
      <c r="D183" s="1074" t="s">
        <v>522</v>
      </c>
      <c r="E183" s="1074" t="s">
        <v>522</v>
      </c>
      <c r="F183" s="1074" t="s">
        <v>522</v>
      </c>
      <c r="G183" s="1074" t="s">
        <v>522</v>
      </c>
      <c r="H183" s="1074" t="s">
        <v>522</v>
      </c>
      <c r="I183" s="1074" t="s">
        <v>522</v>
      </c>
      <c r="J183" s="1066" t="s">
        <v>522</v>
      </c>
      <c r="K183" s="1066" t="s">
        <v>522</v>
      </c>
      <c r="L183" s="1066" t="s">
        <v>522</v>
      </c>
      <c r="M183" s="1074" t="s">
        <v>522</v>
      </c>
      <c r="N183" s="1074" t="s">
        <v>522</v>
      </c>
    </row>
    <row r="184" spans="1:14" ht="15" customHeight="1" x14ac:dyDescent="0.25">
      <c r="A184" s="1071" t="s">
        <v>532</v>
      </c>
      <c r="B184" s="1071" t="s">
        <v>556</v>
      </c>
      <c r="C184" s="1134" t="s">
        <v>1402</v>
      </c>
      <c r="D184" s="1080" t="s">
        <v>529</v>
      </c>
      <c r="E184" s="1068" t="s">
        <v>516</v>
      </c>
      <c r="F184" s="1068" t="s">
        <v>517</v>
      </c>
      <c r="G184" s="1068" t="s">
        <v>173</v>
      </c>
      <c r="H184" s="1080" t="s">
        <v>183</v>
      </c>
      <c r="I184" s="1080" t="s">
        <v>574</v>
      </c>
      <c r="J184" s="1058" t="s">
        <v>522</v>
      </c>
      <c r="K184" s="1058" t="s">
        <v>522</v>
      </c>
      <c r="L184" s="1064">
        <v>63999</v>
      </c>
      <c r="M184" s="1071" t="s">
        <v>556</v>
      </c>
      <c r="N184" s="1068" t="s">
        <v>131</v>
      </c>
    </row>
    <row r="185" spans="1:14" ht="15" customHeight="1" x14ac:dyDescent="0.25">
      <c r="A185" s="1071" t="s">
        <v>532</v>
      </c>
      <c r="B185" s="1071" t="s">
        <v>556</v>
      </c>
      <c r="C185" s="1134" t="s">
        <v>12</v>
      </c>
      <c r="D185" s="1080" t="s">
        <v>12</v>
      </c>
      <c r="E185" s="1082">
        <v>1</v>
      </c>
      <c r="F185" s="1082">
        <f ca="1">TODAY()</f>
        <v>42979</v>
      </c>
      <c r="G185" s="1080" t="s">
        <v>93</v>
      </c>
      <c r="H185" s="1080" t="s">
        <v>183</v>
      </c>
      <c r="I185" s="1080" t="s">
        <v>520</v>
      </c>
      <c r="J185" s="1058" t="s">
        <v>522</v>
      </c>
      <c r="K185" s="1058" t="s">
        <v>522</v>
      </c>
      <c r="L185" s="1058" t="s">
        <v>522</v>
      </c>
      <c r="M185" s="1071" t="s">
        <v>556</v>
      </c>
      <c r="N185" s="1068" t="s">
        <v>12</v>
      </c>
    </row>
    <row r="186" spans="1:14" ht="15" customHeight="1" x14ac:dyDescent="0.25">
      <c r="A186" s="1071" t="s">
        <v>532</v>
      </c>
      <c r="B186" s="1071" t="s">
        <v>556</v>
      </c>
      <c r="C186" s="1134" t="s">
        <v>1385</v>
      </c>
      <c r="D186" s="1080" t="s">
        <v>206</v>
      </c>
      <c r="E186" s="1068" t="s">
        <v>516</v>
      </c>
      <c r="F186" s="1068" t="s">
        <v>517</v>
      </c>
      <c r="G186" s="1068" t="s">
        <v>173</v>
      </c>
      <c r="H186" s="1081" t="s">
        <v>185</v>
      </c>
      <c r="I186" s="1080" t="s">
        <v>574</v>
      </c>
      <c r="J186" s="1058" t="s">
        <v>522</v>
      </c>
      <c r="K186" s="1058" t="s">
        <v>522</v>
      </c>
      <c r="L186" s="1064">
        <v>63999</v>
      </c>
      <c r="M186" s="1071" t="s">
        <v>556</v>
      </c>
      <c r="N186" s="1068" t="s">
        <v>129</v>
      </c>
    </row>
    <row r="187" spans="1:14" ht="15" customHeight="1" x14ac:dyDescent="0.25">
      <c r="A187" s="1071" t="s">
        <v>532</v>
      </c>
      <c r="B187" s="1071" t="s">
        <v>556</v>
      </c>
      <c r="C187" s="1134" t="s">
        <v>54</v>
      </c>
      <c r="D187" s="1080" t="s">
        <v>244</v>
      </c>
      <c r="E187" s="1068" t="s">
        <v>516</v>
      </c>
      <c r="F187" s="1068" t="s">
        <v>517</v>
      </c>
      <c r="G187" s="1068" t="s">
        <v>173</v>
      </c>
      <c r="H187" s="1081" t="s">
        <v>185</v>
      </c>
      <c r="I187" s="1080" t="s">
        <v>574</v>
      </c>
      <c r="J187" s="1058" t="s">
        <v>522</v>
      </c>
      <c r="K187" s="1058" t="s">
        <v>522</v>
      </c>
      <c r="L187" s="1064">
        <v>63999</v>
      </c>
      <c r="M187" s="1071" t="s">
        <v>556</v>
      </c>
      <c r="N187" s="1068" t="s">
        <v>54</v>
      </c>
    </row>
    <row r="188" spans="1:14" ht="15" customHeight="1" x14ac:dyDescent="0.25">
      <c r="A188" s="1071" t="s">
        <v>532</v>
      </c>
      <c r="B188" s="1071" t="s">
        <v>556</v>
      </c>
      <c r="C188" s="1134" t="s">
        <v>1410</v>
      </c>
      <c r="D188" s="1080" t="s">
        <v>581</v>
      </c>
      <c r="E188" s="1068" t="s">
        <v>516</v>
      </c>
      <c r="F188" s="1068" t="s">
        <v>517</v>
      </c>
      <c r="G188" s="1068" t="s">
        <v>173</v>
      </c>
      <c r="H188" s="1081" t="s">
        <v>185</v>
      </c>
      <c r="I188" s="1080" t="s">
        <v>574</v>
      </c>
      <c r="J188" s="1058" t="s">
        <v>522</v>
      </c>
      <c r="K188" s="1058" t="s">
        <v>522</v>
      </c>
      <c r="L188" s="1064">
        <v>63999</v>
      </c>
      <c r="M188" s="1071" t="s">
        <v>556</v>
      </c>
      <c r="N188" s="1068" t="s">
        <v>294</v>
      </c>
    </row>
    <row r="189" spans="1:14" ht="15" customHeight="1" x14ac:dyDescent="0.25">
      <c r="A189" s="1071" t="s">
        <v>532</v>
      </c>
      <c r="B189" s="1071" t="s">
        <v>556</v>
      </c>
      <c r="C189" s="1134" t="s">
        <v>1963</v>
      </c>
      <c r="D189" s="1080" t="s">
        <v>245</v>
      </c>
      <c r="E189" s="1060">
        <v>0</v>
      </c>
      <c r="F189" s="1083">
        <v>200</v>
      </c>
      <c r="G189" s="1080" t="s">
        <v>23</v>
      </c>
      <c r="H189" s="1081" t="s">
        <v>185</v>
      </c>
      <c r="I189" s="1080" t="s">
        <v>89</v>
      </c>
      <c r="J189" s="1064">
        <v>9</v>
      </c>
      <c r="K189" s="1064">
        <v>3</v>
      </c>
      <c r="L189" s="1058" t="s">
        <v>522</v>
      </c>
      <c r="M189" s="1071" t="s">
        <v>556</v>
      </c>
      <c r="N189" s="1068" t="s">
        <v>1588</v>
      </c>
    </row>
    <row r="190" spans="1:14" ht="15" customHeight="1" x14ac:dyDescent="0.25">
      <c r="A190" s="1071" t="s">
        <v>532</v>
      </c>
      <c r="B190" s="1071" t="s">
        <v>556</v>
      </c>
      <c r="C190" s="1134" t="s">
        <v>1411</v>
      </c>
      <c r="D190" s="1080" t="s">
        <v>246</v>
      </c>
      <c r="E190" s="1068" t="s">
        <v>516</v>
      </c>
      <c r="F190" s="1068" t="s">
        <v>517</v>
      </c>
      <c r="G190" s="1068" t="s">
        <v>173</v>
      </c>
      <c r="H190" s="1081" t="s">
        <v>185</v>
      </c>
      <c r="I190" s="1080" t="s">
        <v>574</v>
      </c>
      <c r="J190" s="1058" t="s">
        <v>522</v>
      </c>
      <c r="K190" s="1058" t="s">
        <v>522</v>
      </c>
      <c r="L190" s="1064">
        <v>63999</v>
      </c>
      <c r="M190" s="1071" t="s">
        <v>556</v>
      </c>
      <c r="N190" s="1068" t="s">
        <v>1589</v>
      </c>
    </row>
    <row r="191" spans="1:14" ht="15" customHeight="1" x14ac:dyDescent="0.25">
      <c r="A191" s="1074" t="s">
        <v>522</v>
      </c>
      <c r="B191" s="1074" t="s">
        <v>522</v>
      </c>
      <c r="C191" s="1135" t="s">
        <v>522</v>
      </c>
      <c r="D191" s="1074" t="s">
        <v>522</v>
      </c>
      <c r="E191" s="1074" t="s">
        <v>522</v>
      </c>
      <c r="F191" s="1074" t="s">
        <v>522</v>
      </c>
      <c r="G191" s="1074" t="s">
        <v>522</v>
      </c>
      <c r="H191" s="1074" t="s">
        <v>522</v>
      </c>
      <c r="I191" s="1074" t="s">
        <v>522</v>
      </c>
      <c r="J191" s="1066" t="s">
        <v>522</v>
      </c>
      <c r="K191" s="1066" t="s">
        <v>522</v>
      </c>
      <c r="L191" s="1066" t="s">
        <v>522</v>
      </c>
      <c r="M191" s="1074" t="s">
        <v>522</v>
      </c>
      <c r="N191" s="1074" t="s">
        <v>522</v>
      </c>
    </row>
    <row r="192" spans="1:14" ht="15" customHeight="1" x14ac:dyDescent="0.25">
      <c r="A192" s="1071" t="s">
        <v>532</v>
      </c>
      <c r="B192" s="1071" t="s">
        <v>557</v>
      </c>
      <c r="C192" s="1134" t="s">
        <v>1402</v>
      </c>
      <c r="D192" s="1080" t="s">
        <v>529</v>
      </c>
      <c r="E192" s="1068" t="s">
        <v>516</v>
      </c>
      <c r="F192" s="1068" t="s">
        <v>517</v>
      </c>
      <c r="G192" s="1068" t="s">
        <v>173</v>
      </c>
      <c r="H192" s="1080" t="s">
        <v>183</v>
      </c>
      <c r="I192" s="1080" t="s">
        <v>574</v>
      </c>
      <c r="J192" s="1058" t="s">
        <v>522</v>
      </c>
      <c r="K192" s="1058" t="s">
        <v>522</v>
      </c>
      <c r="L192" s="1064">
        <v>63999</v>
      </c>
      <c r="M192" s="1071" t="s">
        <v>557</v>
      </c>
      <c r="N192" s="1068" t="s">
        <v>131</v>
      </c>
    </row>
    <row r="193" spans="1:16" ht="15" customHeight="1" x14ac:dyDescent="0.25">
      <c r="A193" s="1071" t="s">
        <v>532</v>
      </c>
      <c r="B193" s="1071" t="s">
        <v>557</v>
      </c>
      <c r="C193" s="1134" t="s">
        <v>12</v>
      </c>
      <c r="D193" s="1080" t="s">
        <v>12</v>
      </c>
      <c r="E193" s="1082">
        <v>1</v>
      </c>
      <c r="F193" s="1082">
        <f ca="1">TODAY()</f>
        <v>42979</v>
      </c>
      <c r="G193" s="1080" t="s">
        <v>93</v>
      </c>
      <c r="H193" s="1080" t="s">
        <v>183</v>
      </c>
      <c r="I193" s="1080" t="s">
        <v>520</v>
      </c>
      <c r="J193" s="1058" t="s">
        <v>522</v>
      </c>
      <c r="K193" s="1058" t="s">
        <v>522</v>
      </c>
      <c r="L193" s="1058" t="s">
        <v>522</v>
      </c>
      <c r="M193" s="1071" t="s">
        <v>557</v>
      </c>
      <c r="N193" s="1068" t="s">
        <v>12</v>
      </c>
    </row>
    <row r="194" spans="1:16" ht="15" customHeight="1" x14ac:dyDescent="0.25">
      <c r="A194" s="1071" t="s">
        <v>532</v>
      </c>
      <c r="B194" s="1071" t="s">
        <v>557</v>
      </c>
      <c r="C194" s="1134" t="s">
        <v>1385</v>
      </c>
      <c r="D194" s="1080" t="s">
        <v>206</v>
      </c>
      <c r="E194" s="1068" t="s">
        <v>516</v>
      </c>
      <c r="F194" s="1068" t="s">
        <v>517</v>
      </c>
      <c r="G194" s="1068" t="s">
        <v>173</v>
      </c>
      <c r="H194" s="1081" t="s">
        <v>185</v>
      </c>
      <c r="I194" s="1080" t="s">
        <v>574</v>
      </c>
      <c r="J194" s="1058" t="s">
        <v>522</v>
      </c>
      <c r="K194" s="1058" t="s">
        <v>522</v>
      </c>
      <c r="L194" s="1064">
        <v>63999</v>
      </c>
      <c r="M194" s="1071" t="s">
        <v>557</v>
      </c>
      <c r="N194" s="1068" t="s">
        <v>129</v>
      </c>
    </row>
    <row r="195" spans="1:16" ht="15" customHeight="1" x14ac:dyDescent="0.25">
      <c r="A195" s="1071" t="s">
        <v>532</v>
      </c>
      <c r="B195" s="1071" t="s">
        <v>557</v>
      </c>
      <c r="C195" s="1134" t="s">
        <v>54</v>
      </c>
      <c r="D195" s="1080" t="s">
        <v>244</v>
      </c>
      <c r="E195" s="1068" t="s">
        <v>516</v>
      </c>
      <c r="F195" s="1068" t="s">
        <v>517</v>
      </c>
      <c r="G195" s="1068" t="s">
        <v>173</v>
      </c>
      <c r="H195" s="1081" t="s">
        <v>185</v>
      </c>
      <c r="I195" s="1080" t="s">
        <v>574</v>
      </c>
      <c r="J195" s="1058" t="s">
        <v>522</v>
      </c>
      <c r="K195" s="1058" t="s">
        <v>522</v>
      </c>
      <c r="L195" s="1064">
        <v>63999</v>
      </c>
      <c r="M195" s="1071" t="s">
        <v>557</v>
      </c>
      <c r="N195" s="1068" t="s">
        <v>54</v>
      </c>
    </row>
    <row r="196" spans="1:16" ht="15" customHeight="1" x14ac:dyDescent="0.25">
      <c r="A196" s="1071" t="s">
        <v>532</v>
      </c>
      <c r="B196" s="1071" t="s">
        <v>557</v>
      </c>
      <c r="C196" s="1134" t="s">
        <v>1412</v>
      </c>
      <c r="D196" s="1080" t="s">
        <v>272</v>
      </c>
      <c r="E196" s="1068" t="s">
        <v>516</v>
      </c>
      <c r="F196" s="1068" t="s">
        <v>517</v>
      </c>
      <c r="G196" s="1068" t="s">
        <v>173</v>
      </c>
      <c r="H196" s="1081" t="s">
        <v>185</v>
      </c>
      <c r="I196" s="1080" t="s">
        <v>574</v>
      </c>
      <c r="J196" s="1058" t="s">
        <v>522</v>
      </c>
      <c r="K196" s="1058" t="s">
        <v>522</v>
      </c>
      <c r="L196" s="1064">
        <v>63999</v>
      </c>
      <c r="M196" s="1071" t="s">
        <v>557</v>
      </c>
      <c r="N196" s="1068" t="s">
        <v>53</v>
      </c>
    </row>
    <row r="197" spans="1:16" ht="15" customHeight="1" x14ac:dyDescent="0.25">
      <c r="A197" s="1074" t="s">
        <v>522</v>
      </c>
      <c r="B197" s="1074" t="s">
        <v>522</v>
      </c>
      <c r="C197" s="1135" t="s">
        <v>522</v>
      </c>
      <c r="D197" s="1074" t="s">
        <v>522</v>
      </c>
      <c r="E197" s="1074" t="s">
        <v>522</v>
      </c>
      <c r="F197" s="1074" t="s">
        <v>522</v>
      </c>
      <c r="G197" s="1074" t="s">
        <v>522</v>
      </c>
      <c r="H197" s="1074" t="s">
        <v>522</v>
      </c>
      <c r="I197" s="1074" t="s">
        <v>522</v>
      </c>
      <c r="J197" s="1066" t="s">
        <v>522</v>
      </c>
      <c r="K197" s="1066" t="s">
        <v>522</v>
      </c>
      <c r="L197" s="1066" t="s">
        <v>522</v>
      </c>
      <c r="M197" s="1074" t="s">
        <v>522</v>
      </c>
      <c r="N197" s="1074" t="s">
        <v>522</v>
      </c>
    </row>
    <row r="198" spans="1:16" ht="15" customHeight="1" x14ac:dyDescent="0.25">
      <c r="A198" s="1071" t="s">
        <v>532</v>
      </c>
      <c r="B198" s="1071" t="s">
        <v>558</v>
      </c>
      <c r="C198" s="1134" t="s">
        <v>1402</v>
      </c>
      <c r="D198" s="1080" t="s">
        <v>529</v>
      </c>
      <c r="E198" s="1068" t="s">
        <v>516</v>
      </c>
      <c r="F198" s="1068" t="s">
        <v>517</v>
      </c>
      <c r="G198" s="1068" t="s">
        <v>173</v>
      </c>
      <c r="H198" s="1080" t="s">
        <v>183</v>
      </c>
      <c r="I198" s="1080" t="s">
        <v>574</v>
      </c>
      <c r="J198" s="1058" t="s">
        <v>522</v>
      </c>
      <c r="K198" s="1058" t="s">
        <v>522</v>
      </c>
      <c r="L198" s="1064">
        <v>63999</v>
      </c>
      <c r="M198" s="1071" t="s">
        <v>558</v>
      </c>
      <c r="N198" s="1068" t="s">
        <v>131</v>
      </c>
    </row>
    <row r="199" spans="1:16" ht="15" customHeight="1" x14ac:dyDescent="0.25">
      <c r="A199" s="1071" t="s">
        <v>532</v>
      </c>
      <c r="B199" s="1071" t="s">
        <v>558</v>
      </c>
      <c r="C199" s="1134" t="s">
        <v>12</v>
      </c>
      <c r="D199" s="1080" t="s">
        <v>12</v>
      </c>
      <c r="E199" s="1082">
        <v>1</v>
      </c>
      <c r="F199" s="1082">
        <f ca="1">TODAY()</f>
        <v>42979</v>
      </c>
      <c r="G199" s="1080" t="s">
        <v>93</v>
      </c>
      <c r="H199" s="1080" t="s">
        <v>183</v>
      </c>
      <c r="I199" s="1080" t="s">
        <v>520</v>
      </c>
      <c r="J199" s="1058" t="s">
        <v>522</v>
      </c>
      <c r="K199" s="1058" t="s">
        <v>522</v>
      </c>
      <c r="L199" s="1058" t="s">
        <v>522</v>
      </c>
      <c r="M199" s="1071" t="s">
        <v>558</v>
      </c>
      <c r="N199" s="1068" t="s">
        <v>12</v>
      </c>
    </row>
    <row r="200" spans="1:16" ht="15" customHeight="1" x14ac:dyDescent="0.25">
      <c r="A200" s="1071" t="s">
        <v>532</v>
      </c>
      <c r="B200" s="1071" t="s">
        <v>558</v>
      </c>
      <c r="C200" s="1134" t="s">
        <v>1385</v>
      </c>
      <c r="D200" s="1080" t="s">
        <v>206</v>
      </c>
      <c r="E200" s="1068" t="s">
        <v>516</v>
      </c>
      <c r="F200" s="1068" t="s">
        <v>517</v>
      </c>
      <c r="G200" s="1068" t="s">
        <v>173</v>
      </c>
      <c r="H200" s="1081" t="s">
        <v>185</v>
      </c>
      <c r="I200" s="1080" t="s">
        <v>574</v>
      </c>
      <c r="J200" s="1058" t="s">
        <v>522</v>
      </c>
      <c r="K200" s="1058" t="s">
        <v>522</v>
      </c>
      <c r="L200" s="1064">
        <v>63999</v>
      </c>
      <c r="M200" s="1071" t="s">
        <v>558</v>
      </c>
      <c r="N200" s="1068" t="s">
        <v>129</v>
      </c>
    </row>
    <row r="201" spans="1:16" ht="15" customHeight="1" x14ac:dyDescent="0.25">
      <c r="A201" s="1071" t="s">
        <v>532</v>
      </c>
      <c r="B201" s="1071" t="s">
        <v>558</v>
      </c>
      <c r="C201" s="1134" t="s">
        <v>54</v>
      </c>
      <c r="D201" s="1080" t="s">
        <v>244</v>
      </c>
      <c r="E201" s="1068" t="s">
        <v>516</v>
      </c>
      <c r="F201" s="1068" t="s">
        <v>517</v>
      </c>
      <c r="G201" s="1068" t="s">
        <v>173</v>
      </c>
      <c r="H201" s="1081" t="s">
        <v>185</v>
      </c>
      <c r="I201" s="1080" t="s">
        <v>574</v>
      </c>
      <c r="J201" s="1058" t="s">
        <v>522</v>
      </c>
      <c r="K201" s="1058" t="s">
        <v>522</v>
      </c>
      <c r="L201" s="1064">
        <v>63999</v>
      </c>
      <c r="M201" s="1071" t="s">
        <v>558</v>
      </c>
      <c r="N201" s="1068" t="s">
        <v>54</v>
      </c>
    </row>
    <row r="202" spans="1:16" ht="15" customHeight="1" x14ac:dyDescent="0.25">
      <c r="A202" s="1071" t="s">
        <v>532</v>
      </c>
      <c r="B202" s="1071" t="s">
        <v>558</v>
      </c>
      <c r="C202" s="1134" t="s">
        <v>1414</v>
      </c>
      <c r="D202" s="1080" t="s">
        <v>465</v>
      </c>
      <c r="E202" s="1068" t="s">
        <v>516</v>
      </c>
      <c r="F202" s="1068" t="s">
        <v>517</v>
      </c>
      <c r="G202" s="1068" t="s">
        <v>173</v>
      </c>
      <c r="H202" s="1081" t="s">
        <v>185</v>
      </c>
      <c r="I202" s="1080" t="s">
        <v>574</v>
      </c>
      <c r="J202" s="1058" t="s">
        <v>522</v>
      </c>
      <c r="K202" s="1058" t="s">
        <v>522</v>
      </c>
      <c r="L202" s="1064">
        <v>63999</v>
      </c>
      <c r="M202" s="1071" t="s">
        <v>558</v>
      </c>
      <c r="N202" s="1068" t="s">
        <v>1590</v>
      </c>
    </row>
    <row r="203" spans="1:16" ht="15" customHeight="1" x14ac:dyDescent="0.25">
      <c r="A203" s="1071" t="s">
        <v>532</v>
      </c>
      <c r="B203" s="1071" t="s">
        <v>558</v>
      </c>
      <c r="C203" s="1134" t="s">
        <v>1415</v>
      </c>
      <c r="D203" s="1080" t="s">
        <v>466</v>
      </c>
      <c r="E203" s="1068" t="s">
        <v>516</v>
      </c>
      <c r="F203" s="1068" t="s">
        <v>517</v>
      </c>
      <c r="G203" s="1068" t="s">
        <v>173</v>
      </c>
      <c r="H203" s="1081" t="s">
        <v>185</v>
      </c>
      <c r="I203" s="1080" t="s">
        <v>574</v>
      </c>
      <c r="J203" s="1058" t="s">
        <v>522</v>
      </c>
      <c r="K203" s="1058" t="s">
        <v>522</v>
      </c>
      <c r="L203" s="1064">
        <v>63999</v>
      </c>
      <c r="M203" s="1071" t="s">
        <v>558</v>
      </c>
      <c r="N203" s="1068" t="s">
        <v>1591</v>
      </c>
    </row>
    <row r="204" spans="1:16" ht="15" customHeight="1" x14ac:dyDescent="0.25">
      <c r="A204" s="1071" t="s">
        <v>532</v>
      </c>
      <c r="B204" s="1071" t="s">
        <v>558</v>
      </c>
      <c r="C204" s="1134" t="s">
        <v>1964</v>
      </c>
      <c r="D204" s="1080" t="s">
        <v>582</v>
      </c>
      <c r="E204" s="1060">
        <v>0</v>
      </c>
      <c r="F204" s="1083">
        <v>100</v>
      </c>
      <c r="G204" s="1080" t="s">
        <v>17</v>
      </c>
      <c r="H204" s="1080" t="s">
        <v>185</v>
      </c>
      <c r="I204" s="1080" t="s">
        <v>573</v>
      </c>
      <c r="J204" s="1058" t="s">
        <v>522</v>
      </c>
      <c r="K204" s="1058" t="s">
        <v>522</v>
      </c>
      <c r="L204" s="1058" t="s">
        <v>522</v>
      </c>
      <c r="M204" s="1071" t="s">
        <v>558</v>
      </c>
      <c r="N204" s="1068" t="s">
        <v>1592</v>
      </c>
    </row>
    <row r="205" spans="1:16" ht="15" customHeight="1" x14ac:dyDescent="0.25">
      <c r="A205" s="1071" t="s">
        <v>532</v>
      </c>
      <c r="B205" s="1071" t="s">
        <v>558</v>
      </c>
      <c r="C205" s="1134" t="s">
        <v>1965</v>
      </c>
      <c r="D205" s="1080" t="s">
        <v>583</v>
      </c>
      <c r="E205" s="1060">
        <v>0</v>
      </c>
      <c r="F205" s="1083">
        <v>200</v>
      </c>
      <c r="G205" s="1080" t="s">
        <v>337</v>
      </c>
      <c r="H205" s="1080" t="s">
        <v>185</v>
      </c>
      <c r="I205" s="1080" t="s">
        <v>89</v>
      </c>
      <c r="J205" s="1064">
        <v>9</v>
      </c>
      <c r="K205" s="1064">
        <v>3</v>
      </c>
      <c r="L205" s="1058" t="s">
        <v>522</v>
      </c>
      <c r="M205" s="1071" t="s">
        <v>558</v>
      </c>
      <c r="N205" s="1068" t="s">
        <v>1593</v>
      </c>
    </row>
    <row r="206" spans="1:16" ht="15" customHeight="1" x14ac:dyDescent="0.25">
      <c r="A206" s="1071" t="s">
        <v>532</v>
      </c>
      <c r="B206" s="1071" t="s">
        <v>558</v>
      </c>
      <c r="C206" s="1134" t="s">
        <v>1413</v>
      </c>
      <c r="D206" s="1080" t="s">
        <v>467</v>
      </c>
      <c r="E206" s="1068" t="s">
        <v>516</v>
      </c>
      <c r="F206" s="1068" t="s">
        <v>517</v>
      </c>
      <c r="G206" s="1068" t="s">
        <v>173</v>
      </c>
      <c r="H206" s="1080" t="s">
        <v>185</v>
      </c>
      <c r="I206" s="1080" t="s">
        <v>574</v>
      </c>
      <c r="J206" s="1058" t="s">
        <v>522</v>
      </c>
      <c r="K206" s="1058" t="s">
        <v>522</v>
      </c>
      <c r="L206" s="1064">
        <v>63999</v>
      </c>
      <c r="M206" s="1071" t="s">
        <v>558</v>
      </c>
      <c r="N206" s="1068" t="s">
        <v>1594</v>
      </c>
      <c r="O206" s="1056"/>
    </row>
    <row r="207" spans="1:16" ht="15" customHeight="1" x14ac:dyDescent="0.25">
      <c r="A207" s="1074" t="s">
        <v>522</v>
      </c>
      <c r="B207" s="1074" t="s">
        <v>522</v>
      </c>
      <c r="C207" s="1135" t="s">
        <v>522</v>
      </c>
      <c r="D207" s="1074" t="s">
        <v>522</v>
      </c>
      <c r="E207" s="1074" t="s">
        <v>522</v>
      </c>
      <c r="F207" s="1074" t="s">
        <v>522</v>
      </c>
      <c r="G207" s="1074" t="s">
        <v>522</v>
      </c>
      <c r="H207" s="1074" t="s">
        <v>522</v>
      </c>
      <c r="I207" s="1074" t="s">
        <v>522</v>
      </c>
      <c r="J207" s="1066" t="s">
        <v>522</v>
      </c>
      <c r="K207" s="1066" t="s">
        <v>522</v>
      </c>
      <c r="L207" s="1066" t="s">
        <v>522</v>
      </c>
      <c r="M207" s="1074" t="s">
        <v>522</v>
      </c>
      <c r="N207" s="1074" t="s">
        <v>522</v>
      </c>
      <c r="O207" s="1056"/>
      <c r="P207" s="1056"/>
    </row>
    <row r="208" spans="1:16" s="1056" customFormat="1" ht="15" customHeight="1" x14ac:dyDescent="0.25">
      <c r="A208" s="1071" t="s">
        <v>532</v>
      </c>
      <c r="B208" s="1071" t="s">
        <v>559</v>
      </c>
      <c r="C208" s="1134" t="s">
        <v>1402</v>
      </c>
      <c r="D208" s="1080" t="s">
        <v>529</v>
      </c>
      <c r="E208" s="1068" t="s">
        <v>516</v>
      </c>
      <c r="F208" s="1068" t="s">
        <v>517</v>
      </c>
      <c r="G208" s="1068" t="s">
        <v>173</v>
      </c>
      <c r="H208" s="1080" t="s">
        <v>183</v>
      </c>
      <c r="I208" s="1080" t="s">
        <v>574</v>
      </c>
      <c r="J208" s="1058" t="s">
        <v>522</v>
      </c>
      <c r="K208" s="1058" t="s">
        <v>522</v>
      </c>
      <c r="L208" s="1064">
        <v>63999</v>
      </c>
      <c r="M208" s="1071" t="s">
        <v>559</v>
      </c>
      <c r="N208" s="1068" t="s">
        <v>131</v>
      </c>
    </row>
    <row r="209" spans="1:16" s="1056" customFormat="1" ht="15" customHeight="1" x14ac:dyDescent="0.25">
      <c r="A209" s="1071" t="s">
        <v>532</v>
      </c>
      <c r="B209" s="1071" t="s">
        <v>559</v>
      </c>
      <c r="C209" s="1134" t="s">
        <v>1368</v>
      </c>
      <c r="D209" s="1080" t="s">
        <v>186</v>
      </c>
      <c r="E209" s="1082">
        <v>1</v>
      </c>
      <c r="F209" s="1082">
        <f ca="1">TODAY()</f>
        <v>42979</v>
      </c>
      <c r="G209" s="1080" t="s">
        <v>93</v>
      </c>
      <c r="H209" s="1080" t="s">
        <v>183</v>
      </c>
      <c r="I209" s="1080" t="s">
        <v>520</v>
      </c>
      <c r="J209" s="1058" t="s">
        <v>522</v>
      </c>
      <c r="K209" s="1058" t="s">
        <v>522</v>
      </c>
      <c r="L209" s="1058" t="s">
        <v>522</v>
      </c>
      <c r="M209" s="1071" t="s">
        <v>559</v>
      </c>
      <c r="N209" s="1068" t="s">
        <v>1532</v>
      </c>
    </row>
    <row r="210" spans="1:16" s="1056" customFormat="1" ht="15" customHeight="1" x14ac:dyDescent="0.25">
      <c r="A210" s="1071" t="s">
        <v>532</v>
      </c>
      <c r="B210" s="1071" t="s">
        <v>559</v>
      </c>
      <c r="C210" s="1134" t="s">
        <v>1369</v>
      </c>
      <c r="D210" s="1080" t="s">
        <v>187</v>
      </c>
      <c r="E210" s="1082">
        <v>1</v>
      </c>
      <c r="F210" s="1082">
        <f ca="1">TODAY()</f>
        <v>42979</v>
      </c>
      <c r="G210" s="1080" t="s">
        <v>93</v>
      </c>
      <c r="H210" s="1080" t="s">
        <v>183</v>
      </c>
      <c r="I210" s="1080" t="s">
        <v>520</v>
      </c>
      <c r="J210" s="1058" t="s">
        <v>522</v>
      </c>
      <c r="K210" s="1058" t="s">
        <v>522</v>
      </c>
      <c r="L210" s="1058" t="s">
        <v>522</v>
      </c>
      <c r="M210" s="1071" t="s">
        <v>559</v>
      </c>
      <c r="N210" s="1068" t="s">
        <v>1544</v>
      </c>
      <c r="O210" s="1059"/>
    </row>
    <row r="211" spans="1:16" s="1056" customFormat="1" ht="15" customHeight="1" x14ac:dyDescent="0.25">
      <c r="A211" s="1071" t="s">
        <v>532</v>
      </c>
      <c r="B211" s="1071" t="s">
        <v>559</v>
      </c>
      <c r="C211" s="1134" t="s">
        <v>1385</v>
      </c>
      <c r="D211" s="1080" t="s">
        <v>206</v>
      </c>
      <c r="E211" s="1068" t="s">
        <v>516</v>
      </c>
      <c r="F211" s="1068" t="s">
        <v>517</v>
      </c>
      <c r="G211" s="1068" t="s">
        <v>173</v>
      </c>
      <c r="H211" s="1081" t="s">
        <v>185</v>
      </c>
      <c r="I211" s="1080" t="s">
        <v>574</v>
      </c>
      <c r="J211" s="1058" t="s">
        <v>522</v>
      </c>
      <c r="K211" s="1058" t="s">
        <v>522</v>
      </c>
      <c r="L211" s="1064">
        <v>63999</v>
      </c>
      <c r="M211" s="1071" t="s">
        <v>559</v>
      </c>
      <c r="N211" s="1068" t="s">
        <v>129</v>
      </c>
      <c r="P211" s="1059"/>
    </row>
    <row r="212" spans="1:16" ht="15" customHeight="1" x14ac:dyDescent="0.25">
      <c r="A212" s="1071" t="s">
        <v>532</v>
      </c>
      <c r="B212" s="1071" t="s">
        <v>559</v>
      </c>
      <c r="C212" s="1134" t="s">
        <v>2216</v>
      </c>
      <c r="D212" s="1080" t="s">
        <v>266</v>
      </c>
      <c r="E212" s="1068">
        <v>0</v>
      </c>
      <c r="F212" s="1068">
        <v>200</v>
      </c>
      <c r="G212" s="1080" t="s">
        <v>113</v>
      </c>
      <c r="H212" s="1081" t="s">
        <v>185</v>
      </c>
      <c r="I212" s="1080" t="s">
        <v>89</v>
      </c>
      <c r="J212" s="1064">
        <v>9</v>
      </c>
      <c r="K212" s="1064">
        <v>3</v>
      </c>
      <c r="L212" s="1058" t="s">
        <v>522</v>
      </c>
      <c r="M212" s="1071" t="s">
        <v>559</v>
      </c>
      <c r="N212" s="1068" t="s">
        <v>1595</v>
      </c>
      <c r="O212" s="1056"/>
      <c r="P212" s="1056"/>
    </row>
    <row r="213" spans="1:16" s="1056" customFormat="1" ht="15" customHeight="1" x14ac:dyDescent="0.25">
      <c r="A213" s="1071" t="s">
        <v>532</v>
      </c>
      <c r="B213" s="1071" t="s">
        <v>559</v>
      </c>
      <c r="C213" s="1134" t="s">
        <v>1419</v>
      </c>
      <c r="D213" s="1080" t="s">
        <v>267</v>
      </c>
      <c r="E213" s="1068" t="s">
        <v>516</v>
      </c>
      <c r="F213" s="1068" t="s">
        <v>517</v>
      </c>
      <c r="G213" s="1080" t="s">
        <v>173</v>
      </c>
      <c r="H213" s="1081" t="s">
        <v>185</v>
      </c>
      <c r="I213" s="1080" t="s">
        <v>574</v>
      </c>
      <c r="J213" s="1058" t="s">
        <v>522</v>
      </c>
      <c r="K213" s="1058" t="s">
        <v>522</v>
      </c>
      <c r="L213" s="1064">
        <v>63999</v>
      </c>
      <c r="M213" s="1071" t="s">
        <v>559</v>
      </c>
      <c r="N213" s="1068" t="s">
        <v>60</v>
      </c>
    </row>
    <row r="214" spans="1:16" s="1056" customFormat="1" ht="15" customHeight="1" x14ac:dyDescent="0.25">
      <c r="A214" s="1071" t="s">
        <v>532</v>
      </c>
      <c r="B214" s="1071" t="s">
        <v>559</v>
      </c>
      <c r="C214" s="1134" t="s">
        <v>1416</v>
      </c>
      <c r="D214" s="1080" t="s">
        <v>268</v>
      </c>
      <c r="E214" s="1068" t="s">
        <v>516</v>
      </c>
      <c r="F214" s="1068" t="s">
        <v>517</v>
      </c>
      <c r="G214" s="1068" t="s">
        <v>173</v>
      </c>
      <c r="H214" s="1081" t="s">
        <v>185</v>
      </c>
      <c r="I214" s="1080" t="s">
        <v>574</v>
      </c>
      <c r="J214" s="1058" t="s">
        <v>522</v>
      </c>
      <c r="K214" s="1058" t="s">
        <v>522</v>
      </c>
      <c r="L214" s="1064">
        <v>63999</v>
      </c>
      <c r="M214" s="1071" t="s">
        <v>559</v>
      </c>
      <c r="N214" s="1068" t="s">
        <v>136</v>
      </c>
    </row>
    <row r="215" spans="1:16" s="1056" customFormat="1" ht="15" customHeight="1" x14ac:dyDescent="0.25">
      <c r="A215" s="1071" t="s">
        <v>532</v>
      </c>
      <c r="B215" s="1071" t="s">
        <v>559</v>
      </c>
      <c r="C215" s="1134" t="s">
        <v>1417</v>
      </c>
      <c r="D215" s="1080" t="s">
        <v>269</v>
      </c>
      <c r="E215" s="1068" t="s">
        <v>516</v>
      </c>
      <c r="F215" s="1068" t="s">
        <v>517</v>
      </c>
      <c r="G215" s="1068" t="s">
        <v>173</v>
      </c>
      <c r="H215" s="1081" t="s">
        <v>185</v>
      </c>
      <c r="I215" s="1080" t="s">
        <v>574</v>
      </c>
      <c r="J215" s="1058" t="s">
        <v>522</v>
      </c>
      <c r="K215" s="1058" t="s">
        <v>522</v>
      </c>
      <c r="L215" s="1064">
        <v>63999</v>
      </c>
      <c r="M215" s="1071" t="s">
        <v>559</v>
      </c>
      <c r="N215" s="1068" t="s">
        <v>1596</v>
      </c>
    </row>
    <row r="216" spans="1:16" s="1056" customFormat="1" ht="15" customHeight="1" x14ac:dyDescent="0.25">
      <c r="A216" s="1071" t="s">
        <v>532</v>
      </c>
      <c r="B216" s="1071" t="s">
        <v>559</v>
      </c>
      <c r="C216" s="1134" t="s">
        <v>1966</v>
      </c>
      <c r="D216" s="1080" t="s">
        <v>270</v>
      </c>
      <c r="E216" s="1060">
        <v>0</v>
      </c>
      <c r="F216" s="1060">
        <v>10</v>
      </c>
      <c r="G216" s="1080" t="s">
        <v>154</v>
      </c>
      <c r="H216" s="1081" t="s">
        <v>185</v>
      </c>
      <c r="I216" s="1080" t="s">
        <v>89</v>
      </c>
      <c r="J216" s="1064">
        <v>9</v>
      </c>
      <c r="K216" s="1064">
        <v>3</v>
      </c>
      <c r="L216" s="1058" t="s">
        <v>522</v>
      </c>
      <c r="M216" s="1071" t="s">
        <v>559</v>
      </c>
      <c r="N216" s="1068" t="s">
        <v>1597</v>
      </c>
      <c r="O216" s="1059"/>
    </row>
    <row r="217" spans="1:16" s="1056" customFormat="1" ht="15" customHeight="1" x14ac:dyDescent="0.25">
      <c r="A217" s="1071" t="s">
        <v>532</v>
      </c>
      <c r="B217" s="1071" t="s">
        <v>559</v>
      </c>
      <c r="C217" s="1134" t="s">
        <v>1418</v>
      </c>
      <c r="D217" s="1080" t="s">
        <v>271</v>
      </c>
      <c r="E217" s="1068" t="s">
        <v>516</v>
      </c>
      <c r="F217" s="1068" t="s">
        <v>517</v>
      </c>
      <c r="G217" s="1068" t="s">
        <v>173</v>
      </c>
      <c r="H217" s="1081" t="s">
        <v>185</v>
      </c>
      <c r="I217" s="1080" t="s">
        <v>574</v>
      </c>
      <c r="J217" s="1058" t="s">
        <v>522</v>
      </c>
      <c r="K217" s="1058" t="s">
        <v>522</v>
      </c>
      <c r="L217" s="1064">
        <v>63999</v>
      </c>
      <c r="M217" s="1071" t="s">
        <v>559</v>
      </c>
      <c r="N217" s="1068" t="s">
        <v>459</v>
      </c>
      <c r="P217" s="1059"/>
    </row>
    <row r="218" spans="1:16" ht="15" customHeight="1" x14ac:dyDescent="0.25">
      <c r="A218" s="1074" t="s">
        <v>522</v>
      </c>
      <c r="B218" s="1074" t="s">
        <v>522</v>
      </c>
      <c r="C218" s="1135" t="s">
        <v>522</v>
      </c>
      <c r="D218" s="1074" t="s">
        <v>522</v>
      </c>
      <c r="E218" s="1074" t="s">
        <v>522</v>
      </c>
      <c r="F218" s="1074" t="s">
        <v>522</v>
      </c>
      <c r="G218" s="1074" t="s">
        <v>522</v>
      </c>
      <c r="H218" s="1074" t="s">
        <v>522</v>
      </c>
      <c r="I218" s="1074" t="s">
        <v>522</v>
      </c>
      <c r="J218" s="1066" t="s">
        <v>522</v>
      </c>
      <c r="K218" s="1066" t="s">
        <v>522</v>
      </c>
      <c r="L218" s="1066" t="s">
        <v>522</v>
      </c>
      <c r="M218" s="1074" t="s">
        <v>522</v>
      </c>
      <c r="N218" s="1074" t="s">
        <v>522</v>
      </c>
      <c r="O218" s="1056"/>
      <c r="P218" s="1056"/>
    </row>
    <row r="219" spans="1:16" s="1056" customFormat="1" ht="15" customHeight="1" x14ac:dyDescent="0.25">
      <c r="A219" s="1062" t="s">
        <v>533</v>
      </c>
      <c r="B219" s="1062" t="s">
        <v>560</v>
      </c>
      <c r="C219" s="1134" t="s">
        <v>1402</v>
      </c>
      <c r="D219" s="1080" t="s">
        <v>529</v>
      </c>
      <c r="E219" s="1068" t="s">
        <v>516</v>
      </c>
      <c r="F219" s="1068" t="s">
        <v>517</v>
      </c>
      <c r="G219" s="1068" t="s">
        <v>173</v>
      </c>
      <c r="H219" s="1080" t="s">
        <v>183</v>
      </c>
      <c r="I219" s="1080" t="s">
        <v>574</v>
      </c>
      <c r="J219" s="1058" t="s">
        <v>522</v>
      </c>
      <c r="K219" s="1058" t="s">
        <v>522</v>
      </c>
      <c r="L219" s="1064">
        <v>63999</v>
      </c>
      <c r="M219" s="1062" t="s">
        <v>560</v>
      </c>
      <c r="N219" s="1068" t="s">
        <v>131</v>
      </c>
    </row>
    <row r="220" spans="1:16" s="1056" customFormat="1" ht="15" customHeight="1" x14ac:dyDescent="0.25">
      <c r="A220" s="1062" t="s">
        <v>533</v>
      </c>
      <c r="B220" s="1062" t="s">
        <v>560</v>
      </c>
      <c r="C220" s="1134" t="s">
        <v>12</v>
      </c>
      <c r="D220" s="1080" t="s">
        <v>12</v>
      </c>
      <c r="E220" s="1082">
        <v>1</v>
      </c>
      <c r="F220" s="1082">
        <f ca="1">TODAY()</f>
        <v>42979</v>
      </c>
      <c r="G220" s="1080" t="s">
        <v>93</v>
      </c>
      <c r="H220" s="1080" t="s">
        <v>183</v>
      </c>
      <c r="I220" s="1080" t="s">
        <v>520</v>
      </c>
      <c r="J220" s="1058" t="s">
        <v>522</v>
      </c>
      <c r="K220" s="1058" t="s">
        <v>522</v>
      </c>
      <c r="L220" s="1058" t="s">
        <v>522</v>
      </c>
      <c r="M220" s="1062" t="s">
        <v>560</v>
      </c>
      <c r="N220" s="1068" t="s">
        <v>12</v>
      </c>
    </row>
    <row r="221" spans="1:16" s="1056" customFormat="1" ht="15" customHeight="1" x14ac:dyDescent="0.25">
      <c r="A221" s="1062" t="s">
        <v>533</v>
      </c>
      <c r="B221" s="1062" t="s">
        <v>560</v>
      </c>
      <c r="C221" s="1134" t="s">
        <v>1385</v>
      </c>
      <c r="D221" s="1080" t="s">
        <v>206</v>
      </c>
      <c r="E221" s="1068" t="s">
        <v>516</v>
      </c>
      <c r="F221" s="1068" t="s">
        <v>517</v>
      </c>
      <c r="G221" s="1068" t="s">
        <v>173</v>
      </c>
      <c r="H221" s="1081" t="s">
        <v>185</v>
      </c>
      <c r="I221" s="1080" t="s">
        <v>574</v>
      </c>
      <c r="J221" s="1058" t="s">
        <v>522</v>
      </c>
      <c r="K221" s="1058" t="s">
        <v>522</v>
      </c>
      <c r="L221" s="1064">
        <v>63999</v>
      </c>
      <c r="M221" s="1062" t="s">
        <v>560</v>
      </c>
      <c r="N221" s="1068" t="s">
        <v>129</v>
      </c>
    </row>
    <row r="222" spans="1:16" s="1056" customFormat="1" ht="15" customHeight="1" x14ac:dyDescent="0.25">
      <c r="A222" s="1062" t="s">
        <v>533</v>
      </c>
      <c r="B222" s="1062" t="s">
        <v>560</v>
      </c>
      <c r="C222" s="1134" t="s">
        <v>1967</v>
      </c>
      <c r="D222" s="1080" t="s">
        <v>534</v>
      </c>
      <c r="E222" s="1060">
        <v>0</v>
      </c>
      <c r="F222" s="1083">
        <v>200</v>
      </c>
      <c r="G222" s="1080" t="s">
        <v>23</v>
      </c>
      <c r="H222" s="1081" t="s">
        <v>185</v>
      </c>
      <c r="I222" s="1080" t="s">
        <v>573</v>
      </c>
      <c r="J222" s="1058" t="s">
        <v>522</v>
      </c>
      <c r="K222" s="1058" t="s">
        <v>522</v>
      </c>
      <c r="L222" s="1058" t="s">
        <v>522</v>
      </c>
      <c r="M222" s="1062" t="s">
        <v>560</v>
      </c>
      <c r="N222" s="1068" t="s">
        <v>1598</v>
      </c>
    </row>
    <row r="223" spans="1:16" s="1056" customFormat="1" ht="15" customHeight="1" x14ac:dyDescent="0.25">
      <c r="A223" s="1062" t="s">
        <v>533</v>
      </c>
      <c r="B223" s="1062" t="s">
        <v>560</v>
      </c>
      <c r="C223" s="1134" t="s">
        <v>1968</v>
      </c>
      <c r="D223" s="1080" t="s">
        <v>535</v>
      </c>
      <c r="E223" s="1060">
        <v>0</v>
      </c>
      <c r="F223" s="1083">
        <v>200</v>
      </c>
      <c r="G223" s="1080" t="s">
        <v>23</v>
      </c>
      <c r="H223" s="1081" t="s">
        <v>185</v>
      </c>
      <c r="I223" s="1080" t="s">
        <v>573</v>
      </c>
      <c r="J223" s="1058" t="s">
        <v>522</v>
      </c>
      <c r="K223" s="1058" t="s">
        <v>522</v>
      </c>
      <c r="L223" s="1058" t="s">
        <v>522</v>
      </c>
      <c r="M223" s="1062" t="s">
        <v>560</v>
      </c>
      <c r="N223" s="1068" t="s">
        <v>1599</v>
      </c>
    </row>
    <row r="224" spans="1:16" s="1056" customFormat="1" ht="15" customHeight="1" x14ac:dyDescent="0.25">
      <c r="A224" s="1062" t="s">
        <v>533</v>
      </c>
      <c r="B224" s="1062" t="s">
        <v>560</v>
      </c>
      <c r="C224" s="1134" t="s">
        <v>1969</v>
      </c>
      <c r="D224" s="1080" t="s">
        <v>218</v>
      </c>
      <c r="E224" s="1080">
        <v>0</v>
      </c>
      <c r="F224" s="1083">
        <v>100</v>
      </c>
      <c r="G224" s="1080" t="s">
        <v>17</v>
      </c>
      <c r="H224" s="1081" t="s">
        <v>185</v>
      </c>
      <c r="I224" s="1080" t="s">
        <v>89</v>
      </c>
      <c r="J224" s="1064">
        <v>9</v>
      </c>
      <c r="K224" s="1064">
        <v>3</v>
      </c>
      <c r="L224" s="1058" t="s">
        <v>522</v>
      </c>
      <c r="M224" s="1062" t="s">
        <v>560</v>
      </c>
      <c r="N224" s="1068" t="s">
        <v>1600</v>
      </c>
    </row>
    <row r="225" spans="1:14" s="1056" customFormat="1" ht="15" customHeight="1" x14ac:dyDescent="0.25">
      <c r="A225" s="1062" t="s">
        <v>533</v>
      </c>
      <c r="B225" s="1062" t="s">
        <v>560</v>
      </c>
      <c r="C225" s="1134" t="s">
        <v>1970</v>
      </c>
      <c r="D225" s="1080" t="s">
        <v>219</v>
      </c>
      <c r="E225" s="1080">
        <v>0</v>
      </c>
      <c r="F225" s="1083">
        <v>100</v>
      </c>
      <c r="G225" s="1080" t="s">
        <v>17</v>
      </c>
      <c r="H225" s="1081" t="s">
        <v>185</v>
      </c>
      <c r="I225" s="1080" t="s">
        <v>89</v>
      </c>
      <c r="J225" s="1064">
        <v>9</v>
      </c>
      <c r="K225" s="1064">
        <v>3</v>
      </c>
      <c r="L225" s="1058" t="s">
        <v>522</v>
      </c>
      <c r="M225" s="1062" t="s">
        <v>560</v>
      </c>
      <c r="N225" s="1068" t="s">
        <v>1601</v>
      </c>
    </row>
    <row r="226" spans="1:14" s="1056" customFormat="1" ht="15" customHeight="1" x14ac:dyDescent="0.25">
      <c r="A226" s="1062" t="s">
        <v>533</v>
      </c>
      <c r="B226" s="1062" t="s">
        <v>560</v>
      </c>
      <c r="C226" s="1134" t="s">
        <v>1971</v>
      </c>
      <c r="D226" s="1080" t="s">
        <v>220</v>
      </c>
      <c r="E226" s="1080">
        <v>0</v>
      </c>
      <c r="F226" s="1083">
        <v>100</v>
      </c>
      <c r="G226" s="1080" t="s">
        <v>17</v>
      </c>
      <c r="H226" s="1081" t="s">
        <v>185</v>
      </c>
      <c r="I226" s="1080" t="s">
        <v>89</v>
      </c>
      <c r="J226" s="1064">
        <v>9</v>
      </c>
      <c r="K226" s="1064">
        <v>3</v>
      </c>
      <c r="L226" s="1058" t="s">
        <v>522</v>
      </c>
      <c r="M226" s="1062" t="s">
        <v>560</v>
      </c>
      <c r="N226" s="1068" t="s">
        <v>1602</v>
      </c>
    </row>
    <row r="227" spans="1:14" s="1056" customFormat="1" ht="15" customHeight="1" x14ac:dyDescent="0.25">
      <c r="A227" s="1062" t="s">
        <v>533</v>
      </c>
      <c r="B227" s="1062" t="s">
        <v>560</v>
      </c>
      <c r="C227" s="1134" t="s">
        <v>1972</v>
      </c>
      <c r="D227" s="1073" t="s">
        <v>584</v>
      </c>
      <c r="E227" s="1056">
        <v>0</v>
      </c>
      <c r="F227" s="1083">
        <v>3</v>
      </c>
      <c r="G227" s="1085" t="s">
        <v>1843</v>
      </c>
      <c r="H227" s="1081" t="s">
        <v>185</v>
      </c>
      <c r="I227" s="1080" t="s">
        <v>89</v>
      </c>
      <c r="J227" s="1064">
        <v>9</v>
      </c>
      <c r="K227" s="1064">
        <v>3</v>
      </c>
      <c r="L227" s="1058" t="s">
        <v>522</v>
      </c>
      <c r="M227" s="1062" t="s">
        <v>560</v>
      </c>
      <c r="N227" s="1073" t="s">
        <v>1603</v>
      </c>
    </row>
    <row r="228" spans="1:14" s="1056" customFormat="1" ht="15" customHeight="1" x14ac:dyDescent="0.25">
      <c r="A228" s="1062" t="s">
        <v>533</v>
      </c>
      <c r="B228" s="1062" t="s">
        <v>560</v>
      </c>
      <c r="C228" s="1134" t="s">
        <v>1973</v>
      </c>
      <c r="D228" s="1080" t="s">
        <v>585</v>
      </c>
      <c r="E228" s="1080">
        <v>5</v>
      </c>
      <c r="F228" s="1083">
        <v>50</v>
      </c>
      <c r="G228" s="1080" t="s">
        <v>222</v>
      </c>
      <c r="H228" s="1081" t="s">
        <v>185</v>
      </c>
      <c r="I228" s="1080" t="s">
        <v>89</v>
      </c>
      <c r="J228" s="1064">
        <v>9</v>
      </c>
      <c r="K228" s="1064">
        <v>3</v>
      </c>
      <c r="L228" s="1058" t="s">
        <v>522</v>
      </c>
      <c r="M228" s="1062" t="s">
        <v>560</v>
      </c>
      <c r="N228" s="1068" t="s">
        <v>1604</v>
      </c>
    </row>
    <row r="229" spans="1:14" s="1056" customFormat="1" ht="15" customHeight="1" x14ac:dyDescent="0.25">
      <c r="A229" s="1062" t="s">
        <v>533</v>
      </c>
      <c r="B229" s="1062" t="s">
        <v>560</v>
      </c>
      <c r="C229" s="1134" t="s">
        <v>1974</v>
      </c>
      <c r="D229" s="1080" t="s">
        <v>586</v>
      </c>
      <c r="E229" s="1080">
        <v>0</v>
      </c>
      <c r="F229" s="1083">
        <v>0.01</v>
      </c>
      <c r="G229" s="1080" t="s">
        <v>222</v>
      </c>
      <c r="H229" s="1081" t="s">
        <v>185</v>
      </c>
      <c r="I229" s="1080" t="s">
        <v>89</v>
      </c>
      <c r="J229" s="1064">
        <v>9</v>
      </c>
      <c r="K229" s="1064">
        <v>3</v>
      </c>
      <c r="L229" s="1058" t="s">
        <v>522</v>
      </c>
      <c r="M229" s="1062" t="s">
        <v>560</v>
      </c>
      <c r="N229" s="1068" t="s">
        <v>1605</v>
      </c>
    </row>
    <row r="230" spans="1:14" s="1056" customFormat="1" ht="15" customHeight="1" x14ac:dyDescent="0.25">
      <c r="A230" s="1062" t="s">
        <v>533</v>
      </c>
      <c r="B230" s="1062" t="s">
        <v>560</v>
      </c>
      <c r="C230" s="1134" t="s">
        <v>1975</v>
      </c>
      <c r="D230" s="1080" t="s">
        <v>587</v>
      </c>
      <c r="E230" s="1080">
        <v>0</v>
      </c>
      <c r="F230" s="1086">
        <v>1000</v>
      </c>
      <c r="G230" s="1080" t="s">
        <v>21</v>
      </c>
      <c r="H230" s="1081" t="s">
        <v>185</v>
      </c>
      <c r="I230" s="1080" t="s">
        <v>89</v>
      </c>
      <c r="J230" s="1064">
        <v>9</v>
      </c>
      <c r="K230" s="1064">
        <v>3</v>
      </c>
      <c r="L230" s="1058" t="s">
        <v>522</v>
      </c>
      <c r="M230" s="1062" t="s">
        <v>560</v>
      </c>
      <c r="N230" s="1068" t="s">
        <v>1606</v>
      </c>
    </row>
    <row r="231" spans="1:14" s="1056" customFormat="1" ht="15" customHeight="1" x14ac:dyDescent="0.25">
      <c r="A231" s="1062" t="s">
        <v>533</v>
      </c>
      <c r="B231" s="1062" t="s">
        <v>560</v>
      </c>
      <c r="C231" s="1134" t="s">
        <v>1420</v>
      </c>
      <c r="D231" s="1080" t="s">
        <v>837</v>
      </c>
      <c r="E231" s="1060" t="s">
        <v>117</v>
      </c>
      <c r="F231" s="1060" t="s">
        <v>118</v>
      </c>
      <c r="G231" s="1080" t="s">
        <v>173</v>
      </c>
      <c r="H231" s="1080" t="s">
        <v>185</v>
      </c>
      <c r="I231" s="1080" t="s">
        <v>523</v>
      </c>
      <c r="J231" s="1058" t="s">
        <v>522</v>
      </c>
      <c r="K231" s="1058" t="s">
        <v>522</v>
      </c>
      <c r="L231" s="1058" t="s">
        <v>522</v>
      </c>
      <c r="M231" s="1062" t="s">
        <v>560</v>
      </c>
      <c r="N231" s="1068" t="s">
        <v>1607</v>
      </c>
    </row>
    <row r="232" spans="1:14" s="1056" customFormat="1" ht="15" customHeight="1" x14ac:dyDescent="0.25">
      <c r="A232" s="1062" t="s">
        <v>533</v>
      </c>
      <c r="B232" s="1062" t="s">
        <v>560</v>
      </c>
      <c r="C232" s="1134" t="s">
        <v>1976</v>
      </c>
      <c r="D232" s="1080" t="s">
        <v>279</v>
      </c>
      <c r="E232" s="1060">
        <v>0</v>
      </c>
      <c r="F232" s="1083"/>
      <c r="G232" s="1080" t="s">
        <v>588</v>
      </c>
      <c r="H232" s="1080" t="s">
        <v>185</v>
      </c>
      <c r="I232" s="1080" t="s">
        <v>89</v>
      </c>
      <c r="J232" s="1064">
        <v>9</v>
      </c>
      <c r="K232" s="1064">
        <v>3</v>
      </c>
      <c r="L232" s="1058" t="s">
        <v>522</v>
      </c>
      <c r="M232" s="1062" t="s">
        <v>560</v>
      </c>
      <c r="N232" s="1068" t="s">
        <v>1608</v>
      </c>
    </row>
    <row r="233" spans="1:14" s="1056" customFormat="1" ht="15" customHeight="1" x14ac:dyDescent="0.25">
      <c r="A233" s="1062" t="s">
        <v>533</v>
      </c>
      <c r="B233" s="1062" t="s">
        <v>560</v>
      </c>
      <c r="C233" s="1134" t="s">
        <v>1977</v>
      </c>
      <c r="D233" s="1068" t="s">
        <v>1492</v>
      </c>
      <c r="E233" s="1060">
        <v>0</v>
      </c>
      <c r="F233" s="1080">
        <v>100</v>
      </c>
      <c r="G233" s="1080" t="s">
        <v>17</v>
      </c>
      <c r="H233" s="1080" t="s">
        <v>185</v>
      </c>
      <c r="I233" s="1080" t="s">
        <v>89</v>
      </c>
      <c r="J233" s="1064">
        <v>9</v>
      </c>
      <c r="K233" s="1064">
        <v>3</v>
      </c>
      <c r="L233" s="1058" t="s">
        <v>522</v>
      </c>
      <c r="M233" s="1062" t="s">
        <v>560</v>
      </c>
      <c r="N233" s="1068" t="s">
        <v>1609</v>
      </c>
    </row>
    <row r="234" spans="1:14" s="1056" customFormat="1" ht="15" customHeight="1" x14ac:dyDescent="0.25">
      <c r="A234" s="1062" t="s">
        <v>533</v>
      </c>
      <c r="B234" s="1062" t="s">
        <v>560</v>
      </c>
      <c r="C234" s="1134" t="s">
        <v>1978</v>
      </c>
      <c r="D234" s="1080" t="s">
        <v>1475</v>
      </c>
      <c r="E234" s="1060">
        <v>0</v>
      </c>
      <c r="F234" s="1080">
        <v>100</v>
      </c>
      <c r="G234" s="1080" t="s">
        <v>17</v>
      </c>
      <c r="H234" s="1080" t="s">
        <v>185</v>
      </c>
      <c r="I234" s="1080" t="s">
        <v>89</v>
      </c>
      <c r="J234" s="1064">
        <v>9</v>
      </c>
      <c r="K234" s="1064">
        <v>3</v>
      </c>
      <c r="L234" s="1066" t="s">
        <v>522</v>
      </c>
      <c r="M234" s="1062" t="s">
        <v>560</v>
      </c>
      <c r="N234" s="1068" t="s">
        <v>1610</v>
      </c>
    </row>
    <row r="235" spans="1:14" s="1056" customFormat="1" ht="15" customHeight="1" x14ac:dyDescent="0.25">
      <c r="A235" s="1062" t="s">
        <v>533</v>
      </c>
      <c r="B235" s="1062" t="s">
        <v>560</v>
      </c>
      <c r="C235" s="1134" t="s">
        <v>1979</v>
      </c>
      <c r="D235" s="1080" t="s">
        <v>589</v>
      </c>
      <c r="E235" s="1060">
        <v>0</v>
      </c>
      <c r="F235" s="1083">
        <v>1000</v>
      </c>
      <c r="G235" s="1080" t="s">
        <v>343</v>
      </c>
      <c r="H235" s="1080" t="s">
        <v>185</v>
      </c>
      <c r="I235" s="1080" t="s">
        <v>89</v>
      </c>
      <c r="J235" s="1064">
        <v>9</v>
      </c>
      <c r="K235" s="1064">
        <v>3</v>
      </c>
      <c r="L235" s="1058" t="s">
        <v>522</v>
      </c>
      <c r="M235" s="1062" t="s">
        <v>560</v>
      </c>
      <c r="N235" s="1068" t="s">
        <v>1611</v>
      </c>
    </row>
    <row r="236" spans="1:14" s="1056" customFormat="1" ht="15" customHeight="1" x14ac:dyDescent="0.25">
      <c r="A236" s="1062" t="s">
        <v>533</v>
      </c>
      <c r="B236" s="1062" t="s">
        <v>560</v>
      </c>
      <c r="C236" s="1134" t="s">
        <v>1980</v>
      </c>
      <c r="D236" s="1073" t="s">
        <v>661</v>
      </c>
      <c r="E236" s="1056">
        <v>0</v>
      </c>
      <c r="F236" s="1083">
        <v>3</v>
      </c>
      <c r="G236" s="1087" t="s">
        <v>1843</v>
      </c>
      <c r="H236" s="1081" t="s">
        <v>185</v>
      </c>
      <c r="I236" s="1080" t="s">
        <v>89</v>
      </c>
      <c r="J236" s="1064">
        <v>9</v>
      </c>
      <c r="K236" s="1064">
        <v>3</v>
      </c>
      <c r="L236" s="1058" t="s">
        <v>522</v>
      </c>
      <c r="M236" s="1062" t="s">
        <v>560</v>
      </c>
      <c r="N236" s="1073" t="s">
        <v>1612</v>
      </c>
    </row>
    <row r="237" spans="1:14" s="1056" customFormat="1" ht="15" customHeight="1" x14ac:dyDescent="0.25">
      <c r="A237" s="1062" t="s">
        <v>533</v>
      </c>
      <c r="B237" s="1062" t="s">
        <v>560</v>
      </c>
      <c r="C237" s="1134" t="s">
        <v>1981</v>
      </c>
      <c r="D237" s="1080" t="s">
        <v>662</v>
      </c>
      <c r="E237" s="1060">
        <v>0</v>
      </c>
      <c r="F237" s="1083">
        <v>50</v>
      </c>
      <c r="G237" s="1080" t="s">
        <v>222</v>
      </c>
      <c r="H237" s="1080" t="s">
        <v>185</v>
      </c>
      <c r="I237" s="1080" t="s">
        <v>89</v>
      </c>
      <c r="J237" s="1064">
        <v>9</v>
      </c>
      <c r="K237" s="1064">
        <v>3</v>
      </c>
      <c r="L237" s="1058" t="s">
        <v>522</v>
      </c>
      <c r="M237" s="1062" t="s">
        <v>560</v>
      </c>
      <c r="N237" s="1068" t="s">
        <v>1613</v>
      </c>
    </row>
    <row r="238" spans="1:14" s="1056" customFormat="1" ht="15" customHeight="1" x14ac:dyDescent="0.25">
      <c r="A238" s="1062" t="s">
        <v>533</v>
      </c>
      <c r="B238" s="1062" t="s">
        <v>560</v>
      </c>
      <c r="C238" s="1134" t="s">
        <v>1982</v>
      </c>
      <c r="D238" s="1080" t="s">
        <v>663</v>
      </c>
      <c r="E238" s="1060">
        <v>0</v>
      </c>
      <c r="F238" s="1083">
        <v>0.01</v>
      </c>
      <c r="G238" s="1080" t="s">
        <v>222</v>
      </c>
      <c r="H238" s="1080" t="s">
        <v>185</v>
      </c>
      <c r="I238" s="1080" t="s">
        <v>89</v>
      </c>
      <c r="J238" s="1064">
        <v>9</v>
      </c>
      <c r="K238" s="1064">
        <v>3</v>
      </c>
      <c r="L238" s="1058" t="s">
        <v>522</v>
      </c>
      <c r="M238" s="1062" t="s">
        <v>560</v>
      </c>
      <c r="N238" s="1068" t="s">
        <v>1614</v>
      </c>
    </row>
    <row r="239" spans="1:14" s="1056" customFormat="1" ht="15" customHeight="1" x14ac:dyDescent="0.25">
      <c r="A239" s="1062" t="s">
        <v>533</v>
      </c>
      <c r="B239" s="1062" t="s">
        <v>560</v>
      </c>
      <c r="C239" s="1134" t="s">
        <v>1983</v>
      </c>
      <c r="D239" s="1080" t="s">
        <v>664</v>
      </c>
      <c r="E239" s="1060">
        <v>0</v>
      </c>
      <c r="F239" s="1086">
        <v>1000</v>
      </c>
      <c r="G239" s="1080" t="s">
        <v>21</v>
      </c>
      <c r="H239" s="1080" t="s">
        <v>185</v>
      </c>
      <c r="I239" s="1080" t="s">
        <v>89</v>
      </c>
      <c r="J239" s="1064">
        <v>9</v>
      </c>
      <c r="K239" s="1064">
        <v>3</v>
      </c>
      <c r="L239" s="1058" t="s">
        <v>522</v>
      </c>
      <c r="M239" s="1062" t="s">
        <v>560</v>
      </c>
      <c r="N239" s="1068" t="s">
        <v>1615</v>
      </c>
    </row>
    <row r="240" spans="1:14" s="1056" customFormat="1" ht="15" customHeight="1" x14ac:dyDescent="0.25">
      <c r="A240" s="1062" t="s">
        <v>533</v>
      </c>
      <c r="B240" s="1062" t="s">
        <v>560</v>
      </c>
      <c r="C240" s="1134" t="s">
        <v>1984</v>
      </c>
      <c r="D240" s="1080" t="s">
        <v>665</v>
      </c>
      <c r="E240" s="1060">
        <v>0</v>
      </c>
      <c r="F240" s="1083"/>
      <c r="G240" s="1080" t="s">
        <v>588</v>
      </c>
      <c r="H240" s="1080" t="s">
        <v>185</v>
      </c>
      <c r="I240" s="1080" t="s">
        <v>89</v>
      </c>
      <c r="J240" s="1064">
        <v>9</v>
      </c>
      <c r="K240" s="1064">
        <v>3</v>
      </c>
      <c r="L240" s="1058" t="s">
        <v>522</v>
      </c>
      <c r="M240" s="1062" t="s">
        <v>560</v>
      </c>
      <c r="N240" s="1068" t="s">
        <v>1616</v>
      </c>
    </row>
    <row r="241" spans="1:16" s="1056" customFormat="1" ht="15" customHeight="1" x14ac:dyDescent="0.25">
      <c r="A241" s="1062" t="s">
        <v>533</v>
      </c>
      <c r="B241" s="1062" t="s">
        <v>560</v>
      </c>
      <c r="C241" s="1134" t="s">
        <v>1985</v>
      </c>
      <c r="D241" s="1068" t="s">
        <v>1493</v>
      </c>
      <c r="E241" s="1060">
        <v>0</v>
      </c>
      <c r="F241" s="1080">
        <v>100</v>
      </c>
      <c r="G241" s="1080" t="s">
        <v>17</v>
      </c>
      <c r="H241" s="1080" t="s">
        <v>185</v>
      </c>
      <c r="I241" s="1080" t="s">
        <v>89</v>
      </c>
      <c r="J241" s="1064">
        <v>9</v>
      </c>
      <c r="K241" s="1064">
        <v>3</v>
      </c>
      <c r="L241" s="1058" t="s">
        <v>522</v>
      </c>
      <c r="M241" s="1062" t="s">
        <v>560</v>
      </c>
      <c r="N241" s="1068" t="s">
        <v>1617</v>
      </c>
      <c r="O241" s="1059"/>
    </row>
    <row r="242" spans="1:16" s="1056" customFormat="1" ht="15" customHeight="1" x14ac:dyDescent="0.25">
      <c r="A242" s="1062" t="s">
        <v>533</v>
      </c>
      <c r="B242" s="1062" t="s">
        <v>560</v>
      </c>
      <c r="C242" s="1134" t="s">
        <v>1986</v>
      </c>
      <c r="D242" s="1080" t="s">
        <v>1474</v>
      </c>
      <c r="E242" s="1060">
        <v>0</v>
      </c>
      <c r="F242" s="1080">
        <v>100</v>
      </c>
      <c r="G242" s="1080" t="s">
        <v>17</v>
      </c>
      <c r="H242" s="1080" t="s">
        <v>185</v>
      </c>
      <c r="I242" s="1080" t="s">
        <v>89</v>
      </c>
      <c r="J242" s="1064">
        <v>9</v>
      </c>
      <c r="K242" s="1064">
        <v>3</v>
      </c>
      <c r="L242" s="1058" t="s">
        <v>522</v>
      </c>
      <c r="M242" s="1062" t="s">
        <v>560</v>
      </c>
      <c r="N242" s="1068" t="s">
        <v>1618</v>
      </c>
      <c r="P242" s="1059"/>
    </row>
    <row r="243" spans="1:16" ht="15" customHeight="1" x14ac:dyDescent="0.25">
      <c r="A243" s="1062" t="s">
        <v>533</v>
      </c>
      <c r="B243" s="1062" t="s">
        <v>560</v>
      </c>
      <c r="C243" s="1134" t="s">
        <v>1987</v>
      </c>
      <c r="D243" s="1080" t="s">
        <v>666</v>
      </c>
      <c r="E243" s="1060">
        <v>0</v>
      </c>
      <c r="F243" s="1083">
        <v>1000</v>
      </c>
      <c r="G243" s="1080" t="s">
        <v>343</v>
      </c>
      <c r="H243" s="1080" t="s">
        <v>185</v>
      </c>
      <c r="I243" s="1080" t="s">
        <v>89</v>
      </c>
      <c r="J243" s="1064">
        <v>9</v>
      </c>
      <c r="K243" s="1064">
        <v>3</v>
      </c>
      <c r="L243" s="1058" t="s">
        <v>522</v>
      </c>
      <c r="M243" s="1062" t="s">
        <v>560</v>
      </c>
      <c r="N243" s="1068" t="s">
        <v>1619</v>
      </c>
      <c r="O243" s="1056"/>
      <c r="P243" s="1056"/>
    </row>
    <row r="244" spans="1:16" s="1056" customFormat="1" ht="15" customHeight="1" x14ac:dyDescent="0.25">
      <c r="A244" s="1074" t="s">
        <v>522</v>
      </c>
      <c r="B244" s="1074" t="s">
        <v>522</v>
      </c>
      <c r="C244" s="1135" t="s">
        <v>522</v>
      </c>
      <c r="D244" s="1074" t="s">
        <v>522</v>
      </c>
      <c r="E244" s="1074" t="s">
        <v>522</v>
      </c>
      <c r="F244" s="1074" t="s">
        <v>522</v>
      </c>
      <c r="G244" s="1074" t="s">
        <v>522</v>
      </c>
      <c r="H244" s="1074" t="s">
        <v>522</v>
      </c>
      <c r="I244" s="1074" t="s">
        <v>522</v>
      </c>
      <c r="J244" s="1066" t="s">
        <v>522</v>
      </c>
      <c r="K244" s="1066" t="s">
        <v>522</v>
      </c>
      <c r="L244" s="1066" t="s">
        <v>522</v>
      </c>
      <c r="M244" s="1074" t="s">
        <v>522</v>
      </c>
      <c r="N244" s="1074" t="s">
        <v>522</v>
      </c>
    </row>
    <row r="245" spans="1:16" s="1056" customFormat="1" ht="15" customHeight="1" x14ac:dyDescent="0.25">
      <c r="A245" s="1062" t="s">
        <v>533</v>
      </c>
      <c r="B245" s="1062" t="s">
        <v>561</v>
      </c>
      <c r="C245" s="1134" t="s">
        <v>1402</v>
      </c>
      <c r="D245" s="1080" t="s">
        <v>529</v>
      </c>
      <c r="E245" s="1068" t="s">
        <v>516</v>
      </c>
      <c r="F245" s="1068" t="s">
        <v>517</v>
      </c>
      <c r="G245" s="1068" t="s">
        <v>173</v>
      </c>
      <c r="H245" s="1080" t="s">
        <v>183</v>
      </c>
      <c r="I245" s="1080" t="s">
        <v>574</v>
      </c>
      <c r="J245" s="1058" t="s">
        <v>522</v>
      </c>
      <c r="K245" s="1058" t="s">
        <v>522</v>
      </c>
      <c r="L245" s="1064">
        <v>63999</v>
      </c>
      <c r="M245" s="1062" t="s">
        <v>561</v>
      </c>
      <c r="N245" s="1068" t="s">
        <v>131</v>
      </c>
    </row>
    <row r="246" spans="1:16" s="1056" customFormat="1" ht="15" customHeight="1" x14ac:dyDescent="0.25">
      <c r="A246" s="1062" t="s">
        <v>533</v>
      </c>
      <c r="B246" s="1062" t="s">
        <v>561</v>
      </c>
      <c r="C246" s="1134" t="s">
        <v>12</v>
      </c>
      <c r="D246" s="1080" t="s">
        <v>443</v>
      </c>
      <c r="E246" s="1082">
        <v>1</v>
      </c>
      <c r="F246" s="1082">
        <f ca="1">TODAY()</f>
        <v>42979</v>
      </c>
      <c r="G246" s="1080" t="s">
        <v>93</v>
      </c>
      <c r="H246" s="1080" t="s">
        <v>183</v>
      </c>
      <c r="I246" s="1080" t="s">
        <v>520</v>
      </c>
      <c r="J246" s="1058" t="s">
        <v>522</v>
      </c>
      <c r="K246" s="1058" t="s">
        <v>522</v>
      </c>
      <c r="L246" s="1058" t="s">
        <v>522</v>
      </c>
      <c r="M246" s="1062" t="s">
        <v>561</v>
      </c>
      <c r="N246" s="1068" t="s">
        <v>12</v>
      </c>
    </row>
    <row r="247" spans="1:16" s="1056" customFormat="1" ht="15" customHeight="1" x14ac:dyDescent="0.25">
      <c r="A247" s="1062" t="s">
        <v>533</v>
      </c>
      <c r="B247" s="1062" t="s">
        <v>561</v>
      </c>
      <c r="C247" s="1134" t="s">
        <v>1385</v>
      </c>
      <c r="D247" s="1080" t="s">
        <v>206</v>
      </c>
      <c r="E247" s="1068" t="s">
        <v>516</v>
      </c>
      <c r="F247" s="1068" t="s">
        <v>517</v>
      </c>
      <c r="G247" s="1068" t="s">
        <v>173</v>
      </c>
      <c r="H247" s="1081" t="s">
        <v>185</v>
      </c>
      <c r="I247" s="1080" t="s">
        <v>574</v>
      </c>
      <c r="J247" s="1058" t="s">
        <v>522</v>
      </c>
      <c r="K247" s="1058" t="s">
        <v>522</v>
      </c>
      <c r="L247" s="1064">
        <v>63999</v>
      </c>
      <c r="M247" s="1062" t="s">
        <v>561</v>
      </c>
      <c r="N247" s="1068" t="s">
        <v>129</v>
      </c>
      <c r="O247" s="1059"/>
    </row>
    <row r="248" spans="1:16" s="1056" customFormat="1" ht="15" customHeight="1" x14ac:dyDescent="0.25">
      <c r="A248" s="1062" t="s">
        <v>533</v>
      </c>
      <c r="B248" s="1062" t="s">
        <v>561</v>
      </c>
      <c r="C248" s="1134" t="s">
        <v>1967</v>
      </c>
      <c r="D248" s="1080" t="s">
        <v>273</v>
      </c>
      <c r="E248" s="1060">
        <v>0</v>
      </c>
      <c r="F248" s="1083">
        <v>200</v>
      </c>
      <c r="G248" s="1080" t="s">
        <v>23</v>
      </c>
      <c r="H248" s="1080" t="s">
        <v>185</v>
      </c>
      <c r="I248" s="1080" t="s">
        <v>573</v>
      </c>
      <c r="J248" s="1058" t="s">
        <v>522</v>
      </c>
      <c r="K248" s="1058" t="s">
        <v>522</v>
      </c>
      <c r="L248" s="1058" t="s">
        <v>522</v>
      </c>
      <c r="M248" s="1062" t="s">
        <v>561</v>
      </c>
      <c r="N248" s="1068" t="s">
        <v>1598</v>
      </c>
      <c r="O248" s="1059"/>
      <c r="P248" s="1059"/>
    </row>
    <row r="249" spans="1:16" ht="15" customHeight="1" x14ac:dyDescent="0.25">
      <c r="A249" s="1062" t="s">
        <v>533</v>
      </c>
      <c r="B249" s="1062" t="s">
        <v>561</v>
      </c>
      <c r="C249" s="1134" t="s">
        <v>1968</v>
      </c>
      <c r="D249" s="1080" t="s">
        <v>274</v>
      </c>
      <c r="E249" s="1060">
        <v>0</v>
      </c>
      <c r="F249" s="1083">
        <v>200</v>
      </c>
      <c r="G249" s="1080" t="s">
        <v>23</v>
      </c>
      <c r="H249" s="1080" t="s">
        <v>185</v>
      </c>
      <c r="I249" s="1080" t="s">
        <v>573</v>
      </c>
      <c r="J249" s="1058" t="s">
        <v>522</v>
      </c>
      <c r="K249" s="1058" t="s">
        <v>522</v>
      </c>
      <c r="L249" s="1058" t="s">
        <v>522</v>
      </c>
      <c r="M249" s="1062" t="s">
        <v>561</v>
      </c>
      <c r="N249" s="1068" t="s">
        <v>1599</v>
      </c>
    </row>
    <row r="250" spans="1:16" ht="15" customHeight="1" x14ac:dyDescent="0.25">
      <c r="A250" s="1062" t="s">
        <v>533</v>
      </c>
      <c r="B250" s="1062" t="s">
        <v>561</v>
      </c>
      <c r="C250" s="1134" t="s">
        <v>14</v>
      </c>
      <c r="D250" s="1080" t="s">
        <v>536</v>
      </c>
      <c r="E250" s="1080">
        <v>0</v>
      </c>
      <c r="F250" s="1083">
        <v>14</v>
      </c>
      <c r="G250" s="1088" t="s">
        <v>221</v>
      </c>
      <c r="H250" s="1081" t="s">
        <v>185</v>
      </c>
      <c r="I250" s="1080" t="s">
        <v>89</v>
      </c>
      <c r="J250" s="1064">
        <v>9</v>
      </c>
      <c r="K250" s="1064">
        <v>2</v>
      </c>
      <c r="L250" s="1058" t="s">
        <v>522</v>
      </c>
      <c r="M250" s="1062" t="s">
        <v>561</v>
      </c>
      <c r="N250" s="1068" t="s">
        <v>14</v>
      </c>
    </row>
    <row r="251" spans="1:16" ht="15" customHeight="1" x14ac:dyDescent="0.25">
      <c r="A251" s="1062" t="s">
        <v>533</v>
      </c>
      <c r="B251" s="1062" t="s">
        <v>561</v>
      </c>
      <c r="C251" s="1134" t="s">
        <v>1988</v>
      </c>
      <c r="D251" s="1080" t="s">
        <v>2628</v>
      </c>
      <c r="E251" s="1060">
        <v>0</v>
      </c>
      <c r="F251" s="1083">
        <v>1000</v>
      </c>
      <c r="G251" s="1080" t="s">
        <v>1472</v>
      </c>
      <c r="H251" s="1080" t="s">
        <v>185</v>
      </c>
      <c r="I251" s="1080" t="s">
        <v>89</v>
      </c>
      <c r="J251" s="1064">
        <v>9</v>
      </c>
      <c r="K251" s="1064">
        <v>3</v>
      </c>
      <c r="L251" s="1058" t="s">
        <v>522</v>
      </c>
      <c r="M251" s="1062" t="s">
        <v>561</v>
      </c>
      <c r="N251" s="1068" t="s">
        <v>1620</v>
      </c>
    </row>
    <row r="252" spans="1:16" ht="15" customHeight="1" x14ac:dyDescent="0.25">
      <c r="A252" s="1062" t="s">
        <v>533</v>
      </c>
      <c r="B252" s="1062" t="s">
        <v>561</v>
      </c>
      <c r="C252" s="1134" t="s">
        <v>1989</v>
      </c>
      <c r="D252" s="1080" t="s">
        <v>2629</v>
      </c>
      <c r="E252" s="1060">
        <v>0</v>
      </c>
      <c r="F252" s="1083">
        <v>1000</v>
      </c>
      <c r="G252" s="1080" t="s">
        <v>1473</v>
      </c>
      <c r="H252" s="1080" t="s">
        <v>185</v>
      </c>
      <c r="I252" s="1080" t="s">
        <v>89</v>
      </c>
      <c r="J252" s="1064">
        <v>9</v>
      </c>
      <c r="K252" s="1064">
        <v>3</v>
      </c>
      <c r="L252" s="1058" t="s">
        <v>522</v>
      </c>
      <c r="M252" s="1062" t="s">
        <v>561</v>
      </c>
      <c r="N252" s="1068" t="s">
        <v>1621</v>
      </c>
    </row>
    <row r="253" spans="1:16" ht="15" customHeight="1" x14ac:dyDescent="0.25">
      <c r="A253" s="1062" t="s">
        <v>533</v>
      </c>
      <c r="B253" s="1062" t="s">
        <v>561</v>
      </c>
      <c r="C253" s="1134" t="s">
        <v>1990</v>
      </c>
      <c r="D253" s="1080" t="s">
        <v>2630</v>
      </c>
      <c r="E253" s="1060">
        <v>0</v>
      </c>
      <c r="F253" s="1083">
        <v>1000</v>
      </c>
      <c r="G253" s="1080" t="s">
        <v>1472</v>
      </c>
      <c r="H253" s="1080" t="s">
        <v>185</v>
      </c>
      <c r="I253" s="1080" t="s">
        <v>89</v>
      </c>
      <c r="J253" s="1064">
        <v>9</v>
      </c>
      <c r="K253" s="1064">
        <v>3</v>
      </c>
      <c r="L253" s="1058" t="s">
        <v>522</v>
      </c>
      <c r="M253" s="1062" t="s">
        <v>561</v>
      </c>
      <c r="N253" s="1068" t="s">
        <v>1622</v>
      </c>
    </row>
    <row r="254" spans="1:16" ht="15" customHeight="1" x14ac:dyDescent="0.25">
      <c r="A254" s="1062" t="s">
        <v>533</v>
      </c>
      <c r="B254" s="1062" t="s">
        <v>561</v>
      </c>
      <c r="C254" s="1134" t="s">
        <v>1991</v>
      </c>
      <c r="D254" s="1080" t="s">
        <v>2631</v>
      </c>
      <c r="E254" s="1060">
        <v>0</v>
      </c>
      <c r="F254" s="1083">
        <v>1000</v>
      </c>
      <c r="G254" s="1080" t="s">
        <v>1472</v>
      </c>
      <c r="H254" s="1080" t="s">
        <v>185</v>
      </c>
      <c r="I254" s="1080" t="s">
        <v>89</v>
      </c>
      <c r="J254" s="1064">
        <v>9</v>
      </c>
      <c r="K254" s="1064">
        <v>3</v>
      </c>
      <c r="L254" s="1058" t="s">
        <v>522</v>
      </c>
      <c r="M254" s="1062" t="s">
        <v>561</v>
      </c>
      <c r="N254" s="1068" t="s">
        <v>1623</v>
      </c>
      <c r="O254" s="1056"/>
    </row>
    <row r="255" spans="1:16" ht="15" customHeight="1" x14ac:dyDescent="0.25">
      <c r="A255" s="1062" t="s">
        <v>533</v>
      </c>
      <c r="B255" s="1062" t="s">
        <v>561</v>
      </c>
      <c r="C255" s="1134" t="s">
        <v>1992</v>
      </c>
      <c r="D255" s="1080" t="s">
        <v>2632</v>
      </c>
      <c r="E255" s="1060">
        <v>0</v>
      </c>
      <c r="F255" s="1083">
        <v>1000</v>
      </c>
      <c r="G255" s="1080" t="s">
        <v>1472</v>
      </c>
      <c r="H255" s="1080" t="s">
        <v>185</v>
      </c>
      <c r="I255" s="1080" t="s">
        <v>89</v>
      </c>
      <c r="J255" s="1064">
        <v>9</v>
      </c>
      <c r="K255" s="1064">
        <v>3</v>
      </c>
      <c r="L255" s="1058" t="s">
        <v>522</v>
      </c>
      <c r="M255" s="1062" t="s">
        <v>561</v>
      </c>
      <c r="N255" s="1068" t="s">
        <v>1624</v>
      </c>
      <c r="P255" s="1056"/>
    </row>
    <row r="256" spans="1:16" s="1056" customFormat="1" ht="15" customHeight="1" x14ac:dyDescent="0.25">
      <c r="A256" s="1062" t="s">
        <v>533</v>
      </c>
      <c r="B256" s="1062" t="s">
        <v>561</v>
      </c>
      <c r="C256" s="1134" t="s">
        <v>1993</v>
      </c>
      <c r="D256" s="1080" t="s">
        <v>280</v>
      </c>
      <c r="E256" s="1060">
        <v>0</v>
      </c>
      <c r="F256" s="1083"/>
      <c r="G256" s="1080" t="s">
        <v>24</v>
      </c>
      <c r="H256" s="1080" t="s">
        <v>185</v>
      </c>
      <c r="I256" s="1080" t="s">
        <v>89</v>
      </c>
      <c r="J256" s="1064">
        <v>9</v>
      </c>
      <c r="K256" s="1064">
        <v>3</v>
      </c>
      <c r="L256" s="1058" t="s">
        <v>522</v>
      </c>
      <c r="M256" s="1062" t="s">
        <v>561</v>
      </c>
      <c r="N256" s="1068" t="s">
        <v>1625</v>
      </c>
      <c r="O256" s="1059"/>
      <c r="P256" s="1059"/>
    </row>
    <row r="257" spans="1:16" ht="15" customHeight="1" x14ac:dyDescent="0.25">
      <c r="A257" s="1062" t="s">
        <v>533</v>
      </c>
      <c r="B257" s="1062" t="s">
        <v>561</v>
      </c>
      <c r="C257" s="1134" t="s">
        <v>1994</v>
      </c>
      <c r="D257" s="1080" t="s">
        <v>281</v>
      </c>
      <c r="E257" s="1060">
        <v>0</v>
      </c>
      <c r="F257" s="1083">
        <v>1</v>
      </c>
      <c r="G257" s="1080" t="s">
        <v>282</v>
      </c>
      <c r="H257" s="1080" t="s">
        <v>185</v>
      </c>
      <c r="I257" s="1080" t="s">
        <v>89</v>
      </c>
      <c r="J257" s="1064">
        <v>9</v>
      </c>
      <c r="K257" s="1064">
        <v>3</v>
      </c>
      <c r="L257" s="1058" t="s">
        <v>522</v>
      </c>
      <c r="M257" s="1062" t="s">
        <v>561</v>
      </c>
      <c r="N257" s="1068" t="s">
        <v>1626</v>
      </c>
    </row>
    <row r="258" spans="1:16" ht="15" customHeight="1" x14ac:dyDescent="0.25">
      <c r="A258" s="1062" t="s">
        <v>533</v>
      </c>
      <c r="B258" s="1062" t="s">
        <v>561</v>
      </c>
      <c r="C258" s="1134" t="s">
        <v>1995</v>
      </c>
      <c r="D258" s="1080" t="s">
        <v>283</v>
      </c>
      <c r="E258" s="1060">
        <v>0</v>
      </c>
      <c r="F258" s="1083">
        <v>1000000</v>
      </c>
      <c r="G258" s="1080" t="s">
        <v>961</v>
      </c>
      <c r="H258" s="1080" t="s">
        <v>185</v>
      </c>
      <c r="I258" s="1080" t="s">
        <v>89</v>
      </c>
      <c r="J258" s="1064">
        <v>9</v>
      </c>
      <c r="K258" s="1064">
        <v>3</v>
      </c>
      <c r="L258" s="1058" t="s">
        <v>522</v>
      </c>
      <c r="M258" s="1062" t="s">
        <v>561</v>
      </c>
      <c r="N258" s="1068" t="s">
        <v>1627</v>
      </c>
    </row>
    <row r="259" spans="1:16" ht="15" customHeight="1" x14ac:dyDescent="0.25">
      <c r="A259" s="1062" t="s">
        <v>533</v>
      </c>
      <c r="B259" s="1062" t="s">
        <v>561</v>
      </c>
      <c r="C259" s="1134" t="s">
        <v>1996</v>
      </c>
      <c r="D259" s="1080" t="s">
        <v>275</v>
      </c>
      <c r="E259" s="1060">
        <v>0</v>
      </c>
      <c r="F259" s="1083">
        <v>1000000</v>
      </c>
      <c r="G259" s="1080" t="s">
        <v>590</v>
      </c>
      <c r="H259" s="1080" t="s">
        <v>185</v>
      </c>
      <c r="I259" s="1080" t="s">
        <v>89</v>
      </c>
      <c r="J259" s="1064">
        <v>9</v>
      </c>
      <c r="K259" s="1064">
        <v>3</v>
      </c>
      <c r="L259" s="1058" t="s">
        <v>522</v>
      </c>
      <c r="M259" s="1062" t="s">
        <v>561</v>
      </c>
      <c r="N259" s="1068" t="s">
        <v>1628</v>
      </c>
    </row>
    <row r="260" spans="1:16" ht="15" customHeight="1" x14ac:dyDescent="0.25">
      <c r="A260" s="1062" t="s">
        <v>533</v>
      </c>
      <c r="B260" s="1062" t="s">
        <v>561</v>
      </c>
      <c r="C260" s="1134" t="s">
        <v>1997</v>
      </c>
      <c r="D260" s="1080" t="s">
        <v>276</v>
      </c>
      <c r="E260" s="1060">
        <v>0</v>
      </c>
      <c r="F260" s="1083">
        <v>1000000</v>
      </c>
      <c r="G260" s="1080" t="s">
        <v>590</v>
      </c>
      <c r="H260" s="1080" t="s">
        <v>185</v>
      </c>
      <c r="I260" s="1080" t="s">
        <v>89</v>
      </c>
      <c r="J260" s="1064">
        <v>9</v>
      </c>
      <c r="K260" s="1064">
        <v>3</v>
      </c>
      <c r="L260" s="1058" t="s">
        <v>522</v>
      </c>
      <c r="M260" s="1062" t="s">
        <v>561</v>
      </c>
      <c r="N260" s="1068" t="s">
        <v>1629</v>
      </c>
      <c r="O260" s="1056"/>
    </row>
    <row r="261" spans="1:16" ht="15" customHeight="1" x14ac:dyDescent="0.25">
      <c r="A261" s="1062" t="s">
        <v>533</v>
      </c>
      <c r="B261" s="1062" t="s">
        <v>561</v>
      </c>
      <c r="C261" s="1134" t="s">
        <v>1998</v>
      </c>
      <c r="D261" s="1080" t="s">
        <v>277</v>
      </c>
      <c r="E261" s="1060">
        <v>0</v>
      </c>
      <c r="F261" s="1083">
        <v>1000000</v>
      </c>
      <c r="G261" s="1080" t="s">
        <v>962</v>
      </c>
      <c r="H261" s="1080" t="s">
        <v>185</v>
      </c>
      <c r="I261" s="1080" t="s">
        <v>89</v>
      </c>
      <c r="J261" s="1064">
        <v>9</v>
      </c>
      <c r="K261" s="1064">
        <v>3</v>
      </c>
      <c r="L261" s="1058" t="s">
        <v>522</v>
      </c>
      <c r="M261" s="1062" t="s">
        <v>561</v>
      </c>
      <c r="N261" s="1068" t="s">
        <v>1630</v>
      </c>
      <c r="O261" s="1056"/>
      <c r="P261" s="1056"/>
    </row>
    <row r="262" spans="1:16" s="1056" customFormat="1" ht="15" customHeight="1" x14ac:dyDescent="0.25">
      <c r="A262" s="1062" t="s">
        <v>533</v>
      </c>
      <c r="B262" s="1062" t="s">
        <v>561</v>
      </c>
      <c r="C262" s="1134" t="s">
        <v>1999</v>
      </c>
      <c r="D262" s="1080" t="s">
        <v>278</v>
      </c>
      <c r="E262" s="1060">
        <v>0</v>
      </c>
      <c r="F262" s="1083">
        <v>1000000</v>
      </c>
      <c r="G262" s="1080" t="s">
        <v>963</v>
      </c>
      <c r="H262" s="1080" t="s">
        <v>185</v>
      </c>
      <c r="I262" s="1080" t="s">
        <v>89</v>
      </c>
      <c r="J262" s="1064">
        <v>9</v>
      </c>
      <c r="K262" s="1064">
        <v>3</v>
      </c>
      <c r="L262" s="1058" t="s">
        <v>522</v>
      </c>
      <c r="M262" s="1062" t="s">
        <v>561</v>
      </c>
      <c r="N262" s="1068" t="s">
        <v>1631</v>
      </c>
    </row>
    <row r="263" spans="1:16" s="1056" customFormat="1" ht="15" customHeight="1" x14ac:dyDescent="0.25">
      <c r="A263" s="1062" t="s">
        <v>533</v>
      </c>
      <c r="B263" s="1062" t="s">
        <v>561</v>
      </c>
      <c r="C263" s="1134" t="s">
        <v>2000</v>
      </c>
      <c r="D263" s="1080" t="s">
        <v>596</v>
      </c>
      <c r="E263" s="1060">
        <v>0</v>
      </c>
      <c r="F263" s="1083">
        <v>1000000</v>
      </c>
      <c r="G263" s="1080" t="s">
        <v>964</v>
      </c>
      <c r="H263" s="1080" t="s">
        <v>185</v>
      </c>
      <c r="I263" s="1080" t="s">
        <v>89</v>
      </c>
      <c r="J263" s="1064">
        <v>9</v>
      </c>
      <c r="K263" s="1064">
        <v>3</v>
      </c>
      <c r="L263" s="1058" t="s">
        <v>522</v>
      </c>
      <c r="M263" s="1062" t="s">
        <v>561</v>
      </c>
      <c r="N263" s="1068" t="s">
        <v>1632</v>
      </c>
      <c r="O263" s="1059"/>
    </row>
    <row r="264" spans="1:16" s="1056" customFormat="1" ht="15" customHeight="1" x14ac:dyDescent="0.25">
      <c r="A264" s="1062" t="s">
        <v>533</v>
      </c>
      <c r="B264" s="1062" t="s">
        <v>561</v>
      </c>
      <c r="C264" s="1134" t="s">
        <v>2001</v>
      </c>
      <c r="D264" s="1080" t="s">
        <v>595</v>
      </c>
      <c r="E264" s="1060">
        <v>0</v>
      </c>
      <c r="F264" s="1083">
        <v>1000000</v>
      </c>
      <c r="G264" s="1080" t="s">
        <v>965</v>
      </c>
      <c r="H264" s="1080" t="s">
        <v>185</v>
      </c>
      <c r="I264" s="1080" t="s">
        <v>89</v>
      </c>
      <c r="J264" s="1064">
        <v>9</v>
      </c>
      <c r="K264" s="1064">
        <v>3</v>
      </c>
      <c r="L264" s="1058" t="s">
        <v>522</v>
      </c>
      <c r="M264" s="1062" t="s">
        <v>561</v>
      </c>
      <c r="N264" s="1068" t="s">
        <v>1633</v>
      </c>
      <c r="O264" s="1059"/>
      <c r="P264" s="1059"/>
    </row>
    <row r="265" spans="1:16" x14ac:dyDescent="0.25">
      <c r="A265" s="1062" t="s">
        <v>533</v>
      </c>
      <c r="B265" s="1062" t="s">
        <v>561</v>
      </c>
      <c r="C265" s="1134" t="s">
        <v>2303</v>
      </c>
      <c r="D265" s="1080" t="s">
        <v>2332</v>
      </c>
      <c r="E265" s="1060">
        <v>0</v>
      </c>
      <c r="F265" s="1083">
        <v>1000000</v>
      </c>
      <c r="G265" s="1080" t="s">
        <v>965</v>
      </c>
      <c r="H265" s="1080" t="s">
        <v>185</v>
      </c>
      <c r="I265" s="1080" t="s">
        <v>89</v>
      </c>
      <c r="J265" s="1064">
        <v>9</v>
      </c>
      <c r="K265" s="1064">
        <v>3</v>
      </c>
      <c r="L265" s="1058" t="s">
        <v>522</v>
      </c>
      <c r="M265" s="1062"/>
    </row>
    <row r="266" spans="1:16" ht="15" customHeight="1" x14ac:dyDescent="0.25">
      <c r="A266" s="1062" t="s">
        <v>533</v>
      </c>
      <c r="B266" s="1062" t="s">
        <v>561</v>
      </c>
      <c r="C266" s="1134" t="s">
        <v>2304</v>
      </c>
      <c r="D266" s="1080" t="s">
        <v>2327</v>
      </c>
      <c r="E266" s="1060">
        <v>0</v>
      </c>
      <c r="F266" s="1083">
        <v>1000000</v>
      </c>
      <c r="G266" s="1080" t="s">
        <v>965</v>
      </c>
      <c r="H266" s="1080" t="s">
        <v>185</v>
      </c>
      <c r="I266" s="1080" t="s">
        <v>89</v>
      </c>
      <c r="J266" s="1064">
        <v>9</v>
      </c>
      <c r="K266" s="1064">
        <v>3</v>
      </c>
      <c r="L266" s="1058" t="s">
        <v>522</v>
      </c>
      <c r="M266" s="1062"/>
      <c r="N266" s="1093"/>
    </row>
    <row r="267" spans="1:16" ht="15" customHeight="1" x14ac:dyDescent="0.25">
      <c r="A267" s="1062" t="s">
        <v>533</v>
      </c>
      <c r="B267" s="1062" t="s">
        <v>561</v>
      </c>
      <c r="C267" s="1134" t="s">
        <v>2305</v>
      </c>
      <c r="D267" s="1080" t="s">
        <v>2328</v>
      </c>
      <c r="E267" s="1060">
        <v>0</v>
      </c>
      <c r="F267" s="1083">
        <v>1000000</v>
      </c>
      <c r="G267" s="1080" t="s">
        <v>965</v>
      </c>
      <c r="H267" s="1080" t="s">
        <v>185</v>
      </c>
      <c r="I267" s="1080" t="s">
        <v>89</v>
      </c>
      <c r="J267" s="1064">
        <v>9</v>
      </c>
      <c r="K267" s="1064">
        <v>3</v>
      </c>
      <c r="L267" s="1058" t="s">
        <v>522</v>
      </c>
      <c r="M267" s="1062"/>
      <c r="N267" s="1093"/>
    </row>
    <row r="268" spans="1:16" ht="15" customHeight="1" x14ac:dyDescent="0.25">
      <c r="A268" s="1062" t="s">
        <v>533</v>
      </c>
      <c r="B268" s="1062" t="s">
        <v>561</v>
      </c>
      <c r="C268" s="1134" t="s">
        <v>2306</v>
      </c>
      <c r="D268" s="1080" t="s">
        <v>2329</v>
      </c>
      <c r="E268" s="1060">
        <v>0</v>
      </c>
      <c r="F268" s="1083">
        <v>1000000</v>
      </c>
      <c r="G268" s="1080" t="s">
        <v>965</v>
      </c>
      <c r="H268" s="1080" t="s">
        <v>185</v>
      </c>
      <c r="I268" s="1080" t="s">
        <v>89</v>
      </c>
      <c r="J268" s="1064">
        <v>9</v>
      </c>
      <c r="K268" s="1064">
        <v>3</v>
      </c>
      <c r="L268" s="1058" t="s">
        <v>522</v>
      </c>
      <c r="M268" s="1062"/>
      <c r="N268" s="1093"/>
    </row>
    <row r="269" spans="1:16" ht="15" customHeight="1" x14ac:dyDescent="0.25">
      <c r="A269" s="1062" t="s">
        <v>533</v>
      </c>
      <c r="B269" s="1062" t="s">
        <v>561</v>
      </c>
      <c r="C269" s="1134" t="s">
        <v>2307</v>
      </c>
      <c r="D269" s="1080" t="s">
        <v>2330</v>
      </c>
      <c r="E269" s="1060">
        <v>0</v>
      </c>
      <c r="F269" s="1083">
        <v>1000000</v>
      </c>
      <c r="G269" s="1080" t="s">
        <v>965</v>
      </c>
      <c r="H269" s="1080" t="s">
        <v>185</v>
      </c>
      <c r="I269" s="1080" t="s">
        <v>89</v>
      </c>
      <c r="J269" s="1064">
        <v>9</v>
      </c>
      <c r="K269" s="1064">
        <v>3</v>
      </c>
      <c r="L269" s="1058" t="s">
        <v>522</v>
      </c>
      <c r="M269" s="1062"/>
      <c r="N269" s="1093"/>
    </row>
    <row r="270" spans="1:16" ht="15" customHeight="1" x14ac:dyDescent="0.25">
      <c r="A270" s="1062" t="s">
        <v>533</v>
      </c>
      <c r="B270" s="1062" t="s">
        <v>561</v>
      </c>
      <c r="C270" s="1134" t="s">
        <v>2308</v>
      </c>
      <c r="D270" s="1080" t="s">
        <v>2331</v>
      </c>
      <c r="E270" s="1060">
        <v>0</v>
      </c>
      <c r="F270" s="1083">
        <v>1000000</v>
      </c>
      <c r="G270" s="1080" t="s">
        <v>965</v>
      </c>
      <c r="H270" s="1080" t="s">
        <v>185</v>
      </c>
      <c r="I270" s="1080" t="s">
        <v>89</v>
      </c>
      <c r="J270" s="1064">
        <v>9</v>
      </c>
      <c r="K270" s="1064">
        <v>3</v>
      </c>
      <c r="L270" s="1058" t="s">
        <v>522</v>
      </c>
      <c r="M270" s="1062"/>
      <c r="N270" s="1093"/>
    </row>
    <row r="271" spans="1:16" ht="15" customHeight="1" x14ac:dyDescent="0.25">
      <c r="A271" s="1062" t="s">
        <v>533</v>
      </c>
      <c r="B271" s="1062" t="s">
        <v>561</v>
      </c>
      <c r="C271" s="1134" t="s">
        <v>2002</v>
      </c>
      <c r="D271" s="1080" t="s">
        <v>594</v>
      </c>
      <c r="E271" s="1060">
        <v>0</v>
      </c>
      <c r="F271" s="1083">
        <v>1000000</v>
      </c>
      <c r="G271" s="1080" t="s">
        <v>955</v>
      </c>
      <c r="H271" s="1080" t="s">
        <v>185</v>
      </c>
      <c r="I271" s="1080" t="s">
        <v>89</v>
      </c>
      <c r="J271" s="1064">
        <v>9</v>
      </c>
      <c r="K271" s="1064">
        <v>3</v>
      </c>
      <c r="L271" s="1058" t="s">
        <v>522</v>
      </c>
      <c r="M271" s="1062" t="s">
        <v>561</v>
      </c>
      <c r="N271" s="1068" t="s">
        <v>1634</v>
      </c>
    </row>
    <row r="272" spans="1:16" ht="15" customHeight="1" x14ac:dyDescent="0.25">
      <c r="A272" s="1062" t="s">
        <v>533</v>
      </c>
      <c r="B272" s="1062" t="s">
        <v>561</v>
      </c>
      <c r="C272" s="1134" t="s">
        <v>2003</v>
      </c>
      <c r="D272" s="1080" t="s">
        <v>593</v>
      </c>
      <c r="E272" s="1060">
        <v>0</v>
      </c>
      <c r="F272" s="1083">
        <v>1000000</v>
      </c>
      <c r="G272" s="1080" t="s">
        <v>957</v>
      </c>
      <c r="H272" s="1080" t="s">
        <v>185</v>
      </c>
      <c r="I272" s="1080" t="s">
        <v>89</v>
      </c>
      <c r="J272" s="1064">
        <v>9</v>
      </c>
      <c r="K272" s="1064">
        <v>3</v>
      </c>
      <c r="L272" s="1058" t="s">
        <v>522</v>
      </c>
      <c r="M272" s="1062" t="s">
        <v>561</v>
      </c>
      <c r="N272" s="1068" t="s">
        <v>1635</v>
      </c>
    </row>
    <row r="273" spans="1:14" ht="15" customHeight="1" x14ac:dyDescent="0.25">
      <c r="A273" s="1062" t="s">
        <v>533</v>
      </c>
      <c r="B273" s="1062" t="s">
        <v>561</v>
      </c>
      <c r="C273" s="1134" t="s">
        <v>2004</v>
      </c>
      <c r="D273" s="1080" t="s">
        <v>592</v>
      </c>
      <c r="E273" s="1060">
        <v>0</v>
      </c>
      <c r="F273" s="1083">
        <v>1000000</v>
      </c>
      <c r="G273" s="1080" t="s">
        <v>958</v>
      </c>
      <c r="H273" s="1080" t="s">
        <v>185</v>
      </c>
      <c r="I273" s="1080" t="s">
        <v>89</v>
      </c>
      <c r="J273" s="1064">
        <v>9</v>
      </c>
      <c r="K273" s="1064">
        <v>3</v>
      </c>
      <c r="L273" s="1058" t="s">
        <v>522</v>
      </c>
      <c r="M273" s="1062" t="s">
        <v>561</v>
      </c>
      <c r="N273" s="1068" t="s">
        <v>1636</v>
      </c>
    </row>
    <row r="274" spans="1:14" ht="15" customHeight="1" x14ac:dyDescent="0.25">
      <c r="A274" s="1062" t="s">
        <v>533</v>
      </c>
      <c r="B274" s="1062" t="s">
        <v>561</v>
      </c>
      <c r="C274" s="1134" t="s">
        <v>2005</v>
      </c>
      <c r="D274" s="1080" t="s">
        <v>591</v>
      </c>
      <c r="E274" s="1060">
        <v>0</v>
      </c>
      <c r="F274" s="1083">
        <v>1000000</v>
      </c>
      <c r="G274" s="1080" t="s">
        <v>960</v>
      </c>
      <c r="H274" s="1080" t="s">
        <v>185</v>
      </c>
      <c r="I274" s="1080" t="s">
        <v>89</v>
      </c>
      <c r="J274" s="1064">
        <v>9</v>
      </c>
      <c r="K274" s="1064">
        <v>3</v>
      </c>
      <c r="L274" s="1058" t="s">
        <v>522</v>
      </c>
      <c r="M274" s="1062" t="s">
        <v>561</v>
      </c>
      <c r="N274" s="1068" t="s">
        <v>1637</v>
      </c>
    </row>
    <row r="275" spans="1:14" ht="15" customHeight="1" x14ac:dyDescent="0.25">
      <c r="A275" s="1062" t="s">
        <v>533</v>
      </c>
      <c r="B275" s="1062" t="s">
        <v>561</v>
      </c>
      <c r="C275" s="1134" t="s">
        <v>2006</v>
      </c>
      <c r="D275" s="1080" t="s">
        <v>980</v>
      </c>
      <c r="E275" s="1060">
        <v>0</v>
      </c>
      <c r="F275" s="1083">
        <v>1000</v>
      </c>
      <c r="G275" s="1080" t="s">
        <v>343</v>
      </c>
      <c r="H275" s="1080" t="s">
        <v>185</v>
      </c>
      <c r="I275" s="1080" t="s">
        <v>89</v>
      </c>
      <c r="J275" s="1064">
        <v>9</v>
      </c>
      <c r="K275" s="1064">
        <v>3</v>
      </c>
      <c r="L275" s="1058" t="s">
        <v>522</v>
      </c>
      <c r="M275" s="1062" t="s">
        <v>561</v>
      </c>
      <c r="N275" s="1068" t="s">
        <v>1638</v>
      </c>
    </row>
    <row r="276" spans="1:14" ht="15" customHeight="1" x14ac:dyDescent="0.25">
      <c r="A276" s="1062" t="s">
        <v>533</v>
      </c>
      <c r="B276" s="1062" t="s">
        <v>561</v>
      </c>
      <c r="C276" s="1134" t="s">
        <v>2007</v>
      </c>
      <c r="D276" s="1080" t="s">
        <v>597</v>
      </c>
      <c r="E276" s="1060">
        <v>0</v>
      </c>
      <c r="F276" s="1083">
        <v>1000000</v>
      </c>
      <c r="G276" s="1080" t="s">
        <v>355</v>
      </c>
      <c r="H276" s="1080" t="s">
        <v>185</v>
      </c>
      <c r="I276" s="1080" t="s">
        <v>89</v>
      </c>
      <c r="J276" s="1064">
        <v>9</v>
      </c>
      <c r="K276" s="1064">
        <v>3</v>
      </c>
      <c r="L276" s="1058" t="s">
        <v>522</v>
      </c>
      <c r="M276" s="1062" t="s">
        <v>561</v>
      </c>
      <c r="N276" s="1068" t="s">
        <v>1639</v>
      </c>
    </row>
    <row r="277" spans="1:14" ht="15" customHeight="1" x14ac:dyDescent="0.25">
      <c r="A277" s="1062" t="s">
        <v>533</v>
      </c>
      <c r="B277" s="1062" t="s">
        <v>561</v>
      </c>
      <c r="C277" s="1134" t="s">
        <v>1424</v>
      </c>
      <c r="D277" s="1080" t="s">
        <v>667</v>
      </c>
      <c r="E277" s="1060">
        <v>0</v>
      </c>
      <c r="F277" s="1083">
        <v>14</v>
      </c>
      <c r="G277" s="1088" t="s">
        <v>221</v>
      </c>
      <c r="H277" s="1080" t="s">
        <v>185</v>
      </c>
      <c r="I277" s="1080" t="s">
        <v>89</v>
      </c>
      <c r="J277" s="1064">
        <v>9</v>
      </c>
      <c r="K277" s="1064">
        <v>3</v>
      </c>
      <c r="L277" s="1058" t="s">
        <v>522</v>
      </c>
      <c r="M277" s="1062" t="s">
        <v>561</v>
      </c>
      <c r="N277" s="1068" t="s">
        <v>1640</v>
      </c>
    </row>
    <row r="278" spans="1:14" ht="15" customHeight="1" x14ac:dyDescent="0.25">
      <c r="A278" s="1062" t="s">
        <v>533</v>
      </c>
      <c r="B278" s="1062" t="s">
        <v>561</v>
      </c>
      <c r="C278" s="1134" t="s">
        <v>2008</v>
      </c>
      <c r="D278" s="1080" t="s">
        <v>668</v>
      </c>
      <c r="E278" s="1060">
        <v>0</v>
      </c>
      <c r="F278" s="1083">
        <v>1000</v>
      </c>
      <c r="G278" s="1080" t="s">
        <v>343</v>
      </c>
      <c r="H278" s="1080" t="s">
        <v>185</v>
      </c>
      <c r="I278" s="1080" t="s">
        <v>89</v>
      </c>
      <c r="J278" s="1064">
        <v>9</v>
      </c>
      <c r="K278" s="1064">
        <v>3</v>
      </c>
      <c r="L278" s="1058" t="s">
        <v>522</v>
      </c>
      <c r="M278" s="1062" t="s">
        <v>561</v>
      </c>
      <c r="N278" s="1068" t="s">
        <v>1641</v>
      </c>
    </row>
    <row r="279" spans="1:14" ht="15" customHeight="1" x14ac:dyDescent="0.25">
      <c r="A279" s="1062" t="s">
        <v>533</v>
      </c>
      <c r="B279" s="1062" t="s">
        <v>561</v>
      </c>
      <c r="C279" s="1134" t="s">
        <v>2009</v>
      </c>
      <c r="D279" s="1080" t="s">
        <v>669</v>
      </c>
      <c r="E279" s="1060">
        <v>0</v>
      </c>
      <c r="F279" s="1083">
        <v>1000</v>
      </c>
      <c r="G279" s="1080" t="s">
        <v>343</v>
      </c>
      <c r="H279" s="1080" t="s">
        <v>185</v>
      </c>
      <c r="I279" s="1080" t="s">
        <v>89</v>
      </c>
      <c r="J279" s="1064">
        <v>9</v>
      </c>
      <c r="K279" s="1064">
        <v>3</v>
      </c>
      <c r="L279" s="1058" t="s">
        <v>522</v>
      </c>
      <c r="M279" s="1062" t="s">
        <v>561</v>
      </c>
      <c r="N279" s="1068" t="s">
        <v>1642</v>
      </c>
    </row>
    <row r="280" spans="1:14" ht="15" customHeight="1" x14ac:dyDescent="0.25">
      <c r="A280" s="1062" t="s">
        <v>533</v>
      </c>
      <c r="B280" s="1062" t="s">
        <v>561</v>
      </c>
      <c r="C280" s="1134" t="s">
        <v>2010</v>
      </c>
      <c r="D280" s="1080" t="s">
        <v>670</v>
      </c>
      <c r="E280" s="1060">
        <v>0</v>
      </c>
      <c r="F280" s="1083">
        <v>1000</v>
      </c>
      <c r="G280" s="1080" t="s">
        <v>343</v>
      </c>
      <c r="H280" s="1080" t="s">
        <v>185</v>
      </c>
      <c r="I280" s="1080" t="s">
        <v>89</v>
      </c>
      <c r="J280" s="1064">
        <v>9</v>
      </c>
      <c r="K280" s="1064">
        <v>3</v>
      </c>
      <c r="L280" s="1058" t="s">
        <v>522</v>
      </c>
      <c r="M280" s="1062" t="s">
        <v>561</v>
      </c>
      <c r="N280" s="1068" t="s">
        <v>1643</v>
      </c>
    </row>
    <row r="281" spans="1:14" ht="15" customHeight="1" x14ac:dyDescent="0.25">
      <c r="A281" s="1062" t="s">
        <v>533</v>
      </c>
      <c r="B281" s="1062" t="s">
        <v>561</v>
      </c>
      <c r="C281" s="1134" t="s">
        <v>2011</v>
      </c>
      <c r="D281" s="1080" t="s">
        <v>671</v>
      </c>
      <c r="E281" s="1060">
        <v>0</v>
      </c>
      <c r="F281" s="1083">
        <v>1000</v>
      </c>
      <c r="G281" s="1080" t="s">
        <v>343</v>
      </c>
      <c r="H281" s="1080" t="s">
        <v>185</v>
      </c>
      <c r="I281" s="1080" t="s">
        <v>89</v>
      </c>
      <c r="J281" s="1064">
        <v>9</v>
      </c>
      <c r="K281" s="1064">
        <v>3</v>
      </c>
      <c r="L281" s="1058" t="s">
        <v>522</v>
      </c>
      <c r="M281" s="1062" t="s">
        <v>561</v>
      </c>
      <c r="N281" s="1068" t="s">
        <v>1644</v>
      </c>
    </row>
    <row r="282" spans="1:14" ht="15" customHeight="1" x14ac:dyDescent="0.25">
      <c r="A282" s="1062" t="s">
        <v>533</v>
      </c>
      <c r="B282" s="1062" t="s">
        <v>561</v>
      </c>
      <c r="C282" s="1134" t="s">
        <v>2012</v>
      </c>
      <c r="D282" s="1080" t="s">
        <v>672</v>
      </c>
      <c r="E282" s="1060">
        <v>0</v>
      </c>
      <c r="F282" s="1083">
        <v>1000</v>
      </c>
      <c r="G282" s="1080" t="s">
        <v>343</v>
      </c>
      <c r="H282" s="1080" t="s">
        <v>185</v>
      </c>
      <c r="I282" s="1080" t="s">
        <v>89</v>
      </c>
      <c r="J282" s="1064">
        <v>9</v>
      </c>
      <c r="K282" s="1064">
        <v>3</v>
      </c>
      <c r="L282" s="1058" t="s">
        <v>522</v>
      </c>
      <c r="M282" s="1062" t="s">
        <v>561</v>
      </c>
      <c r="N282" s="1068" t="s">
        <v>1645</v>
      </c>
    </row>
    <row r="283" spans="1:14" ht="15" customHeight="1" x14ac:dyDescent="0.25">
      <c r="A283" s="1062" t="s">
        <v>533</v>
      </c>
      <c r="B283" s="1062" t="s">
        <v>561</v>
      </c>
      <c r="C283" s="1134" t="s">
        <v>2013</v>
      </c>
      <c r="D283" s="1080" t="s">
        <v>673</v>
      </c>
      <c r="E283" s="1060">
        <v>0</v>
      </c>
      <c r="F283" s="1083"/>
      <c r="G283" s="1080" t="s">
        <v>24</v>
      </c>
      <c r="H283" s="1080" t="s">
        <v>185</v>
      </c>
      <c r="I283" s="1080" t="s">
        <v>89</v>
      </c>
      <c r="J283" s="1064">
        <v>9</v>
      </c>
      <c r="K283" s="1064">
        <v>3</v>
      </c>
      <c r="L283" s="1058" t="s">
        <v>522</v>
      </c>
      <c r="M283" s="1062" t="s">
        <v>561</v>
      </c>
      <c r="N283" s="1068" t="s">
        <v>1646</v>
      </c>
    </row>
    <row r="284" spans="1:14" ht="15" customHeight="1" x14ac:dyDescent="0.25">
      <c r="A284" s="1062" t="s">
        <v>533</v>
      </c>
      <c r="B284" s="1062" t="s">
        <v>561</v>
      </c>
      <c r="C284" s="1134" t="s">
        <v>2014</v>
      </c>
      <c r="D284" s="1080" t="s">
        <v>674</v>
      </c>
      <c r="E284" s="1060">
        <v>0</v>
      </c>
      <c r="F284" s="1083">
        <v>1</v>
      </c>
      <c r="G284" s="1080" t="s">
        <v>282</v>
      </c>
      <c r="H284" s="1080" t="s">
        <v>185</v>
      </c>
      <c r="I284" s="1080" t="s">
        <v>89</v>
      </c>
      <c r="J284" s="1064">
        <v>9</v>
      </c>
      <c r="K284" s="1064">
        <v>3</v>
      </c>
      <c r="L284" s="1058" t="s">
        <v>522</v>
      </c>
      <c r="M284" s="1062" t="s">
        <v>561</v>
      </c>
      <c r="N284" s="1068" t="s">
        <v>1647</v>
      </c>
    </row>
    <row r="285" spans="1:14" ht="15" customHeight="1" x14ac:dyDescent="0.25">
      <c r="A285" s="1062" t="s">
        <v>533</v>
      </c>
      <c r="B285" s="1062" t="s">
        <v>561</v>
      </c>
      <c r="C285" s="1134" t="s">
        <v>1450</v>
      </c>
      <c r="D285" s="1080" t="s">
        <v>675</v>
      </c>
      <c r="E285" s="1060">
        <v>0</v>
      </c>
      <c r="F285" s="1083">
        <v>1000000</v>
      </c>
      <c r="G285" s="1080" t="s">
        <v>961</v>
      </c>
      <c r="H285" s="1080" t="s">
        <v>185</v>
      </c>
      <c r="I285" s="1080" t="s">
        <v>89</v>
      </c>
      <c r="J285" s="1064">
        <v>9</v>
      </c>
      <c r="K285" s="1064">
        <v>3</v>
      </c>
      <c r="L285" s="1058" t="s">
        <v>522</v>
      </c>
      <c r="M285" s="1062" t="s">
        <v>561</v>
      </c>
      <c r="N285" s="1068" t="s">
        <v>1648</v>
      </c>
    </row>
    <row r="286" spans="1:14" ht="15" customHeight="1" x14ac:dyDescent="0.25">
      <c r="A286" s="1062" t="s">
        <v>533</v>
      </c>
      <c r="B286" s="1062" t="s">
        <v>561</v>
      </c>
      <c r="C286" s="1134" t="s">
        <v>2015</v>
      </c>
      <c r="D286" s="1080" t="s">
        <v>676</v>
      </c>
      <c r="E286" s="1060">
        <v>0</v>
      </c>
      <c r="F286" s="1083">
        <v>1000000</v>
      </c>
      <c r="G286" s="1080" t="s">
        <v>590</v>
      </c>
      <c r="H286" s="1080" t="s">
        <v>185</v>
      </c>
      <c r="I286" s="1080" t="s">
        <v>89</v>
      </c>
      <c r="J286" s="1064">
        <v>9</v>
      </c>
      <c r="K286" s="1064">
        <v>3</v>
      </c>
      <c r="L286" s="1058" t="s">
        <v>522</v>
      </c>
      <c r="M286" s="1062" t="s">
        <v>561</v>
      </c>
      <c r="N286" s="1068" t="s">
        <v>1649</v>
      </c>
    </row>
    <row r="287" spans="1:14" ht="15" customHeight="1" x14ac:dyDescent="0.25">
      <c r="A287" s="1062" t="s">
        <v>533</v>
      </c>
      <c r="B287" s="1062" t="s">
        <v>561</v>
      </c>
      <c r="C287" s="1134" t="s">
        <v>2016</v>
      </c>
      <c r="D287" s="1080" t="s">
        <v>677</v>
      </c>
      <c r="E287" s="1060">
        <v>0</v>
      </c>
      <c r="F287" s="1083">
        <v>1000000</v>
      </c>
      <c r="G287" s="1080" t="s">
        <v>590</v>
      </c>
      <c r="H287" s="1080" t="s">
        <v>185</v>
      </c>
      <c r="I287" s="1080" t="s">
        <v>89</v>
      </c>
      <c r="J287" s="1064">
        <v>9</v>
      </c>
      <c r="K287" s="1064">
        <v>3</v>
      </c>
      <c r="L287" s="1058" t="s">
        <v>522</v>
      </c>
      <c r="M287" s="1062" t="s">
        <v>561</v>
      </c>
      <c r="N287" s="1068" t="s">
        <v>1650</v>
      </c>
    </row>
    <row r="288" spans="1:14" ht="15" customHeight="1" x14ac:dyDescent="0.25">
      <c r="A288" s="1062" t="s">
        <v>533</v>
      </c>
      <c r="B288" s="1062" t="s">
        <v>561</v>
      </c>
      <c r="C288" s="1134" t="s">
        <v>2017</v>
      </c>
      <c r="D288" s="1080" t="s">
        <v>678</v>
      </c>
      <c r="E288" s="1060">
        <v>0</v>
      </c>
      <c r="F288" s="1083">
        <v>1000000</v>
      </c>
      <c r="G288" s="1080" t="s">
        <v>962</v>
      </c>
      <c r="H288" s="1080" t="s">
        <v>185</v>
      </c>
      <c r="I288" s="1080" t="s">
        <v>89</v>
      </c>
      <c r="J288" s="1064">
        <v>9</v>
      </c>
      <c r="K288" s="1064">
        <v>3</v>
      </c>
      <c r="L288" s="1058" t="s">
        <v>522</v>
      </c>
      <c r="M288" s="1062" t="s">
        <v>561</v>
      </c>
      <c r="N288" s="1068" t="s">
        <v>1651</v>
      </c>
    </row>
    <row r="289" spans="1:14" ht="15" customHeight="1" x14ac:dyDescent="0.25">
      <c r="A289" s="1062" t="s">
        <v>533</v>
      </c>
      <c r="B289" s="1062" t="s">
        <v>561</v>
      </c>
      <c r="C289" s="1134" t="s">
        <v>2018</v>
      </c>
      <c r="D289" s="1080" t="s">
        <v>679</v>
      </c>
      <c r="E289" s="1060">
        <v>0</v>
      </c>
      <c r="F289" s="1083">
        <v>1000000</v>
      </c>
      <c r="G289" s="1080" t="s">
        <v>963</v>
      </c>
      <c r="H289" s="1080" t="s">
        <v>185</v>
      </c>
      <c r="I289" s="1080" t="s">
        <v>89</v>
      </c>
      <c r="J289" s="1064">
        <v>9</v>
      </c>
      <c r="K289" s="1064">
        <v>3</v>
      </c>
      <c r="L289" s="1058" t="s">
        <v>522</v>
      </c>
      <c r="M289" s="1062" t="s">
        <v>561</v>
      </c>
      <c r="N289" s="1068" t="s">
        <v>1652</v>
      </c>
    </row>
    <row r="290" spans="1:14" ht="15" customHeight="1" x14ac:dyDescent="0.25">
      <c r="A290" s="1062" t="s">
        <v>533</v>
      </c>
      <c r="B290" s="1062" t="s">
        <v>561</v>
      </c>
      <c r="C290" s="1134" t="s">
        <v>2019</v>
      </c>
      <c r="D290" s="1080" t="s">
        <v>680</v>
      </c>
      <c r="E290" s="1060">
        <v>0</v>
      </c>
      <c r="F290" s="1083">
        <v>1000000</v>
      </c>
      <c r="G290" s="1080" t="s">
        <v>964</v>
      </c>
      <c r="H290" s="1080" t="s">
        <v>185</v>
      </c>
      <c r="I290" s="1080" t="s">
        <v>89</v>
      </c>
      <c r="J290" s="1064">
        <v>9</v>
      </c>
      <c r="K290" s="1064">
        <v>3</v>
      </c>
      <c r="L290" s="1058" t="s">
        <v>522</v>
      </c>
      <c r="M290" s="1062" t="s">
        <v>561</v>
      </c>
      <c r="N290" s="1068" t="s">
        <v>1653</v>
      </c>
    </row>
    <row r="291" spans="1:14" ht="15" customHeight="1" x14ac:dyDescent="0.25">
      <c r="A291" s="1062" t="s">
        <v>533</v>
      </c>
      <c r="B291" s="1062" t="s">
        <v>561</v>
      </c>
      <c r="C291" s="1134" t="s">
        <v>2020</v>
      </c>
      <c r="D291" s="1080" t="s">
        <v>681</v>
      </c>
      <c r="E291" s="1060">
        <v>0</v>
      </c>
      <c r="F291" s="1083">
        <v>1000000</v>
      </c>
      <c r="G291" s="1080" t="s">
        <v>965</v>
      </c>
      <c r="H291" s="1080" t="s">
        <v>185</v>
      </c>
      <c r="I291" s="1080" t="s">
        <v>89</v>
      </c>
      <c r="J291" s="1064">
        <v>9</v>
      </c>
      <c r="K291" s="1064">
        <v>3</v>
      </c>
      <c r="L291" s="1058" t="s">
        <v>522</v>
      </c>
      <c r="M291" s="1062" t="s">
        <v>561</v>
      </c>
      <c r="N291" s="1068" t="s">
        <v>1654</v>
      </c>
    </row>
    <row r="292" spans="1:14" ht="15" customHeight="1" x14ac:dyDescent="0.25">
      <c r="A292" s="1062" t="s">
        <v>533</v>
      </c>
      <c r="B292" s="1062" t="s">
        <v>561</v>
      </c>
      <c r="C292" s="1134" t="s">
        <v>2309</v>
      </c>
      <c r="D292" s="1080" t="s">
        <v>2326</v>
      </c>
      <c r="E292" s="1060">
        <v>0</v>
      </c>
      <c r="F292" s="1083">
        <v>1000000</v>
      </c>
      <c r="G292" s="1080" t="s">
        <v>2363</v>
      </c>
      <c r="H292" s="1080" t="s">
        <v>185</v>
      </c>
      <c r="I292" s="1080" t="s">
        <v>89</v>
      </c>
      <c r="J292" s="1064">
        <v>9</v>
      </c>
      <c r="K292" s="1064">
        <v>3</v>
      </c>
      <c r="L292" s="1058" t="s">
        <v>522</v>
      </c>
      <c r="M292" s="1062"/>
      <c r="N292" s="1093"/>
    </row>
    <row r="293" spans="1:14" ht="15" customHeight="1" x14ac:dyDescent="0.25">
      <c r="A293" s="1062" t="s">
        <v>533</v>
      </c>
      <c r="B293" s="1062" t="s">
        <v>561</v>
      </c>
      <c r="C293" s="1134" t="s">
        <v>2310</v>
      </c>
      <c r="D293" s="1080" t="s">
        <v>2322</v>
      </c>
      <c r="E293" s="1060">
        <v>0</v>
      </c>
      <c r="F293" s="1083">
        <v>1000000</v>
      </c>
      <c r="G293" s="1080" t="s">
        <v>2364</v>
      </c>
      <c r="H293" s="1080" t="s">
        <v>185</v>
      </c>
      <c r="I293" s="1080" t="s">
        <v>89</v>
      </c>
      <c r="J293" s="1064">
        <v>9</v>
      </c>
      <c r="K293" s="1064">
        <v>3</v>
      </c>
      <c r="L293" s="1058" t="s">
        <v>522</v>
      </c>
      <c r="M293" s="1062"/>
      <c r="N293" s="1093"/>
    </row>
    <row r="294" spans="1:14" ht="15" customHeight="1" x14ac:dyDescent="0.25">
      <c r="A294" s="1062" t="s">
        <v>533</v>
      </c>
      <c r="B294" s="1062" t="s">
        <v>561</v>
      </c>
      <c r="C294" s="1134" t="s">
        <v>2311</v>
      </c>
      <c r="D294" s="1080" t="s">
        <v>2323</v>
      </c>
      <c r="E294" s="1060">
        <v>0</v>
      </c>
      <c r="F294" s="1083">
        <v>1000000</v>
      </c>
      <c r="G294" s="1080" t="s">
        <v>2365</v>
      </c>
      <c r="H294" s="1080" t="s">
        <v>185</v>
      </c>
      <c r="I294" s="1080" t="s">
        <v>89</v>
      </c>
      <c r="J294" s="1064">
        <v>9</v>
      </c>
      <c r="K294" s="1064">
        <v>3</v>
      </c>
      <c r="L294" s="1058" t="s">
        <v>522</v>
      </c>
      <c r="M294" s="1062"/>
      <c r="N294" s="1093"/>
    </row>
    <row r="295" spans="1:14" ht="15" customHeight="1" x14ac:dyDescent="0.25">
      <c r="A295" s="1062" t="s">
        <v>533</v>
      </c>
      <c r="B295" s="1062" t="s">
        <v>561</v>
      </c>
      <c r="C295" s="1134" t="s">
        <v>2312</v>
      </c>
      <c r="D295" s="1080" t="s">
        <v>2324</v>
      </c>
      <c r="E295" s="1060">
        <v>0</v>
      </c>
      <c r="F295" s="1083">
        <v>1000000</v>
      </c>
      <c r="G295" s="1080" t="s">
        <v>2366</v>
      </c>
      <c r="H295" s="1080" t="s">
        <v>185</v>
      </c>
      <c r="I295" s="1080" t="s">
        <v>89</v>
      </c>
      <c r="J295" s="1064">
        <v>9</v>
      </c>
      <c r="K295" s="1064">
        <v>3</v>
      </c>
      <c r="L295" s="1058" t="s">
        <v>522</v>
      </c>
      <c r="M295" s="1062"/>
      <c r="N295" s="1093"/>
    </row>
    <row r="296" spans="1:14" ht="15" customHeight="1" x14ac:dyDescent="0.25">
      <c r="A296" s="1062" t="s">
        <v>533</v>
      </c>
      <c r="B296" s="1062" t="s">
        <v>561</v>
      </c>
      <c r="C296" s="1134" t="s">
        <v>2313</v>
      </c>
      <c r="D296" s="1080" t="s">
        <v>2368</v>
      </c>
      <c r="E296" s="1060">
        <v>0</v>
      </c>
      <c r="F296" s="1083">
        <v>1000000</v>
      </c>
      <c r="G296" s="1080" t="s">
        <v>2367</v>
      </c>
      <c r="H296" s="1080" t="s">
        <v>185</v>
      </c>
      <c r="I296" s="1080" t="s">
        <v>89</v>
      </c>
      <c r="J296" s="1064">
        <v>9</v>
      </c>
      <c r="K296" s="1064">
        <v>3</v>
      </c>
      <c r="L296" s="1058" t="s">
        <v>522</v>
      </c>
      <c r="M296" s="1062"/>
      <c r="N296" s="1093"/>
    </row>
    <row r="297" spans="1:14" ht="15" customHeight="1" x14ac:dyDescent="0.25">
      <c r="A297" s="1062" t="s">
        <v>533</v>
      </c>
      <c r="B297" s="1062" t="s">
        <v>561</v>
      </c>
      <c r="C297" s="1134" t="s">
        <v>2314</v>
      </c>
      <c r="D297" s="1080" t="s">
        <v>2325</v>
      </c>
      <c r="E297" s="1060">
        <v>0</v>
      </c>
      <c r="F297" s="1083">
        <v>1000000</v>
      </c>
      <c r="G297" s="1080" t="s">
        <v>2369</v>
      </c>
      <c r="H297" s="1080" t="s">
        <v>185</v>
      </c>
      <c r="I297" s="1080" t="s">
        <v>89</v>
      </c>
      <c r="J297" s="1064">
        <v>9</v>
      </c>
      <c r="K297" s="1064">
        <v>3</v>
      </c>
      <c r="L297" s="1058" t="s">
        <v>522</v>
      </c>
      <c r="M297" s="1062"/>
      <c r="N297" s="1093"/>
    </row>
    <row r="298" spans="1:14" ht="15" customHeight="1" x14ac:dyDescent="0.25">
      <c r="A298" s="1062" t="s">
        <v>533</v>
      </c>
      <c r="B298" s="1062" t="s">
        <v>561</v>
      </c>
      <c r="C298" s="1134" t="s">
        <v>2021</v>
      </c>
      <c r="D298" s="1080" t="s">
        <v>682</v>
      </c>
      <c r="E298" s="1060">
        <v>0</v>
      </c>
      <c r="F298" s="1083">
        <v>1000000</v>
      </c>
      <c r="G298" s="1080" t="s">
        <v>955</v>
      </c>
      <c r="H298" s="1080" t="s">
        <v>185</v>
      </c>
      <c r="I298" s="1080" t="s">
        <v>89</v>
      </c>
      <c r="J298" s="1064">
        <v>9</v>
      </c>
      <c r="K298" s="1064">
        <v>3</v>
      </c>
      <c r="L298" s="1058" t="s">
        <v>522</v>
      </c>
      <c r="M298" s="1062" t="s">
        <v>561</v>
      </c>
      <c r="N298" s="1068" t="s">
        <v>1655</v>
      </c>
    </row>
    <row r="299" spans="1:14" ht="15" customHeight="1" x14ac:dyDescent="0.25">
      <c r="A299" s="1062" t="s">
        <v>533</v>
      </c>
      <c r="B299" s="1062" t="s">
        <v>561</v>
      </c>
      <c r="C299" s="1134" t="s">
        <v>2022</v>
      </c>
      <c r="D299" s="1080" t="s">
        <v>683</v>
      </c>
      <c r="E299" s="1060">
        <v>0</v>
      </c>
      <c r="F299" s="1083">
        <v>1000000</v>
      </c>
      <c r="G299" s="1080" t="s">
        <v>957</v>
      </c>
      <c r="H299" s="1080" t="s">
        <v>185</v>
      </c>
      <c r="I299" s="1080" t="s">
        <v>89</v>
      </c>
      <c r="J299" s="1064">
        <v>9</v>
      </c>
      <c r="K299" s="1064">
        <v>3</v>
      </c>
      <c r="L299" s="1058" t="s">
        <v>522</v>
      </c>
      <c r="M299" s="1062" t="s">
        <v>561</v>
      </c>
      <c r="N299" s="1068" t="s">
        <v>1656</v>
      </c>
    </row>
    <row r="300" spans="1:14" ht="15" customHeight="1" x14ac:dyDescent="0.25">
      <c r="A300" s="1062" t="s">
        <v>533</v>
      </c>
      <c r="B300" s="1062" t="s">
        <v>561</v>
      </c>
      <c r="C300" s="1134" t="s">
        <v>2023</v>
      </c>
      <c r="D300" s="1080" t="s">
        <v>684</v>
      </c>
      <c r="E300" s="1060">
        <v>0</v>
      </c>
      <c r="F300" s="1083">
        <v>1000000</v>
      </c>
      <c r="G300" s="1080" t="s">
        <v>958</v>
      </c>
      <c r="H300" s="1080" t="s">
        <v>185</v>
      </c>
      <c r="I300" s="1080" t="s">
        <v>89</v>
      </c>
      <c r="J300" s="1064">
        <v>9</v>
      </c>
      <c r="K300" s="1064">
        <v>3</v>
      </c>
      <c r="L300" s="1058" t="s">
        <v>522</v>
      </c>
      <c r="M300" s="1062" t="s">
        <v>561</v>
      </c>
      <c r="N300" s="1068" t="s">
        <v>1657</v>
      </c>
    </row>
    <row r="301" spans="1:14" ht="15" customHeight="1" x14ac:dyDescent="0.25">
      <c r="A301" s="1062" t="s">
        <v>533</v>
      </c>
      <c r="B301" s="1062" t="s">
        <v>561</v>
      </c>
      <c r="C301" s="1134" t="s">
        <v>2024</v>
      </c>
      <c r="D301" s="1080" t="s">
        <v>685</v>
      </c>
      <c r="E301" s="1060">
        <v>0</v>
      </c>
      <c r="F301" s="1083">
        <v>1000000</v>
      </c>
      <c r="G301" s="1080" t="s">
        <v>960</v>
      </c>
      <c r="H301" s="1080" t="s">
        <v>185</v>
      </c>
      <c r="I301" s="1080" t="s">
        <v>89</v>
      </c>
      <c r="J301" s="1064">
        <v>9</v>
      </c>
      <c r="K301" s="1064">
        <v>3</v>
      </c>
      <c r="L301" s="1058" t="s">
        <v>522</v>
      </c>
      <c r="M301" s="1062" t="s">
        <v>561</v>
      </c>
      <c r="N301" s="1068" t="s">
        <v>1658</v>
      </c>
    </row>
    <row r="302" spans="1:14" ht="15" customHeight="1" x14ac:dyDescent="0.25">
      <c r="A302" s="1062" t="s">
        <v>533</v>
      </c>
      <c r="B302" s="1062" t="s">
        <v>561</v>
      </c>
      <c r="C302" s="1134" t="s">
        <v>2025</v>
      </c>
      <c r="D302" s="1080" t="s">
        <v>981</v>
      </c>
      <c r="E302" s="1060">
        <v>0</v>
      </c>
      <c r="F302" s="1083">
        <v>1000</v>
      </c>
      <c r="G302" s="1080" t="s">
        <v>343</v>
      </c>
      <c r="H302" s="1080" t="s">
        <v>185</v>
      </c>
      <c r="I302" s="1080" t="s">
        <v>89</v>
      </c>
      <c r="J302" s="1064">
        <v>9</v>
      </c>
      <c r="K302" s="1064">
        <v>3</v>
      </c>
      <c r="L302" s="1058" t="s">
        <v>522</v>
      </c>
      <c r="M302" s="1062" t="s">
        <v>561</v>
      </c>
      <c r="N302" s="1068" t="s">
        <v>1659</v>
      </c>
    </row>
    <row r="303" spans="1:14" ht="15" customHeight="1" x14ac:dyDescent="0.25">
      <c r="A303" s="1062" t="s">
        <v>533</v>
      </c>
      <c r="B303" s="1062" t="s">
        <v>561</v>
      </c>
      <c r="C303" s="1134" t="s">
        <v>2026</v>
      </c>
      <c r="D303" s="1080" t="s">
        <v>686</v>
      </c>
      <c r="E303" s="1060">
        <v>0</v>
      </c>
      <c r="F303" s="1083">
        <v>1000000</v>
      </c>
      <c r="G303" s="1080" t="s">
        <v>355</v>
      </c>
      <c r="H303" s="1080" t="s">
        <v>185</v>
      </c>
      <c r="I303" s="1080" t="s">
        <v>89</v>
      </c>
      <c r="J303" s="1064">
        <v>9</v>
      </c>
      <c r="K303" s="1064">
        <v>3</v>
      </c>
      <c r="L303" s="1058" t="s">
        <v>522</v>
      </c>
      <c r="M303" s="1062" t="s">
        <v>561</v>
      </c>
      <c r="N303" s="1068" t="s">
        <v>1660</v>
      </c>
    </row>
    <row r="304" spans="1:14" ht="15" customHeight="1" x14ac:dyDescent="0.25">
      <c r="A304" s="1074" t="s">
        <v>522</v>
      </c>
      <c r="B304" s="1074" t="s">
        <v>522</v>
      </c>
      <c r="C304" s="1135" t="s">
        <v>522</v>
      </c>
      <c r="D304" s="1074" t="s">
        <v>522</v>
      </c>
      <c r="E304" s="1074" t="s">
        <v>522</v>
      </c>
      <c r="F304" s="1074" t="s">
        <v>522</v>
      </c>
      <c r="G304" s="1074" t="s">
        <v>522</v>
      </c>
      <c r="H304" s="1074" t="s">
        <v>522</v>
      </c>
      <c r="I304" s="1074" t="s">
        <v>522</v>
      </c>
      <c r="J304" s="1066" t="s">
        <v>522</v>
      </c>
      <c r="K304" s="1066" t="s">
        <v>522</v>
      </c>
      <c r="L304" s="1066" t="s">
        <v>522</v>
      </c>
      <c r="M304" s="1074" t="s">
        <v>522</v>
      </c>
      <c r="N304" s="1074" t="s">
        <v>522</v>
      </c>
    </row>
    <row r="305" spans="1:14" ht="15" customHeight="1" x14ac:dyDescent="0.25">
      <c r="A305" s="1062" t="s">
        <v>533</v>
      </c>
      <c r="B305" s="1062" t="s">
        <v>562</v>
      </c>
      <c r="C305" s="1134" t="s">
        <v>1402</v>
      </c>
      <c r="D305" s="1080" t="s">
        <v>529</v>
      </c>
      <c r="E305" s="1068" t="s">
        <v>516</v>
      </c>
      <c r="F305" s="1068" t="s">
        <v>517</v>
      </c>
      <c r="G305" s="1068" t="s">
        <v>173</v>
      </c>
      <c r="H305" s="1080" t="s">
        <v>183</v>
      </c>
      <c r="I305" s="1080" t="s">
        <v>574</v>
      </c>
      <c r="J305" s="1058" t="s">
        <v>522</v>
      </c>
      <c r="K305" s="1058" t="s">
        <v>522</v>
      </c>
      <c r="L305" s="1064">
        <v>63999</v>
      </c>
      <c r="M305" s="1062" t="s">
        <v>562</v>
      </c>
      <c r="N305" s="1068" t="s">
        <v>131</v>
      </c>
    </row>
    <row r="306" spans="1:14" ht="15" customHeight="1" x14ac:dyDescent="0.25">
      <c r="A306" s="1062" t="s">
        <v>533</v>
      </c>
      <c r="B306" s="1062" t="s">
        <v>562</v>
      </c>
      <c r="C306" s="1134" t="s">
        <v>12</v>
      </c>
      <c r="D306" s="1080" t="s">
        <v>443</v>
      </c>
      <c r="E306" s="1082">
        <v>1</v>
      </c>
      <c r="F306" s="1082">
        <f ca="1">TODAY()</f>
        <v>42979</v>
      </c>
      <c r="G306" s="1080" t="s">
        <v>93</v>
      </c>
      <c r="H306" s="1080" t="s">
        <v>183</v>
      </c>
      <c r="I306" s="1080" t="s">
        <v>520</v>
      </c>
      <c r="J306" s="1058" t="s">
        <v>522</v>
      </c>
      <c r="K306" s="1058" t="s">
        <v>522</v>
      </c>
      <c r="L306" s="1058" t="s">
        <v>522</v>
      </c>
      <c r="M306" s="1062" t="s">
        <v>562</v>
      </c>
      <c r="N306" s="1068" t="s">
        <v>12</v>
      </c>
    </row>
    <row r="307" spans="1:14" ht="15" customHeight="1" x14ac:dyDescent="0.25">
      <c r="A307" s="1062" t="s">
        <v>533</v>
      </c>
      <c r="B307" s="1062" t="s">
        <v>562</v>
      </c>
      <c r="C307" s="1134" t="s">
        <v>1385</v>
      </c>
      <c r="D307" s="1080" t="s">
        <v>206</v>
      </c>
      <c r="E307" s="1068" t="s">
        <v>516</v>
      </c>
      <c r="F307" s="1068" t="s">
        <v>517</v>
      </c>
      <c r="G307" s="1068" t="s">
        <v>173</v>
      </c>
      <c r="H307" s="1080" t="s">
        <v>185</v>
      </c>
      <c r="I307" s="1080" t="s">
        <v>574</v>
      </c>
      <c r="J307" s="1058" t="s">
        <v>522</v>
      </c>
      <c r="K307" s="1058" t="s">
        <v>522</v>
      </c>
      <c r="L307" s="1064">
        <v>63999</v>
      </c>
      <c r="M307" s="1062" t="s">
        <v>562</v>
      </c>
      <c r="N307" s="1068" t="s">
        <v>129</v>
      </c>
    </row>
    <row r="308" spans="1:14" ht="15" customHeight="1" x14ac:dyDescent="0.25">
      <c r="A308" s="1062" t="s">
        <v>533</v>
      </c>
      <c r="B308" s="1062" t="s">
        <v>562</v>
      </c>
      <c r="C308" s="1134" t="s">
        <v>1967</v>
      </c>
      <c r="D308" s="1080" t="s">
        <v>273</v>
      </c>
      <c r="E308" s="1060">
        <v>0</v>
      </c>
      <c r="F308" s="1083">
        <v>200</v>
      </c>
      <c r="G308" s="1080" t="s">
        <v>23</v>
      </c>
      <c r="H308" s="1080" t="s">
        <v>185</v>
      </c>
      <c r="I308" s="1080" t="s">
        <v>573</v>
      </c>
      <c r="J308" s="1058" t="s">
        <v>522</v>
      </c>
      <c r="K308" s="1058" t="s">
        <v>522</v>
      </c>
      <c r="L308" s="1058" t="s">
        <v>522</v>
      </c>
      <c r="M308" s="1062" t="s">
        <v>562</v>
      </c>
      <c r="N308" s="1068" t="s">
        <v>1598</v>
      </c>
    </row>
    <row r="309" spans="1:14" ht="15" customHeight="1" x14ac:dyDescent="0.25">
      <c r="A309" s="1062" t="s">
        <v>533</v>
      </c>
      <c r="B309" s="1062" t="s">
        <v>562</v>
      </c>
      <c r="C309" s="1134" t="s">
        <v>1968</v>
      </c>
      <c r="D309" s="1080" t="s">
        <v>274</v>
      </c>
      <c r="E309" s="1060">
        <v>0</v>
      </c>
      <c r="F309" s="1083">
        <v>200</v>
      </c>
      <c r="G309" s="1080" t="s">
        <v>23</v>
      </c>
      <c r="H309" s="1080" t="s">
        <v>185</v>
      </c>
      <c r="I309" s="1080" t="s">
        <v>573</v>
      </c>
      <c r="J309" s="1058" t="s">
        <v>522</v>
      </c>
      <c r="K309" s="1058" t="s">
        <v>522</v>
      </c>
      <c r="L309" s="1058" t="s">
        <v>522</v>
      </c>
      <c r="M309" s="1062" t="s">
        <v>562</v>
      </c>
      <c r="N309" s="1068" t="s">
        <v>1599</v>
      </c>
    </row>
    <row r="310" spans="1:14" ht="15" customHeight="1" x14ac:dyDescent="0.25">
      <c r="A310" s="1062" t="s">
        <v>533</v>
      </c>
      <c r="B310" s="1062" t="s">
        <v>562</v>
      </c>
      <c r="C310" s="1134" t="s">
        <v>2027</v>
      </c>
      <c r="D310" s="1068" t="s">
        <v>598</v>
      </c>
      <c r="E310" s="1060">
        <v>0</v>
      </c>
      <c r="F310" s="1083"/>
      <c r="G310" s="1080" t="s">
        <v>537</v>
      </c>
      <c r="H310" s="1080" t="s">
        <v>185</v>
      </c>
      <c r="I310" s="1080" t="s">
        <v>89</v>
      </c>
      <c r="J310" s="1064">
        <v>9</v>
      </c>
      <c r="K310" s="1064">
        <v>3</v>
      </c>
      <c r="L310" s="1058" t="s">
        <v>522</v>
      </c>
      <c r="M310" s="1062" t="s">
        <v>562</v>
      </c>
      <c r="N310" s="1068" t="s">
        <v>1661</v>
      </c>
    </row>
    <row r="311" spans="1:14" ht="15" customHeight="1" x14ac:dyDescent="0.25">
      <c r="A311" s="1062" t="s">
        <v>533</v>
      </c>
      <c r="B311" s="1062" t="s">
        <v>562</v>
      </c>
      <c r="C311" s="1134" t="s">
        <v>2028</v>
      </c>
      <c r="D311" s="1068" t="s">
        <v>599</v>
      </c>
      <c r="E311" s="1060">
        <v>0</v>
      </c>
      <c r="F311" s="1083"/>
      <c r="G311" s="1080" t="s">
        <v>537</v>
      </c>
      <c r="H311" s="1080" t="s">
        <v>185</v>
      </c>
      <c r="I311" s="1080" t="s">
        <v>89</v>
      </c>
      <c r="J311" s="1064">
        <v>9</v>
      </c>
      <c r="K311" s="1064">
        <v>3</v>
      </c>
      <c r="L311" s="1058" t="s">
        <v>522</v>
      </c>
      <c r="M311" s="1062" t="s">
        <v>562</v>
      </c>
      <c r="N311" s="1068" t="s">
        <v>1662</v>
      </c>
    </row>
    <row r="312" spans="1:14" ht="15" customHeight="1" x14ac:dyDescent="0.25">
      <c r="A312" s="1062" t="s">
        <v>533</v>
      </c>
      <c r="B312" s="1062" t="s">
        <v>562</v>
      </c>
      <c r="C312" s="1134" t="s">
        <v>2029</v>
      </c>
      <c r="D312" s="1068" t="s">
        <v>600</v>
      </c>
      <c r="E312" s="1060">
        <v>0</v>
      </c>
      <c r="F312" s="1083"/>
      <c r="G312" s="1080" t="s">
        <v>464</v>
      </c>
      <c r="H312" s="1080" t="s">
        <v>185</v>
      </c>
      <c r="I312" s="1080" t="s">
        <v>89</v>
      </c>
      <c r="J312" s="1064">
        <v>9</v>
      </c>
      <c r="K312" s="1064">
        <v>3</v>
      </c>
      <c r="L312" s="1058" t="s">
        <v>522</v>
      </c>
      <c r="M312" s="1062" t="s">
        <v>562</v>
      </c>
      <c r="N312" s="1068" t="s">
        <v>1663</v>
      </c>
    </row>
    <row r="313" spans="1:14" ht="15" customHeight="1" x14ac:dyDescent="0.25">
      <c r="A313" s="1062" t="s">
        <v>533</v>
      </c>
      <c r="B313" s="1062" t="s">
        <v>562</v>
      </c>
      <c r="C313" s="1134" t="s">
        <v>2030</v>
      </c>
      <c r="D313" s="1068" t="s">
        <v>601</v>
      </c>
      <c r="E313" s="1060">
        <v>0</v>
      </c>
      <c r="F313" s="1083"/>
      <c r="G313" s="1080" t="s">
        <v>463</v>
      </c>
      <c r="H313" s="1080" t="s">
        <v>185</v>
      </c>
      <c r="I313" s="1080" t="s">
        <v>89</v>
      </c>
      <c r="J313" s="1064">
        <v>9</v>
      </c>
      <c r="K313" s="1064">
        <v>3</v>
      </c>
      <c r="L313" s="1058" t="s">
        <v>522</v>
      </c>
      <c r="M313" s="1062" t="s">
        <v>562</v>
      </c>
      <c r="N313" s="1068" t="s">
        <v>1664</v>
      </c>
    </row>
    <row r="314" spans="1:14" ht="15" customHeight="1" x14ac:dyDescent="0.25">
      <c r="A314" s="1062" t="s">
        <v>533</v>
      </c>
      <c r="B314" s="1062" t="s">
        <v>562</v>
      </c>
      <c r="C314" s="1134" t="s">
        <v>2031</v>
      </c>
      <c r="D314" s="1068" t="s">
        <v>602</v>
      </c>
      <c r="E314" s="1060">
        <v>0</v>
      </c>
      <c r="F314" s="1083"/>
      <c r="G314" s="1089" t="s">
        <v>1844</v>
      </c>
      <c r="H314" s="1080" t="s">
        <v>185</v>
      </c>
      <c r="I314" s="1080" t="s">
        <v>89</v>
      </c>
      <c r="J314" s="1064">
        <v>9</v>
      </c>
      <c r="K314" s="1064">
        <v>3</v>
      </c>
      <c r="L314" s="1058" t="s">
        <v>522</v>
      </c>
      <c r="M314" s="1062" t="s">
        <v>562</v>
      </c>
      <c r="N314" s="1068" t="s">
        <v>1665</v>
      </c>
    </row>
    <row r="315" spans="1:14" ht="15" customHeight="1" x14ac:dyDescent="0.25">
      <c r="A315" s="1062" t="s">
        <v>533</v>
      </c>
      <c r="B315" s="1062" t="s">
        <v>562</v>
      </c>
      <c r="C315" s="1134" t="s">
        <v>2032</v>
      </c>
      <c r="D315" s="1068" t="s">
        <v>603</v>
      </c>
      <c r="E315" s="1060">
        <v>0</v>
      </c>
      <c r="F315" s="1083"/>
      <c r="G315" s="1089" t="s">
        <v>343</v>
      </c>
      <c r="H315" s="1080" t="s">
        <v>185</v>
      </c>
      <c r="I315" s="1080" t="s">
        <v>89</v>
      </c>
      <c r="J315" s="1064">
        <v>9</v>
      </c>
      <c r="K315" s="1064">
        <v>3</v>
      </c>
      <c r="L315" s="1058" t="s">
        <v>522</v>
      </c>
      <c r="M315" s="1062" t="s">
        <v>562</v>
      </c>
      <c r="N315" s="1068" t="s">
        <v>1666</v>
      </c>
    </row>
    <row r="316" spans="1:14" ht="15" customHeight="1" x14ac:dyDescent="0.25">
      <c r="A316" s="1062" t="s">
        <v>533</v>
      </c>
      <c r="B316" s="1062" t="s">
        <v>562</v>
      </c>
      <c r="C316" s="1134" t="s">
        <v>436</v>
      </c>
      <c r="D316" s="1068" t="s">
        <v>604</v>
      </c>
      <c r="E316" s="1060" t="s">
        <v>117</v>
      </c>
      <c r="F316" s="1060" t="s">
        <v>118</v>
      </c>
      <c r="G316" s="1080" t="s">
        <v>173</v>
      </c>
      <c r="H316" s="1080" t="s">
        <v>185</v>
      </c>
      <c r="I316" s="1080" t="s">
        <v>523</v>
      </c>
      <c r="J316" s="1058" t="s">
        <v>522</v>
      </c>
      <c r="K316" s="1058" t="s">
        <v>522</v>
      </c>
      <c r="L316" s="1058" t="s">
        <v>522</v>
      </c>
      <c r="M316" s="1062" t="s">
        <v>562</v>
      </c>
      <c r="N316" s="1068" t="s">
        <v>436</v>
      </c>
    </row>
    <row r="317" spans="1:14" ht="15" customHeight="1" x14ac:dyDescent="0.25">
      <c r="A317" s="1062" t="s">
        <v>533</v>
      </c>
      <c r="B317" s="1062" t="s">
        <v>562</v>
      </c>
      <c r="C317" s="1134" t="s">
        <v>748</v>
      </c>
      <c r="D317" s="1068" t="s">
        <v>985</v>
      </c>
      <c r="E317" s="1060" t="s">
        <v>117</v>
      </c>
      <c r="F317" s="1060" t="s">
        <v>118</v>
      </c>
      <c r="G317" s="1080" t="s">
        <v>173</v>
      </c>
      <c r="H317" s="1080" t="s">
        <v>185</v>
      </c>
      <c r="I317" s="1080" t="s">
        <v>523</v>
      </c>
      <c r="J317" s="1058" t="s">
        <v>522</v>
      </c>
      <c r="K317" s="1058" t="s">
        <v>522</v>
      </c>
      <c r="L317" s="1058" t="s">
        <v>522</v>
      </c>
      <c r="M317" s="1062" t="s">
        <v>562</v>
      </c>
      <c r="N317" s="1068" t="s">
        <v>748</v>
      </c>
    </row>
    <row r="318" spans="1:14" ht="15" customHeight="1" x14ac:dyDescent="0.25">
      <c r="A318" s="1062" t="s">
        <v>533</v>
      </c>
      <c r="B318" s="1062" t="s">
        <v>562</v>
      </c>
      <c r="C318" s="1134" t="s">
        <v>437</v>
      </c>
      <c r="D318" s="1068" t="s">
        <v>605</v>
      </c>
      <c r="E318" s="1060" t="s">
        <v>117</v>
      </c>
      <c r="F318" s="1060" t="s">
        <v>118</v>
      </c>
      <c r="G318" s="1080" t="s">
        <v>173</v>
      </c>
      <c r="H318" s="1080" t="s">
        <v>185</v>
      </c>
      <c r="I318" s="1080" t="s">
        <v>523</v>
      </c>
      <c r="J318" s="1058" t="s">
        <v>522</v>
      </c>
      <c r="K318" s="1058" t="s">
        <v>522</v>
      </c>
      <c r="L318" s="1058" t="s">
        <v>522</v>
      </c>
      <c r="M318" s="1062" t="s">
        <v>562</v>
      </c>
      <c r="N318" s="1068" t="s">
        <v>437</v>
      </c>
    </row>
    <row r="319" spans="1:14" ht="15" customHeight="1" x14ac:dyDescent="0.25">
      <c r="A319" s="1062" t="s">
        <v>533</v>
      </c>
      <c r="B319" s="1062" t="s">
        <v>562</v>
      </c>
      <c r="C319" s="1134" t="s">
        <v>2033</v>
      </c>
      <c r="D319" s="1068" t="s">
        <v>606</v>
      </c>
      <c r="E319" s="1060">
        <v>0</v>
      </c>
      <c r="F319" s="1083">
        <v>1000</v>
      </c>
      <c r="G319" s="1080" t="s">
        <v>959</v>
      </c>
      <c r="H319" s="1080" t="s">
        <v>185</v>
      </c>
      <c r="I319" s="1080" t="s">
        <v>89</v>
      </c>
      <c r="J319" s="1064">
        <v>9</v>
      </c>
      <c r="K319" s="1064">
        <v>3</v>
      </c>
      <c r="L319" s="1058" t="s">
        <v>522</v>
      </c>
      <c r="M319" s="1062" t="s">
        <v>562</v>
      </c>
      <c r="N319" s="1068" t="s">
        <v>1667</v>
      </c>
    </row>
    <row r="320" spans="1:14" ht="15" customHeight="1" x14ac:dyDescent="0.25">
      <c r="A320" s="1062" t="s">
        <v>533</v>
      </c>
      <c r="B320" s="1062" t="s">
        <v>562</v>
      </c>
      <c r="C320" s="1134" t="s">
        <v>2034</v>
      </c>
      <c r="D320" s="1080" t="s">
        <v>2633</v>
      </c>
      <c r="E320" s="1060">
        <v>0</v>
      </c>
      <c r="F320" s="1083">
        <v>1000</v>
      </c>
      <c r="G320" s="1080" t="s">
        <v>959</v>
      </c>
      <c r="H320" s="1080" t="s">
        <v>185</v>
      </c>
      <c r="I320" s="1080" t="s">
        <v>89</v>
      </c>
      <c r="J320" s="1064">
        <v>9</v>
      </c>
      <c r="K320" s="1064">
        <v>3</v>
      </c>
      <c r="L320" s="1058" t="s">
        <v>522</v>
      </c>
      <c r="M320" s="1062" t="s">
        <v>562</v>
      </c>
      <c r="N320" s="1068" t="s">
        <v>1668</v>
      </c>
    </row>
    <row r="321" spans="1:14" ht="15" customHeight="1" x14ac:dyDescent="0.25">
      <c r="A321" s="1062" t="s">
        <v>533</v>
      </c>
      <c r="B321" s="1062" t="s">
        <v>562</v>
      </c>
      <c r="C321" s="1134" t="s">
        <v>2035</v>
      </c>
      <c r="D321" s="1080" t="s">
        <v>607</v>
      </c>
      <c r="E321" s="1060">
        <v>0</v>
      </c>
      <c r="F321" s="1090">
        <v>1000000</v>
      </c>
      <c r="G321" s="1080" t="s">
        <v>961</v>
      </c>
      <c r="H321" s="1080" t="s">
        <v>185</v>
      </c>
      <c r="I321" s="1080" t="s">
        <v>89</v>
      </c>
      <c r="J321" s="1064">
        <v>9</v>
      </c>
      <c r="K321" s="1064">
        <v>3</v>
      </c>
      <c r="L321" s="1058" t="s">
        <v>522</v>
      </c>
      <c r="M321" s="1062" t="s">
        <v>562</v>
      </c>
      <c r="N321" s="1068" t="s">
        <v>1669</v>
      </c>
    </row>
    <row r="322" spans="1:14" ht="15" customHeight="1" x14ac:dyDescent="0.25">
      <c r="A322" s="1062" t="s">
        <v>533</v>
      </c>
      <c r="B322" s="1062" t="s">
        <v>562</v>
      </c>
      <c r="C322" s="1134" t="s">
        <v>2036</v>
      </c>
      <c r="D322" s="1080" t="s">
        <v>608</v>
      </c>
      <c r="E322" s="1060">
        <v>0</v>
      </c>
      <c r="F322" s="1090">
        <v>1000000</v>
      </c>
      <c r="G322" s="1080" t="s">
        <v>590</v>
      </c>
      <c r="H322" s="1080" t="s">
        <v>185</v>
      </c>
      <c r="I322" s="1080" t="s">
        <v>89</v>
      </c>
      <c r="J322" s="1064">
        <v>9</v>
      </c>
      <c r="K322" s="1064">
        <v>3</v>
      </c>
      <c r="L322" s="1058" t="s">
        <v>522</v>
      </c>
      <c r="M322" s="1062" t="s">
        <v>562</v>
      </c>
      <c r="N322" s="1068" t="s">
        <v>1670</v>
      </c>
    </row>
    <row r="323" spans="1:14" ht="15" customHeight="1" x14ac:dyDescent="0.25">
      <c r="A323" s="1062" t="s">
        <v>533</v>
      </c>
      <c r="B323" s="1062" t="s">
        <v>562</v>
      </c>
      <c r="C323" s="1134" t="s">
        <v>2037</v>
      </c>
      <c r="D323" s="1068" t="s">
        <v>687</v>
      </c>
      <c r="E323" s="1060">
        <v>0</v>
      </c>
      <c r="F323" s="1083"/>
      <c r="G323" s="1080" t="s">
        <v>537</v>
      </c>
      <c r="H323" s="1080" t="s">
        <v>185</v>
      </c>
      <c r="I323" s="1080" t="s">
        <v>89</v>
      </c>
      <c r="J323" s="1064">
        <v>9</v>
      </c>
      <c r="K323" s="1064">
        <v>3</v>
      </c>
      <c r="L323" s="1058" t="s">
        <v>522</v>
      </c>
      <c r="M323" s="1062" t="s">
        <v>562</v>
      </c>
      <c r="N323" s="1068" t="s">
        <v>1671</v>
      </c>
    </row>
    <row r="324" spans="1:14" ht="15" customHeight="1" x14ac:dyDescent="0.25">
      <c r="A324" s="1062" t="s">
        <v>533</v>
      </c>
      <c r="B324" s="1062" t="s">
        <v>562</v>
      </c>
      <c r="C324" s="1134" t="s">
        <v>2038</v>
      </c>
      <c r="D324" s="1068" t="s">
        <v>688</v>
      </c>
      <c r="E324" s="1060">
        <v>0</v>
      </c>
      <c r="F324" s="1083"/>
      <c r="G324" s="1080" t="s">
        <v>537</v>
      </c>
      <c r="H324" s="1080" t="s">
        <v>185</v>
      </c>
      <c r="I324" s="1080" t="s">
        <v>89</v>
      </c>
      <c r="J324" s="1064">
        <v>9</v>
      </c>
      <c r="K324" s="1064">
        <v>3</v>
      </c>
      <c r="L324" s="1058" t="s">
        <v>522</v>
      </c>
      <c r="M324" s="1062" t="s">
        <v>562</v>
      </c>
      <c r="N324" s="1068" t="s">
        <v>1672</v>
      </c>
    </row>
    <row r="325" spans="1:14" ht="15" customHeight="1" x14ac:dyDescent="0.25">
      <c r="A325" s="1062" t="s">
        <v>533</v>
      </c>
      <c r="B325" s="1062" t="s">
        <v>562</v>
      </c>
      <c r="C325" s="1134" t="s">
        <v>2039</v>
      </c>
      <c r="D325" s="1068" t="s">
        <v>689</v>
      </c>
      <c r="E325" s="1060">
        <v>0</v>
      </c>
      <c r="F325" s="1083"/>
      <c r="G325" s="1080" t="s">
        <v>464</v>
      </c>
      <c r="H325" s="1080" t="s">
        <v>185</v>
      </c>
      <c r="I325" s="1080" t="s">
        <v>89</v>
      </c>
      <c r="J325" s="1064">
        <v>9</v>
      </c>
      <c r="K325" s="1064">
        <v>3</v>
      </c>
      <c r="L325" s="1058" t="s">
        <v>522</v>
      </c>
      <c r="M325" s="1062" t="s">
        <v>562</v>
      </c>
      <c r="N325" s="1068" t="s">
        <v>1673</v>
      </c>
    </row>
    <row r="326" spans="1:14" ht="15" customHeight="1" x14ac:dyDescent="0.25">
      <c r="A326" s="1062" t="s">
        <v>533</v>
      </c>
      <c r="B326" s="1062" t="s">
        <v>562</v>
      </c>
      <c r="C326" s="1134" t="s">
        <v>2040</v>
      </c>
      <c r="D326" s="1068" t="s">
        <v>690</v>
      </c>
      <c r="E326" s="1060">
        <v>0</v>
      </c>
      <c r="F326" s="1083"/>
      <c r="G326" s="1080" t="s">
        <v>463</v>
      </c>
      <c r="H326" s="1080" t="s">
        <v>185</v>
      </c>
      <c r="I326" s="1080" t="s">
        <v>89</v>
      </c>
      <c r="J326" s="1064">
        <v>9</v>
      </c>
      <c r="K326" s="1064">
        <v>3</v>
      </c>
      <c r="L326" s="1058" t="s">
        <v>522</v>
      </c>
      <c r="M326" s="1062" t="s">
        <v>562</v>
      </c>
      <c r="N326" s="1068" t="s">
        <v>1674</v>
      </c>
    </row>
    <row r="327" spans="1:14" ht="15" customHeight="1" x14ac:dyDescent="0.25">
      <c r="A327" s="1062" t="s">
        <v>533</v>
      </c>
      <c r="B327" s="1062" t="s">
        <v>562</v>
      </c>
      <c r="C327" s="1134" t="s">
        <v>2041</v>
      </c>
      <c r="D327" s="1068" t="s">
        <v>691</v>
      </c>
      <c r="E327" s="1060">
        <v>0</v>
      </c>
      <c r="F327" s="1083"/>
      <c r="G327" s="1089" t="s">
        <v>1844</v>
      </c>
      <c r="H327" s="1080" t="s">
        <v>185</v>
      </c>
      <c r="I327" s="1080" t="s">
        <v>89</v>
      </c>
      <c r="J327" s="1064">
        <v>9</v>
      </c>
      <c r="K327" s="1064">
        <v>3</v>
      </c>
      <c r="L327" s="1058" t="s">
        <v>522</v>
      </c>
      <c r="M327" s="1062" t="s">
        <v>562</v>
      </c>
      <c r="N327" s="1068" t="s">
        <v>1675</v>
      </c>
    </row>
    <row r="328" spans="1:14" ht="15" customHeight="1" x14ac:dyDescent="0.25">
      <c r="A328" s="1062" t="s">
        <v>533</v>
      </c>
      <c r="B328" s="1062" t="s">
        <v>562</v>
      </c>
      <c r="C328" s="1134" t="s">
        <v>2042</v>
      </c>
      <c r="D328" s="1068" t="s">
        <v>692</v>
      </c>
      <c r="E328" s="1060">
        <v>0</v>
      </c>
      <c r="F328" s="1083">
        <v>1000</v>
      </c>
      <c r="G328" s="1089" t="s">
        <v>343</v>
      </c>
      <c r="H328" s="1080" t="s">
        <v>185</v>
      </c>
      <c r="I328" s="1080" t="s">
        <v>89</v>
      </c>
      <c r="J328" s="1064">
        <v>9</v>
      </c>
      <c r="K328" s="1064">
        <v>3</v>
      </c>
      <c r="L328" s="1058" t="s">
        <v>522</v>
      </c>
      <c r="M328" s="1062" t="s">
        <v>562</v>
      </c>
      <c r="N328" s="1068" t="s">
        <v>1676</v>
      </c>
    </row>
    <row r="329" spans="1:14" ht="15" customHeight="1" x14ac:dyDescent="0.25">
      <c r="A329" s="1062" t="s">
        <v>533</v>
      </c>
      <c r="B329" s="1062" t="s">
        <v>562</v>
      </c>
      <c r="C329" s="1134" t="s">
        <v>2043</v>
      </c>
      <c r="D329" s="1068" t="s">
        <v>693</v>
      </c>
      <c r="E329" s="1060">
        <v>0</v>
      </c>
      <c r="F329" s="1083">
        <v>1000</v>
      </c>
      <c r="G329" s="1080" t="s">
        <v>959</v>
      </c>
      <c r="H329" s="1080" t="s">
        <v>185</v>
      </c>
      <c r="I329" s="1080" t="s">
        <v>89</v>
      </c>
      <c r="J329" s="1064">
        <v>9</v>
      </c>
      <c r="K329" s="1064">
        <v>3</v>
      </c>
      <c r="L329" s="1058" t="s">
        <v>522</v>
      </c>
      <c r="M329" s="1062" t="s">
        <v>562</v>
      </c>
      <c r="N329" s="1068" t="s">
        <v>1677</v>
      </c>
    </row>
    <row r="330" spans="1:14" ht="15" customHeight="1" x14ac:dyDescent="0.25">
      <c r="A330" s="1062" t="s">
        <v>533</v>
      </c>
      <c r="B330" s="1062" t="s">
        <v>562</v>
      </c>
      <c r="C330" s="1134" t="s">
        <v>2044</v>
      </c>
      <c r="D330" s="1080" t="s">
        <v>694</v>
      </c>
      <c r="E330" s="1060">
        <v>0</v>
      </c>
      <c r="F330" s="1083">
        <v>1000</v>
      </c>
      <c r="G330" s="1080" t="s">
        <v>959</v>
      </c>
      <c r="H330" s="1080" t="s">
        <v>185</v>
      </c>
      <c r="I330" s="1080" t="s">
        <v>89</v>
      </c>
      <c r="J330" s="1064">
        <v>9</v>
      </c>
      <c r="K330" s="1064">
        <v>3</v>
      </c>
      <c r="L330" s="1058" t="s">
        <v>522</v>
      </c>
      <c r="M330" s="1062" t="s">
        <v>562</v>
      </c>
      <c r="N330" s="1068" t="s">
        <v>1678</v>
      </c>
    </row>
    <row r="331" spans="1:14" ht="15" customHeight="1" x14ac:dyDescent="0.25">
      <c r="A331" s="1062" t="s">
        <v>533</v>
      </c>
      <c r="B331" s="1062" t="s">
        <v>562</v>
      </c>
      <c r="C331" s="1134" t="s">
        <v>2045</v>
      </c>
      <c r="D331" s="1080" t="s">
        <v>695</v>
      </c>
      <c r="E331" s="1060">
        <v>0</v>
      </c>
      <c r="F331" s="1090">
        <v>1000000</v>
      </c>
      <c r="G331" s="1080" t="s">
        <v>961</v>
      </c>
      <c r="H331" s="1080" t="s">
        <v>185</v>
      </c>
      <c r="I331" s="1080" t="s">
        <v>89</v>
      </c>
      <c r="J331" s="1064">
        <v>9</v>
      </c>
      <c r="K331" s="1064">
        <v>3</v>
      </c>
      <c r="L331" s="1058" t="s">
        <v>522</v>
      </c>
      <c r="M331" s="1062" t="s">
        <v>562</v>
      </c>
      <c r="N331" s="1068" t="s">
        <v>1679</v>
      </c>
    </row>
    <row r="332" spans="1:14" ht="15" customHeight="1" x14ac:dyDescent="0.25">
      <c r="A332" s="1062" t="s">
        <v>533</v>
      </c>
      <c r="B332" s="1062" t="s">
        <v>562</v>
      </c>
      <c r="C332" s="1134" t="s">
        <v>2046</v>
      </c>
      <c r="D332" s="1080" t="s">
        <v>696</v>
      </c>
      <c r="E332" s="1060">
        <v>0</v>
      </c>
      <c r="F332" s="1090">
        <v>1000000</v>
      </c>
      <c r="G332" s="1080" t="s">
        <v>590</v>
      </c>
      <c r="H332" s="1080" t="s">
        <v>185</v>
      </c>
      <c r="I332" s="1080" t="s">
        <v>89</v>
      </c>
      <c r="J332" s="1064">
        <v>9</v>
      </c>
      <c r="K332" s="1064">
        <v>3</v>
      </c>
      <c r="L332" s="1058" t="s">
        <v>522</v>
      </c>
      <c r="M332" s="1062" t="s">
        <v>562</v>
      </c>
      <c r="N332" s="1068" t="s">
        <v>1680</v>
      </c>
    </row>
    <row r="333" spans="1:14" ht="15" customHeight="1" x14ac:dyDescent="0.25">
      <c r="A333" s="1074" t="s">
        <v>522</v>
      </c>
      <c r="B333" s="1074" t="s">
        <v>522</v>
      </c>
      <c r="C333" s="1135" t="s">
        <v>522</v>
      </c>
      <c r="D333" s="1074" t="s">
        <v>522</v>
      </c>
      <c r="E333" s="1074" t="s">
        <v>522</v>
      </c>
      <c r="F333" s="1074" t="s">
        <v>522</v>
      </c>
      <c r="G333" s="1074" t="s">
        <v>522</v>
      </c>
      <c r="H333" s="1074" t="s">
        <v>522</v>
      </c>
      <c r="I333" s="1074" t="s">
        <v>522</v>
      </c>
      <c r="J333" s="1066" t="s">
        <v>522</v>
      </c>
      <c r="K333" s="1066" t="s">
        <v>522</v>
      </c>
      <c r="L333" s="1066" t="s">
        <v>522</v>
      </c>
      <c r="M333" s="1074" t="s">
        <v>522</v>
      </c>
      <c r="N333" s="1074" t="s">
        <v>522</v>
      </c>
    </row>
    <row r="334" spans="1:14" ht="15" customHeight="1" x14ac:dyDescent="0.25">
      <c r="A334" s="1062" t="s">
        <v>533</v>
      </c>
      <c r="B334" s="1062" t="s">
        <v>563</v>
      </c>
      <c r="C334" s="1134" t="s">
        <v>1402</v>
      </c>
      <c r="D334" s="1080" t="s">
        <v>529</v>
      </c>
      <c r="E334" s="1068" t="s">
        <v>516</v>
      </c>
      <c r="F334" s="1068" t="s">
        <v>517</v>
      </c>
      <c r="G334" s="1068" t="s">
        <v>173</v>
      </c>
      <c r="H334" s="1060" t="s">
        <v>183</v>
      </c>
      <c r="I334" s="1080" t="s">
        <v>574</v>
      </c>
      <c r="J334" s="1058" t="s">
        <v>522</v>
      </c>
      <c r="K334" s="1058" t="s">
        <v>522</v>
      </c>
      <c r="L334" s="1064">
        <v>63999</v>
      </c>
      <c r="M334" s="1062" t="s">
        <v>563</v>
      </c>
      <c r="N334" s="1068" t="s">
        <v>131</v>
      </c>
    </row>
    <row r="335" spans="1:14" ht="15" customHeight="1" x14ac:dyDescent="0.25">
      <c r="A335" s="1062" t="s">
        <v>533</v>
      </c>
      <c r="B335" s="1062" t="s">
        <v>563</v>
      </c>
      <c r="C335" s="1134" t="s">
        <v>12</v>
      </c>
      <c r="D335" s="1080" t="s">
        <v>12</v>
      </c>
      <c r="E335" s="1082">
        <v>1</v>
      </c>
      <c r="F335" s="1082">
        <f ca="1">TODAY()</f>
        <v>42979</v>
      </c>
      <c r="G335" s="1080" t="s">
        <v>93</v>
      </c>
      <c r="H335" s="1080" t="s">
        <v>183</v>
      </c>
      <c r="I335" s="1080" t="s">
        <v>520</v>
      </c>
      <c r="J335" s="1058" t="s">
        <v>522</v>
      </c>
      <c r="K335" s="1058" t="s">
        <v>522</v>
      </c>
      <c r="L335" s="1058" t="s">
        <v>522</v>
      </c>
      <c r="M335" s="1062" t="s">
        <v>563</v>
      </c>
      <c r="N335" s="1068" t="s">
        <v>12</v>
      </c>
    </row>
    <row r="336" spans="1:14" ht="15" customHeight="1" x14ac:dyDescent="0.25">
      <c r="A336" s="1062" t="s">
        <v>533</v>
      </c>
      <c r="B336" s="1062" t="s">
        <v>563</v>
      </c>
      <c r="C336" s="1134" t="s">
        <v>1385</v>
      </c>
      <c r="D336" s="1080" t="s">
        <v>206</v>
      </c>
      <c r="E336" s="1068" t="s">
        <v>516</v>
      </c>
      <c r="F336" s="1068" t="s">
        <v>517</v>
      </c>
      <c r="G336" s="1068" t="s">
        <v>173</v>
      </c>
      <c r="H336" s="1080" t="s">
        <v>185</v>
      </c>
      <c r="I336" s="1080" t="s">
        <v>574</v>
      </c>
      <c r="J336" s="1058" t="s">
        <v>522</v>
      </c>
      <c r="K336" s="1058" t="s">
        <v>522</v>
      </c>
      <c r="L336" s="1064">
        <v>63999</v>
      </c>
      <c r="M336" s="1062" t="s">
        <v>563</v>
      </c>
      <c r="N336" s="1068" t="s">
        <v>129</v>
      </c>
    </row>
    <row r="337" spans="1:14" ht="15" customHeight="1" x14ac:dyDescent="0.25">
      <c r="A337" s="1062" t="s">
        <v>533</v>
      </c>
      <c r="B337" s="1062" t="s">
        <v>563</v>
      </c>
      <c r="C337" s="1134" t="s">
        <v>1426</v>
      </c>
      <c r="D337" s="1080" t="s">
        <v>610</v>
      </c>
      <c r="E337" s="1068" t="s">
        <v>516</v>
      </c>
      <c r="F337" s="1068" t="s">
        <v>517</v>
      </c>
      <c r="G337" s="1068" t="s">
        <v>173</v>
      </c>
      <c r="H337" s="1080" t="s">
        <v>185</v>
      </c>
      <c r="I337" s="1080" t="s">
        <v>574</v>
      </c>
      <c r="J337" s="1058" t="s">
        <v>522</v>
      </c>
      <c r="K337" s="1058" t="s">
        <v>522</v>
      </c>
      <c r="L337" s="1064">
        <v>63999</v>
      </c>
      <c r="M337" s="1062" t="s">
        <v>563</v>
      </c>
      <c r="N337" s="1068" t="s">
        <v>460</v>
      </c>
    </row>
    <row r="338" spans="1:14" ht="15" customHeight="1" x14ac:dyDescent="0.25">
      <c r="A338" s="1062" t="s">
        <v>533</v>
      </c>
      <c r="B338" s="1062" t="s">
        <v>563</v>
      </c>
      <c r="C338" s="1134" t="s">
        <v>54</v>
      </c>
      <c r="D338" s="1080" t="s">
        <v>244</v>
      </c>
      <c r="E338" s="1068" t="s">
        <v>516</v>
      </c>
      <c r="F338" s="1068" t="s">
        <v>517</v>
      </c>
      <c r="G338" s="1068" t="s">
        <v>173</v>
      </c>
      <c r="H338" s="1080" t="s">
        <v>185</v>
      </c>
      <c r="I338" s="1080" t="s">
        <v>574</v>
      </c>
      <c r="J338" s="1058" t="s">
        <v>522</v>
      </c>
      <c r="K338" s="1058" t="s">
        <v>522</v>
      </c>
      <c r="L338" s="1064">
        <v>63999</v>
      </c>
      <c r="M338" s="1062" t="s">
        <v>563</v>
      </c>
      <c r="N338" s="1068" t="s">
        <v>54</v>
      </c>
    </row>
    <row r="339" spans="1:14" ht="15" customHeight="1" x14ac:dyDescent="0.25">
      <c r="A339" s="1062" t="s">
        <v>533</v>
      </c>
      <c r="B339" s="1062" t="s">
        <v>563</v>
      </c>
      <c r="C339" s="1134" t="s">
        <v>2047</v>
      </c>
      <c r="D339" s="1080" t="s">
        <v>609</v>
      </c>
      <c r="E339" s="1060">
        <v>0</v>
      </c>
      <c r="F339" s="1060">
        <v>100</v>
      </c>
      <c r="G339" s="1080" t="s">
        <v>17</v>
      </c>
      <c r="H339" s="1081" t="s">
        <v>185</v>
      </c>
      <c r="I339" s="1080" t="s">
        <v>573</v>
      </c>
      <c r="J339" s="1058" t="s">
        <v>522</v>
      </c>
      <c r="K339" s="1058" t="s">
        <v>522</v>
      </c>
      <c r="L339" s="1058" t="s">
        <v>522</v>
      </c>
      <c r="M339" s="1062" t="s">
        <v>563</v>
      </c>
      <c r="N339" s="1068" t="s">
        <v>1681</v>
      </c>
    </row>
    <row r="340" spans="1:14" ht="15" customHeight="1" x14ac:dyDescent="0.25">
      <c r="A340" s="1074" t="s">
        <v>522</v>
      </c>
      <c r="B340" s="1074" t="s">
        <v>522</v>
      </c>
      <c r="C340" s="1135" t="s">
        <v>522</v>
      </c>
      <c r="D340" s="1074" t="s">
        <v>522</v>
      </c>
      <c r="E340" s="1074" t="s">
        <v>522</v>
      </c>
      <c r="F340" s="1074" t="s">
        <v>522</v>
      </c>
      <c r="G340" s="1074" t="s">
        <v>522</v>
      </c>
      <c r="H340" s="1074" t="s">
        <v>522</v>
      </c>
      <c r="I340" s="1074" t="s">
        <v>522</v>
      </c>
      <c r="J340" s="1066" t="s">
        <v>522</v>
      </c>
      <c r="K340" s="1066" t="s">
        <v>522</v>
      </c>
      <c r="L340" s="1066" t="s">
        <v>522</v>
      </c>
      <c r="M340" s="1074" t="s">
        <v>522</v>
      </c>
      <c r="N340" s="1074" t="s">
        <v>522</v>
      </c>
    </row>
    <row r="341" spans="1:14" ht="15" customHeight="1" x14ac:dyDescent="0.25">
      <c r="A341" s="1062" t="s">
        <v>533</v>
      </c>
      <c r="B341" s="1062" t="s">
        <v>2222</v>
      </c>
      <c r="C341" s="1074" t="s">
        <v>2236</v>
      </c>
      <c r="D341" s="1080" t="s">
        <v>529</v>
      </c>
      <c r="E341" s="1093" t="s">
        <v>516</v>
      </c>
      <c r="F341" s="1093" t="s">
        <v>517</v>
      </c>
      <c r="G341" s="1093" t="s">
        <v>173</v>
      </c>
      <c r="H341" s="1060" t="s">
        <v>183</v>
      </c>
      <c r="I341" s="1080" t="s">
        <v>574</v>
      </c>
      <c r="J341" s="1058" t="s">
        <v>522</v>
      </c>
      <c r="K341" s="1058" t="s">
        <v>522</v>
      </c>
      <c r="L341" s="1064">
        <v>63999</v>
      </c>
      <c r="M341" s="1074"/>
      <c r="N341" s="1074"/>
    </row>
    <row r="342" spans="1:14" ht="15" customHeight="1" x14ac:dyDescent="0.25">
      <c r="A342" s="1062" t="s">
        <v>533</v>
      </c>
      <c r="B342" s="1062" t="s">
        <v>2222</v>
      </c>
      <c r="C342" s="1074" t="s">
        <v>1431</v>
      </c>
      <c r="D342" s="1080" t="s">
        <v>12</v>
      </c>
      <c r="E342" s="1082">
        <v>1</v>
      </c>
      <c r="F342" s="1082">
        <f ca="1">TODAY()</f>
        <v>42979</v>
      </c>
      <c r="G342" s="1080" t="s">
        <v>93</v>
      </c>
      <c r="H342" s="1080" t="s">
        <v>183</v>
      </c>
      <c r="I342" s="1080" t="s">
        <v>520</v>
      </c>
      <c r="J342" s="1058" t="s">
        <v>522</v>
      </c>
      <c r="K342" s="1058" t="s">
        <v>522</v>
      </c>
      <c r="L342" s="1058" t="s">
        <v>522</v>
      </c>
      <c r="M342" s="1074"/>
      <c r="N342" s="1074"/>
    </row>
    <row r="343" spans="1:14" ht="15" customHeight="1" x14ac:dyDescent="0.25">
      <c r="A343" s="1062" t="s">
        <v>533</v>
      </c>
      <c r="B343" s="1062" t="s">
        <v>2222</v>
      </c>
      <c r="C343" s="1074" t="s">
        <v>129</v>
      </c>
      <c r="D343" s="1080" t="s">
        <v>206</v>
      </c>
      <c r="E343" s="1093" t="s">
        <v>516</v>
      </c>
      <c r="F343" s="1093" t="s">
        <v>517</v>
      </c>
      <c r="G343" s="1093" t="s">
        <v>173</v>
      </c>
      <c r="H343" s="1080" t="s">
        <v>185</v>
      </c>
      <c r="I343" s="1080" t="s">
        <v>574</v>
      </c>
      <c r="J343" s="1058" t="s">
        <v>522</v>
      </c>
      <c r="K343" s="1058" t="s">
        <v>522</v>
      </c>
      <c r="L343" s="1064">
        <v>63999</v>
      </c>
      <c r="M343" s="1074"/>
      <c r="N343" s="1074"/>
    </row>
    <row r="344" spans="1:14" ht="15" customHeight="1" x14ac:dyDescent="0.25">
      <c r="A344" s="1062" t="s">
        <v>533</v>
      </c>
      <c r="B344" s="1062" t="s">
        <v>2222</v>
      </c>
      <c r="C344" s="1134" t="s">
        <v>1412</v>
      </c>
      <c r="D344" s="1080" t="s">
        <v>272</v>
      </c>
      <c r="E344" s="1093" t="s">
        <v>516</v>
      </c>
      <c r="F344" s="1093" t="s">
        <v>517</v>
      </c>
      <c r="G344" s="1093" t="s">
        <v>173</v>
      </c>
      <c r="H344" s="1080" t="s">
        <v>185</v>
      </c>
      <c r="I344" s="1080" t="s">
        <v>574</v>
      </c>
      <c r="J344" s="1058" t="s">
        <v>522</v>
      </c>
      <c r="K344" s="1058" t="s">
        <v>522</v>
      </c>
      <c r="L344" s="1064">
        <v>63999</v>
      </c>
      <c r="M344" s="1074"/>
      <c r="N344" s="1074"/>
    </row>
    <row r="345" spans="1:14" ht="15" customHeight="1" x14ac:dyDescent="0.25">
      <c r="A345" s="1062" t="s">
        <v>533</v>
      </c>
      <c r="B345" s="1062" t="s">
        <v>2222</v>
      </c>
      <c r="C345" s="1134" t="s">
        <v>54</v>
      </c>
      <c r="D345" s="1080" t="s">
        <v>244</v>
      </c>
      <c r="E345" s="1093" t="s">
        <v>516</v>
      </c>
      <c r="F345" s="1093" t="s">
        <v>517</v>
      </c>
      <c r="G345" s="1093" t="s">
        <v>173</v>
      </c>
      <c r="H345" s="1080" t="s">
        <v>185</v>
      </c>
      <c r="I345" s="1080" t="s">
        <v>574</v>
      </c>
      <c r="J345" s="1058" t="s">
        <v>522</v>
      </c>
      <c r="K345" s="1058" t="s">
        <v>522</v>
      </c>
      <c r="L345" s="1064">
        <v>63999</v>
      </c>
      <c r="M345" s="1074"/>
      <c r="N345" s="1074"/>
    </row>
    <row r="346" spans="1:14" ht="15" customHeight="1" x14ac:dyDescent="0.25">
      <c r="A346" s="1062" t="s">
        <v>533</v>
      </c>
      <c r="B346" s="1062" t="s">
        <v>2222</v>
      </c>
      <c r="C346" s="1074" t="s">
        <v>1432</v>
      </c>
      <c r="D346" s="1080" t="s">
        <v>540</v>
      </c>
      <c r="E346" s="1093" t="s">
        <v>516</v>
      </c>
      <c r="F346" s="1093" t="s">
        <v>517</v>
      </c>
      <c r="G346" s="1093" t="s">
        <v>173</v>
      </c>
      <c r="H346" s="1080" t="s">
        <v>185</v>
      </c>
      <c r="I346" s="1080" t="s">
        <v>574</v>
      </c>
      <c r="J346" s="1058" t="s">
        <v>522</v>
      </c>
      <c r="K346" s="1058" t="s">
        <v>522</v>
      </c>
      <c r="L346" s="1064">
        <v>63999</v>
      </c>
      <c r="M346" s="1074"/>
      <c r="N346" s="1074"/>
    </row>
    <row r="347" spans="1:14" ht="15" customHeight="1" x14ac:dyDescent="0.25">
      <c r="A347" s="1062" t="s">
        <v>533</v>
      </c>
      <c r="B347" s="1062" t="s">
        <v>2222</v>
      </c>
      <c r="C347" s="1074" t="s">
        <v>2408</v>
      </c>
      <c r="D347" s="1074" t="s">
        <v>2357</v>
      </c>
      <c r="E347" s="1093" t="s">
        <v>516</v>
      </c>
      <c r="F347" s="1093" t="s">
        <v>517</v>
      </c>
      <c r="G347" s="1093" t="s">
        <v>173</v>
      </c>
      <c r="H347" s="1080" t="s">
        <v>183</v>
      </c>
      <c r="I347" s="1080" t="s">
        <v>574</v>
      </c>
      <c r="J347" s="1058" t="s">
        <v>522</v>
      </c>
      <c r="K347" s="1058" t="s">
        <v>522</v>
      </c>
      <c r="L347" s="1064">
        <v>63999</v>
      </c>
      <c r="M347" s="1074"/>
      <c r="N347" s="1074"/>
    </row>
    <row r="348" spans="1:14" ht="15" customHeight="1" x14ac:dyDescent="0.25">
      <c r="A348" s="1062" t="s">
        <v>533</v>
      </c>
      <c r="B348" s="1062" t="s">
        <v>2222</v>
      </c>
      <c r="C348" s="1074" t="s">
        <v>2409</v>
      </c>
      <c r="D348" s="1074" t="s">
        <v>2358</v>
      </c>
      <c r="E348" s="1093" t="s">
        <v>516</v>
      </c>
      <c r="F348" s="1093" t="s">
        <v>517</v>
      </c>
      <c r="G348" s="1093" t="s">
        <v>173</v>
      </c>
      <c r="H348" s="1080" t="s">
        <v>185</v>
      </c>
      <c r="I348" s="1080" t="s">
        <v>574</v>
      </c>
      <c r="J348" s="1058" t="s">
        <v>522</v>
      </c>
      <c r="K348" s="1058" t="s">
        <v>522</v>
      </c>
      <c r="L348" s="1064">
        <v>63999</v>
      </c>
      <c r="M348" s="1074"/>
      <c r="N348" s="1074"/>
    </row>
    <row r="349" spans="1:14" ht="15" customHeight="1" x14ac:dyDescent="0.25">
      <c r="A349" s="1062" t="s">
        <v>533</v>
      </c>
      <c r="B349" s="1062" t="s">
        <v>2222</v>
      </c>
      <c r="C349" s="1074" t="s">
        <v>2584</v>
      </c>
      <c r="D349" s="1074" t="s">
        <v>2373</v>
      </c>
      <c r="E349" s="1074"/>
      <c r="F349" s="1074"/>
      <c r="G349" s="1074" t="s">
        <v>252</v>
      </c>
      <c r="H349" s="1080" t="s">
        <v>185</v>
      </c>
      <c r="I349" s="1080" t="s">
        <v>89</v>
      </c>
      <c r="J349" s="1064">
        <v>9</v>
      </c>
      <c r="K349" s="1064">
        <v>3</v>
      </c>
      <c r="L349" s="1058" t="s">
        <v>522</v>
      </c>
      <c r="M349" s="1074"/>
      <c r="N349" s="1074"/>
    </row>
    <row r="350" spans="1:14" ht="15" customHeight="1" x14ac:dyDescent="0.25">
      <c r="A350" s="1062" t="s">
        <v>533</v>
      </c>
      <c r="B350" s="1062" t="s">
        <v>2222</v>
      </c>
      <c r="C350" s="1074" t="s">
        <v>2585</v>
      </c>
      <c r="D350" s="1080" t="s">
        <v>2374</v>
      </c>
      <c r="E350" s="1074"/>
      <c r="F350" s="1074"/>
      <c r="G350" s="1074" t="s">
        <v>17</v>
      </c>
      <c r="H350" s="1080" t="s">
        <v>185</v>
      </c>
      <c r="I350" s="1080" t="s">
        <v>89</v>
      </c>
      <c r="J350" s="1064">
        <v>9</v>
      </c>
      <c r="K350" s="1064">
        <v>3</v>
      </c>
      <c r="L350" s="1058" t="s">
        <v>522</v>
      </c>
      <c r="M350" s="1074"/>
      <c r="N350" s="1074"/>
    </row>
    <row r="351" spans="1:14" ht="15" customHeight="1" x14ac:dyDescent="0.25">
      <c r="A351" s="1062" t="s">
        <v>533</v>
      </c>
      <c r="B351" s="1062" t="s">
        <v>2222</v>
      </c>
      <c r="C351" s="1074" t="s">
        <v>2586</v>
      </c>
      <c r="D351" s="1080" t="s">
        <v>2375</v>
      </c>
      <c r="E351" s="1074"/>
      <c r="F351" s="1074"/>
      <c r="G351" s="1080" t="s">
        <v>96</v>
      </c>
      <c r="H351" s="1080" t="s">
        <v>185</v>
      </c>
      <c r="I351" s="1080" t="s">
        <v>89</v>
      </c>
      <c r="J351" s="1064">
        <v>9</v>
      </c>
      <c r="K351" s="1064">
        <v>3</v>
      </c>
      <c r="L351" s="1058" t="s">
        <v>522</v>
      </c>
      <c r="M351" s="1074"/>
      <c r="N351" s="1074"/>
    </row>
    <row r="352" spans="1:14" ht="15" customHeight="1" x14ac:dyDescent="0.25">
      <c r="A352" s="1062" t="s">
        <v>533</v>
      </c>
      <c r="B352" s="1062" t="s">
        <v>2222</v>
      </c>
      <c r="C352" s="1074" t="s">
        <v>2587</v>
      </c>
      <c r="D352" s="1080" t="s">
        <v>2376</v>
      </c>
      <c r="E352" s="1074"/>
      <c r="F352" s="1074"/>
      <c r="G352" s="1080" t="s">
        <v>68</v>
      </c>
      <c r="H352" s="1080" t="s">
        <v>185</v>
      </c>
      <c r="I352" s="1080" t="s">
        <v>89</v>
      </c>
      <c r="J352" s="1064">
        <v>9</v>
      </c>
      <c r="K352" s="1064">
        <v>3</v>
      </c>
      <c r="L352" s="1058" t="s">
        <v>522</v>
      </c>
      <c r="M352" s="1074"/>
      <c r="N352" s="1074"/>
    </row>
    <row r="353" spans="1:14" ht="15" customHeight="1" x14ac:dyDescent="0.25">
      <c r="A353" s="1062" t="s">
        <v>533</v>
      </c>
      <c r="B353" s="1062" t="s">
        <v>2222</v>
      </c>
      <c r="C353" s="1074" t="s">
        <v>2335</v>
      </c>
      <c r="D353" s="1080" t="s">
        <v>2377</v>
      </c>
      <c r="E353" s="1074"/>
      <c r="F353" s="1074"/>
      <c r="G353" s="1080" t="s">
        <v>68</v>
      </c>
      <c r="H353" s="1080" t="s">
        <v>185</v>
      </c>
      <c r="I353" s="1080" t="s">
        <v>89</v>
      </c>
      <c r="J353" s="1064">
        <v>9</v>
      </c>
      <c r="K353" s="1064">
        <v>3</v>
      </c>
      <c r="L353" s="1058" t="s">
        <v>522</v>
      </c>
      <c r="M353" s="1074"/>
      <c r="N353" s="1074"/>
    </row>
    <row r="354" spans="1:14" ht="15" customHeight="1" x14ac:dyDescent="0.25">
      <c r="A354" s="1062" t="s">
        <v>533</v>
      </c>
      <c r="B354" s="1062" t="s">
        <v>2222</v>
      </c>
      <c r="C354" s="1074" t="s">
        <v>2336</v>
      </c>
      <c r="D354" s="1080" t="s">
        <v>2378</v>
      </c>
      <c r="E354" s="1074"/>
      <c r="F354" s="1074"/>
      <c r="G354" s="1080" t="s">
        <v>162</v>
      </c>
      <c r="H354" s="1080" t="s">
        <v>185</v>
      </c>
      <c r="I354" s="1080" t="s">
        <v>89</v>
      </c>
      <c r="J354" s="1064">
        <v>9</v>
      </c>
      <c r="K354" s="1064">
        <v>3</v>
      </c>
      <c r="L354" s="1058" t="s">
        <v>522</v>
      </c>
      <c r="M354" s="1074"/>
      <c r="N354" s="1074"/>
    </row>
    <row r="355" spans="1:14" ht="15" customHeight="1" x14ac:dyDescent="0.25">
      <c r="A355" s="1062" t="s">
        <v>533</v>
      </c>
      <c r="B355" s="1062" t="s">
        <v>2222</v>
      </c>
      <c r="C355" s="1074" t="s">
        <v>2337</v>
      </c>
      <c r="D355" s="1080" t="s">
        <v>2379</v>
      </c>
      <c r="E355" s="1074"/>
      <c r="F355" s="1074"/>
      <c r="G355" s="1080" t="s">
        <v>163</v>
      </c>
      <c r="H355" s="1080" t="s">
        <v>185</v>
      </c>
      <c r="I355" s="1080" t="s">
        <v>89</v>
      </c>
      <c r="J355" s="1064">
        <v>9</v>
      </c>
      <c r="K355" s="1064">
        <v>3</v>
      </c>
      <c r="L355" s="1058" t="s">
        <v>522</v>
      </c>
      <c r="M355" s="1074"/>
      <c r="N355" s="1074"/>
    </row>
    <row r="356" spans="1:14" ht="15" customHeight="1" x14ac:dyDescent="0.25">
      <c r="A356" s="1062" t="s">
        <v>533</v>
      </c>
      <c r="B356" s="1062" t="s">
        <v>2222</v>
      </c>
      <c r="C356" s="1074" t="s">
        <v>2338</v>
      </c>
      <c r="D356" s="1080" t="s">
        <v>2380</v>
      </c>
      <c r="E356" s="1074"/>
      <c r="F356" s="1074"/>
      <c r="G356" s="1080" t="s">
        <v>2254</v>
      </c>
      <c r="H356" s="1080" t="s">
        <v>185</v>
      </c>
      <c r="I356" s="1080" t="s">
        <v>89</v>
      </c>
      <c r="J356" s="1064">
        <v>9</v>
      </c>
      <c r="K356" s="1064">
        <v>3</v>
      </c>
      <c r="L356" s="1058" t="s">
        <v>522</v>
      </c>
      <c r="M356" s="1074"/>
      <c r="N356" s="1074"/>
    </row>
    <row r="357" spans="1:14" ht="15" customHeight="1" x14ac:dyDescent="0.25">
      <c r="A357" s="1062" t="s">
        <v>533</v>
      </c>
      <c r="B357" s="1062" t="s">
        <v>2222</v>
      </c>
      <c r="C357" s="1074" t="s">
        <v>2339</v>
      </c>
      <c r="D357" s="1080" t="s">
        <v>2381</v>
      </c>
      <c r="E357" s="1074"/>
      <c r="F357" s="1074"/>
      <c r="G357" s="1080" t="s">
        <v>2255</v>
      </c>
      <c r="H357" s="1080" t="s">
        <v>185</v>
      </c>
      <c r="I357" s="1080" t="s">
        <v>89</v>
      </c>
      <c r="J357" s="1064">
        <v>9</v>
      </c>
      <c r="K357" s="1064">
        <v>3</v>
      </c>
      <c r="L357" s="1058" t="s">
        <v>522</v>
      </c>
      <c r="M357" s="1074"/>
      <c r="N357" s="1074"/>
    </row>
    <row r="358" spans="1:14" ht="15" customHeight="1" x14ac:dyDescent="0.25">
      <c r="A358" s="1062" t="s">
        <v>533</v>
      </c>
      <c r="B358" s="1062" t="s">
        <v>2222</v>
      </c>
      <c r="C358" s="1074" t="s">
        <v>2340</v>
      </c>
      <c r="D358" s="1080" t="s">
        <v>2382</v>
      </c>
      <c r="E358" s="1074"/>
      <c r="F358" s="1074"/>
      <c r="G358" s="1080" t="s">
        <v>2256</v>
      </c>
      <c r="H358" s="1080" t="s">
        <v>185</v>
      </c>
      <c r="I358" s="1080" t="s">
        <v>89</v>
      </c>
      <c r="J358" s="1064">
        <v>9</v>
      </c>
      <c r="K358" s="1064">
        <v>3</v>
      </c>
      <c r="L358" s="1058" t="s">
        <v>522</v>
      </c>
      <c r="M358" s="1074"/>
      <c r="N358" s="1074"/>
    </row>
    <row r="359" spans="1:14" ht="15" customHeight="1" x14ac:dyDescent="0.25">
      <c r="A359" s="1062" t="s">
        <v>533</v>
      </c>
      <c r="B359" s="1062" t="s">
        <v>2222</v>
      </c>
      <c r="C359" s="1074" t="s">
        <v>2341</v>
      </c>
      <c r="D359" s="1080" t="s">
        <v>2383</v>
      </c>
      <c r="E359" s="1074"/>
      <c r="F359" s="1074"/>
      <c r="G359" s="1080" t="s">
        <v>2257</v>
      </c>
      <c r="H359" s="1080" t="s">
        <v>185</v>
      </c>
      <c r="I359" s="1080" t="s">
        <v>89</v>
      </c>
      <c r="J359" s="1064">
        <v>9</v>
      </c>
      <c r="K359" s="1064">
        <v>3</v>
      </c>
      <c r="L359" s="1058" t="s">
        <v>522</v>
      </c>
      <c r="M359" s="1074"/>
      <c r="N359" s="1074"/>
    </row>
    <row r="360" spans="1:14" ht="15" customHeight="1" x14ac:dyDescent="0.25">
      <c r="A360" s="1062" t="s">
        <v>533</v>
      </c>
      <c r="B360" s="1062" t="s">
        <v>2222</v>
      </c>
      <c r="C360" s="1074" t="s">
        <v>2342</v>
      </c>
      <c r="D360" s="1080" t="s">
        <v>2384</v>
      </c>
      <c r="E360" s="1074"/>
      <c r="F360" s="1074"/>
      <c r="G360" s="1080" t="s">
        <v>2258</v>
      </c>
      <c r="H360" s="1080" t="s">
        <v>185</v>
      </c>
      <c r="I360" s="1080" t="s">
        <v>89</v>
      </c>
      <c r="J360" s="1064">
        <v>9</v>
      </c>
      <c r="K360" s="1064">
        <v>3</v>
      </c>
      <c r="L360" s="1058" t="s">
        <v>522</v>
      </c>
      <c r="M360" s="1074"/>
      <c r="N360" s="1074"/>
    </row>
    <row r="361" spans="1:14" ht="15" customHeight="1" x14ac:dyDescent="0.25">
      <c r="A361" s="1062" t="s">
        <v>533</v>
      </c>
      <c r="B361" s="1062" t="s">
        <v>2222</v>
      </c>
      <c r="C361" s="1074" t="s">
        <v>2343</v>
      </c>
      <c r="D361" s="1080" t="s">
        <v>2385</v>
      </c>
      <c r="E361" s="1074"/>
      <c r="F361" s="1074"/>
      <c r="G361" s="1080" t="s">
        <v>2259</v>
      </c>
      <c r="H361" s="1080" t="s">
        <v>185</v>
      </c>
      <c r="I361" s="1080" t="s">
        <v>89</v>
      </c>
      <c r="J361" s="1064">
        <v>9</v>
      </c>
      <c r="K361" s="1064">
        <v>3</v>
      </c>
      <c r="L361" s="1058" t="s">
        <v>522</v>
      </c>
      <c r="M361" s="1074"/>
      <c r="N361" s="1074"/>
    </row>
    <row r="362" spans="1:14" ht="15" customHeight="1" x14ac:dyDescent="0.25">
      <c r="A362" s="1062" t="s">
        <v>533</v>
      </c>
      <c r="B362" s="1062" t="s">
        <v>2222</v>
      </c>
      <c r="C362" s="1074" t="s">
        <v>2344</v>
      </c>
      <c r="D362" s="1080" t="s">
        <v>2386</v>
      </c>
      <c r="E362" s="1074"/>
      <c r="F362" s="1074"/>
      <c r="G362" s="1080" t="s">
        <v>2260</v>
      </c>
      <c r="H362" s="1080" t="s">
        <v>185</v>
      </c>
      <c r="I362" s="1080" t="s">
        <v>89</v>
      </c>
      <c r="J362" s="1064">
        <v>9</v>
      </c>
      <c r="K362" s="1064">
        <v>3</v>
      </c>
      <c r="L362" s="1058" t="s">
        <v>522</v>
      </c>
      <c r="M362" s="1074"/>
      <c r="N362" s="1074"/>
    </row>
    <row r="363" spans="1:14" ht="15" customHeight="1" x14ac:dyDescent="0.25">
      <c r="A363" s="1062" t="s">
        <v>533</v>
      </c>
      <c r="B363" s="1062" t="s">
        <v>2222</v>
      </c>
      <c r="C363" s="1074" t="s">
        <v>2345</v>
      </c>
      <c r="D363" s="1080" t="s">
        <v>2387</v>
      </c>
      <c r="E363" s="1074"/>
      <c r="F363" s="1074"/>
      <c r="G363" s="1080" t="s">
        <v>2261</v>
      </c>
      <c r="H363" s="1080" t="s">
        <v>185</v>
      </c>
      <c r="I363" s="1080" t="s">
        <v>89</v>
      </c>
      <c r="J363" s="1064">
        <v>9</v>
      </c>
      <c r="K363" s="1064">
        <v>3</v>
      </c>
      <c r="L363" s="1058" t="s">
        <v>522</v>
      </c>
      <c r="M363" s="1074"/>
      <c r="N363" s="1074"/>
    </row>
    <row r="364" spans="1:14" ht="15" customHeight="1" x14ac:dyDescent="0.25">
      <c r="A364" s="1062" t="s">
        <v>533</v>
      </c>
      <c r="B364" s="1062" t="s">
        <v>2222</v>
      </c>
      <c r="C364" s="1074" t="s">
        <v>2588</v>
      </c>
      <c r="D364" s="1074" t="s">
        <v>2388</v>
      </c>
      <c r="E364" s="1074"/>
      <c r="F364" s="1074"/>
      <c r="G364" s="1080" t="s">
        <v>2372</v>
      </c>
      <c r="H364" s="1080" t="s">
        <v>185</v>
      </c>
      <c r="I364" s="1080" t="s">
        <v>89</v>
      </c>
      <c r="J364" s="1064">
        <v>9</v>
      </c>
      <c r="K364" s="1064">
        <v>3</v>
      </c>
      <c r="L364" s="1058" t="s">
        <v>522</v>
      </c>
      <c r="M364" s="1074"/>
      <c r="N364" s="1074"/>
    </row>
    <row r="365" spans="1:14" ht="15" customHeight="1" x14ac:dyDescent="0.25">
      <c r="A365" s="1062" t="s">
        <v>533</v>
      </c>
      <c r="B365" s="1062" t="s">
        <v>2222</v>
      </c>
      <c r="C365" s="1074" t="s">
        <v>2589</v>
      </c>
      <c r="D365" s="1074" t="s">
        <v>2389</v>
      </c>
      <c r="E365" s="1074"/>
      <c r="F365" s="1074"/>
      <c r="G365" s="1074" t="s">
        <v>252</v>
      </c>
      <c r="H365" s="1080" t="s">
        <v>185</v>
      </c>
      <c r="I365" s="1080" t="s">
        <v>89</v>
      </c>
      <c r="J365" s="1064">
        <v>9</v>
      </c>
      <c r="K365" s="1064">
        <v>3</v>
      </c>
      <c r="L365" s="1058" t="s">
        <v>522</v>
      </c>
      <c r="M365" s="1074"/>
      <c r="N365" s="1074"/>
    </row>
    <row r="366" spans="1:14" ht="15" customHeight="1" x14ac:dyDescent="0.25">
      <c r="A366" s="1062" t="s">
        <v>533</v>
      </c>
      <c r="B366" s="1062" t="s">
        <v>2222</v>
      </c>
      <c r="C366" s="1074" t="s">
        <v>2594</v>
      </c>
      <c r="D366" s="1080" t="s">
        <v>2390</v>
      </c>
      <c r="E366" s="1074"/>
      <c r="F366" s="1074"/>
      <c r="G366" s="1074" t="s">
        <v>17</v>
      </c>
      <c r="H366" s="1080" t="s">
        <v>185</v>
      </c>
      <c r="I366" s="1080" t="s">
        <v>89</v>
      </c>
      <c r="J366" s="1064">
        <v>9</v>
      </c>
      <c r="K366" s="1064">
        <v>3</v>
      </c>
      <c r="L366" s="1058" t="s">
        <v>522</v>
      </c>
      <c r="M366" s="1074"/>
      <c r="N366" s="1074"/>
    </row>
    <row r="367" spans="1:14" ht="15" customHeight="1" x14ac:dyDescent="0.25">
      <c r="A367" s="1062" t="s">
        <v>533</v>
      </c>
      <c r="B367" s="1062" t="s">
        <v>2222</v>
      </c>
      <c r="C367" s="1074" t="s">
        <v>2595</v>
      </c>
      <c r="D367" s="1080" t="s">
        <v>2391</v>
      </c>
      <c r="E367" s="1074"/>
      <c r="F367" s="1074"/>
      <c r="G367" s="1080" t="s">
        <v>96</v>
      </c>
      <c r="H367" s="1080" t="s">
        <v>185</v>
      </c>
      <c r="I367" s="1080" t="s">
        <v>89</v>
      </c>
      <c r="J367" s="1064">
        <v>9</v>
      </c>
      <c r="K367" s="1064">
        <v>3</v>
      </c>
      <c r="L367" s="1058" t="s">
        <v>522</v>
      </c>
      <c r="M367" s="1074"/>
      <c r="N367" s="1074"/>
    </row>
    <row r="368" spans="1:14" ht="15" customHeight="1" x14ac:dyDescent="0.25">
      <c r="A368" s="1062" t="s">
        <v>533</v>
      </c>
      <c r="B368" s="1062" t="s">
        <v>2222</v>
      </c>
      <c r="C368" s="1074" t="s">
        <v>2596</v>
      </c>
      <c r="D368" s="1080" t="s">
        <v>2392</v>
      </c>
      <c r="E368" s="1074"/>
      <c r="F368" s="1074"/>
      <c r="G368" s="1080" t="s">
        <v>68</v>
      </c>
      <c r="H368" s="1080" t="s">
        <v>185</v>
      </c>
      <c r="I368" s="1080" t="s">
        <v>89</v>
      </c>
      <c r="J368" s="1064">
        <v>9</v>
      </c>
      <c r="K368" s="1064">
        <v>3</v>
      </c>
      <c r="L368" s="1058" t="s">
        <v>522</v>
      </c>
      <c r="M368" s="1074"/>
      <c r="N368" s="1074"/>
    </row>
    <row r="369" spans="1:14" ht="15" customHeight="1" x14ac:dyDescent="0.25">
      <c r="A369" s="1062" t="s">
        <v>533</v>
      </c>
      <c r="B369" s="1062" t="s">
        <v>2222</v>
      </c>
      <c r="C369" s="1074" t="s">
        <v>2346</v>
      </c>
      <c r="D369" s="1080" t="s">
        <v>2393</v>
      </c>
      <c r="E369" s="1074"/>
      <c r="F369" s="1074"/>
      <c r="G369" s="1080" t="s">
        <v>68</v>
      </c>
      <c r="H369" s="1080" t="s">
        <v>185</v>
      </c>
      <c r="I369" s="1080" t="s">
        <v>89</v>
      </c>
      <c r="J369" s="1064">
        <v>9</v>
      </c>
      <c r="K369" s="1064">
        <v>3</v>
      </c>
      <c r="L369" s="1058" t="s">
        <v>522</v>
      </c>
      <c r="M369" s="1074"/>
      <c r="N369" s="1074"/>
    </row>
    <row r="370" spans="1:14" ht="15" customHeight="1" x14ac:dyDescent="0.25">
      <c r="A370" s="1062" t="s">
        <v>533</v>
      </c>
      <c r="B370" s="1062" t="s">
        <v>2222</v>
      </c>
      <c r="C370" s="1074" t="s">
        <v>2347</v>
      </c>
      <c r="D370" s="1080" t="s">
        <v>2394</v>
      </c>
      <c r="E370" s="1074"/>
      <c r="F370" s="1074"/>
      <c r="G370" s="1080" t="s">
        <v>162</v>
      </c>
      <c r="H370" s="1080" t="s">
        <v>185</v>
      </c>
      <c r="I370" s="1080" t="s">
        <v>89</v>
      </c>
      <c r="J370" s="1064">
        <v>9</v>
      </c>
      <c r="K370" s="1064">
        <v>3</v>
      </c>
      <c r="L370" s="1058" t="s">
        <v>522</v>
      </c>
      <c r="M370" s="1074"/>
      <c r="N370" s="1074"/>
    </row>
    <row r="371" spans="1:14" ht="15" customHeight="1" x14ac:dyDescent="0.25">
      <c r="A371" s="1062" t="s">
        <v>533</v>
      </c>
      <c r="B371" s="1062" t="s">
        <v>2222</v>
      </c>
      <c r="C371" s="1074" t="s">
        <v>2348</v>
      </c>
      <c r="D371" s="1080" t="s">
        <v>2395</v>
      </c>
      <c r="E371" s="1074"/>
      <c r="F371" s="1074"/>
      <c r="G371" s="1080" t="s">
        <v>163</v>
      </c>
      <c r="H371" s="1080" t="s">
        <v>185</v>
      </c>
      <c r="I371" s="1080" t="s">
        <v>89</v>
      </c>
      <c r="J371" s="1064">
        <v>9</v>
      </c>
      <c r="K371" s="1064">
        <v>3</v>
      </c>
      <c r="L371" s="1058" t="s">
        <v>522</v>
      </c>
      <c r="M371" s="1074"/>
      <c r="N371" s="1074"/>
    </row>
    <row r="372" spans="1:14" ht="15" customHeight="1" x14ac:dyDescent="0.25">
      <c r="A372" s="1062" t="s">
        <v>533</v>
      </c>
      <c r="B372" s="1062" t="s">
        <v>2222</v>
      </c>
      <c r="C372" s="1074" t="s">
        <v>2349</v>
      </c>
      <c r="D372" s="1080" t="s">
        <v>2396</v>
      </c>
      <c r="E372" s="1074"/>
      <c r="F372" s="1074"/>
      <c r="G372" s="1080" t="s">
        <v>2254</v>
      </c>
      <c r="H372" s="1080" t="s">
        <v>185</v>
      </c>
      <c r="I372" s="1080" t="s">
        <v>89</v>
      </c>
      <c r="J372" s="1064">
        <v>9</v>
      </c>
      <c r="K372" s="1064">
        <v>3</v>
      </c>
      <c r="L372" s="1058" t="s">
        <v>522</v>
      </c>
      <c r="M372" s="1074"/>
      <c r="N372" s="1074"/>
    </row>
    <row r="373" spans="1:14" ht="15" customHeight="1" x14ac:dyDescent="0.25">
      <c r="A373" s="1062" t="s">
        <v>533</v>
      </c>
      <c r="B373" s="1062" t="s">
        <v>2222</v>
      </c>
      <c r="C373" s="1074" t="s">
        <v>2350</v>
      </c>
      <c r="D373" s="1080" t="s">
        <v>2397</v>
      </c>
      <c r="E373" s="1074"/>
      <c r="F373" s="1074"/>
      <c r="G373" s="1080" t="s">
        <v>2255</v>
      </c>
      <c r="H373" s="1080" t="s">
        <v>185</v>
      </c>
      <c r="I373" s="1080" t="s">
        <v>89</v>
      </c>
      <c r="J373" s="1064">
        <v>9</v>
      </c>
      <c r="K373" s="1064">
        <v>3</v>
      </c>
      <c r="L373" s="1058" t="s">
        <v>522</v>
      </c>
      <c r="M373" s="1074"/>
      <c r="N373" s="1074"/>
    </row>
    <row r="374" spans="1:14" ht="15" customHeight="1" x14ac:dyDescent="0.25">
      <c r="A374" s="1062" t="s">
        <v>533</v>
      </c>
      <c r="B374" s="1062" t="s">
        <v>2222</v>
      </c>
      <c r="C374" s="1074" t="s">
        <v>2351</v>
      </c>
      <c r="D374" s="1080" t="s">
        <v>2398</v>
      </c>
      <c r="E374" s="1074"/>
      <c r="F374" s="1074"/>
      <c r="G374" s="1080" t="s">
        <v>2359</v>
      </c>
      <c r="H374" s="1080" t="s">
        <v>185</v>
      </c>
      <c r="I374" s="1080" t="s">
        <v>89</v>
      </c>
      <c r="J374" s="1064">
        <v>9</v>
      </c>
      <c r="K374" s="1064">
        <v>3</v>
      </c>
      <c r="L374" s="1058" t="s">
        <v>522</v>
      </c>
      <c r="M374" s="1074"/>
      <c r="N374" s="1074"/>
    </row>
    <row r="375" spans="1:14" ht="15" customHeight="1" x14ac:dyDescent="0.25">
      <c r="A375" s="1062" t="s">
        <v>533</v>
      </c>
      <c r="B375" s="1062" t="s">
        <v>2222</v>
      </c>
      <c r="C375" s="1074" t="s">
        <v>2352</v>
      </c>
      <c r="D375" s="1080" t="s">
        <v>2399</v>
      </c>
      <c r="E375" s="1074"/>
      <c r="F375" s="1074"/>
      <c r="G375" s="1080" t="s">
        <v>2360</v>
      </c>
      <c r="H375" s="1080" t="s">
        <v>185</v>
      </c>
      <c r="I375" s="1080" t="s">
        <v>89</v>
      </c>
      <c r="J375" s="1064">
        <v>9</v>
      </c>
      <c r="K375" s="1064">
        <v>3</v>
      </c>
      <c r="L375" s="1058" t="s">
        <v>522</v>
      </c>
      <c r="M375" s="1074"/>
      <c r="N375" s="1074"/>
    </row>
    <row r="376" spans="1:14" ht="15" customHeight="1" x14ac:dyDescent="0.25">
      <c r="A376" s="1062" t="s">
        <v>533</v>
      </c>
      <c r="B376" s="1062" t="s">
        <v>2222</v>
      </c>
      <c r="C376" s="1074" t="s">
        <v>2353</v>
      </c>
      <c r="D376" s="1080" t="s">
        <v>2400</v>
      </c>
      <c r="E376" s="1074"/>
      <c r="F376" s="1074"/>
      <c r="G376" s="1080" t="s">
        <v>2361</v>
      </c>
      <c r="H376" s="1080" t="s">
        <v>185</v>
      </c>
      <c r="I376" s="1080" t="s">
        <v>89</v>
      </c>
      <c r="J376" s="1064">
        <v>9</v>
      </c>
      <c r="K376" s="1064">
        <v>3</v>
      </c>
      <c r="L376" s="1058" t="s">
        <v>522</v>
      </c>
      <c r="M376" s="1074"/>
      <c r="N376" s="1074"/>
    </row>
    <row r="377" spans="1:14" ht="15" customHeight="1" x14ac:dyDescent="0.25">
      <c r="A377" s="1062" t="s">
        <v>533</v>
      </c>
      <c r="B377" s="1062" t="s">
        <v>2222</v>
      </c>
      <c r="C377" s="1074" t="s">
        <v>2354</v>
      </c>
      <c r="D377" s="1080" t="s">
        <v>2401</v>
      </c>
      <c r="E377" s="1074"/>
      <c r="F377" s="1074"/>
      <c r="G377" s="1080" t="s">
        <v>2362</v>
      </c>
      <c r="H377" s="1080" t="s">
        <v>185</v>
      </c>
      <c r="I377" s="1080" t="s">
        <v>89</v>
      </c>
      <c r="J377" s="1064">
        <v>9</v>
      </c>
      <c r="K377" s="1064">
        <v>3</v>
      </c>
      <c r="L377" s="1058" t="s">
        <v>522</v>
      </c>
      <c r="M377" s="1074"/>
      <c r="N377" s="1074"/>
    </row>
    <row r="378" spans="1:14" ht="15" customHeight="1" x14ac:dyDescent="0.25">
      <c r="A378" s="1062" t="s">
        <v>533</v>
      </c>
      <c r="B378" s="1062" t="s">
        <v>2222</v>
      </c>
      <c r="C378" s="1074" t="s">
        <v>2355</v>
      </c>
      <c r="D378" s="1080" t="s">
        <v>2402</v>
      </c>
      <c r="E378" s="1074"/>
      <c r="F378" s="1074"/>
      <c r="G378" s="1080" t="s">
        <v>2370</v>
      </c>
      <c r="H378" s="1080" t="s">
        <v>185</v>
      </c>
      <c r="I378" s="1080" t="s">
        <v>89</v>
      </c>
      <c r="J378" s="1064">
        <v>9</v>
      </c>
      <c r="K378" s="1064">
        <v>3</v>
      </c>
      <c r="L378" s="1058" t="s">
        <v>522</v>
      </c>
      <c r="M378" s="1074"/>
      <c r="N378" s="1074"/>
    </row>
    <row r="379" spans="1:14" ht="15" customHeight="1" x14ac:dyDescent="0.25">
      <c r="A379" s="1062" t="s">
        <v>533</v>
      </c>
      <c r="B379" s="1062" t="s">
        <v>2222</v>
      </c>
      <c r="C379" s="1074" t="s">
        <v>2356</v>
      </c>
      <c r="D379" s="1080" t="s">
        <v>2403</v>
      </c>
      <c r="E379" s="1074"/>
      <c r="F379" s="1074"/>
      <c r="G379" s="1080" t="s">
        <v>2371</v>
      </c>
      <c r="H379" s="1080" t="s">
        <v>185</v>
      </c>
      <c r="I379" s="1080" t="s">
        <v>89</v>
      </c>
      <c r="J379" s="1064">
        <v>9</v>
      </c>
      <c r="K379" s="1064">
        <v>3</v>
      </c>
      <c r="L379" s="1058" t="s">
        <v>522</v>
      </c>
      <c r="M379" s="1074"/>
      <c r="N379" s="1074"/>
    </row>
    <row r="380" spans="1:14" ht="15" customHeight="1" x14ac:dyDescent="0.25">
      <c r="A380" s="1062" t="s">
        <v>533</v>
      </c>
      <c r="B380" s="1062" t="s">
        <v>2222</v>
      </c>
      <c r="C380" s="1074" t="s">
        <v>2597</v>
      </c>
      <c r="D380" s="1074" t="s">
        <v>2404</v>
      </c>
      <c r="E380" s="1074"/>
      <c r="F380" s="1074"/>
      <c r="G380" s="1080" t="s">
        <v>2372</v>
      </c>
      <c r="H380" s="1080" t="s">
        <v>185</v>
      </c>
      <c r="I380" s="1080" t="s">
        <v>89</v>
      </c>
      <c r="J380" s="1064">
        <v>9</v>
      </c>
      <c r="K380" s="1064">
        <v>3</v>
      </c>
      <c r="L380" s="1058" t="s">
        <v>522</v>
      </c>
      <c r="M380" s="1074"/>
      <c r="N380" s="1074"/>
    </row>
    <row r="381" spans="1:14" ht="15" customHeight="1" x14ac:dyDescent="0.25">
      <c r="A381" s="1074" t="s">
        <v>522</v>
      </c>
      <c r="B381" s="1074" t="s">
        <v>522</v>
      </c>
      <c r="C381" s="1135" t="s">
        <v>522</v>
      </c>
      <c r="D381" s="1074" t="s">
        <v>522</v>
      </c>
      <c r="E381" s="1074" t="s">
        <v>522</v>
      </c>
      <c r="F381" s="1074" t="s">
        <v>522</v>
      </c>
      <c r="G381" s="1074" t="s">
        <v>522</v>
      </c>
      <c r="H381" s="1074" t="s">
        <v>522</v>
      </c>
      <c r="I381" s="1074" t="s">
        <v>522</v>
      </c>
      <c r="J381" s="1066" t="s">
        <v>522</v>
      </c>
      <c r="K381" s="1066" t="s">
        <v>522</v>
      </c>
      <c r="L381" s="1066" t="s">
        <v>522</v>
      </c>
      <c r="M381" s="1074" t="s">
        <v>522</v>
      </c>
      <c r="N381" s="1074" t="s">
        <v>522</v>
      </c>
    </row>
    <row r="382" spans="1:14" ht="15" customHeight="1" x14ac:dyDescent="0.25">
      <c r="A382" s="1062" t="s">
        <v>533</v>
      </c>
      <c r="B382" s="1062" t="s">
        <v>564</v>
      </c>
      <c r="C382" s="1134" t="s">
        <v>1402</v>
      </c>
      <c r="D382" s="1080" t="s">
        <v>529</v>
      </c>
      <c r="E382" s="1068" t="s">
        <v>516</v>
      </c>
      <c r="F382" s="1068" t="s">
        <v>517</v>
      </c>
      <c r="G382" s="1068" t="s">
        <v>173</v>
      </c>
      <c r="H382" s="1060" t="s">
        <v>183</v>
      </c>
      <c r="I382" s="1080" t="s">
        <v>574</v>
      </c>
      <c r="J382" s="1058" t="s">
        <v>522</v>
      </c>
      <c r="K382" s="1058" t="s">
        <v>522</v>
      </c>
      <c r="L382" s="1064">
        <v>63999</v>
      </c>
      <c r="M382" s="1062" t="s">
        <v>564</v>
      </c>
      <c r="N382" s="1068" t="s">
        <v>131</v>
      </c>
    </row>
    <row r="383" spans="1:14" ht="15" customHeight="1" x14ac:dyDescent="0.25">
      <c r="A383" s="1062" t="s">
        <v>533</v>
      </c>
      <c r="B383" s="1062" t="s">
        <v>564</v>
      </c>
      <c r="C383" s="1134" t="s">
        <v>12</v>
      </c>
      <c r="D383" s="1080" t="s">
        <v>12</v>
      </c>
      <c r="E383" s="1082">
        <v>1</v>
      </c>
      <c r="F383" s="1082">
        <f ca="1">TODAY()</f>
        <v>42979</v>
      </c>
      <c r="G383" s="1080" t="s">
        <v>93</v>
      </c>
      <c r="H383" s="1080" t="s">
        <v>183</v>
      </c>
      <c r="I383" s="1080" t="s">
        <v>520</v>
      </c>
      <c r="J383" s="1058" t="s">
        <v>522</v>
      </c>
      <c r="K383" s="1058" t="s">
        <v>522</v>
      </c>
      <c r="L383" s="1058" t="s">
        <v>522</v>
      </c>
      <c r="M383" s="1062" t="s">
        <v>564</v>
      </c>
      <c r="N383" s="1068" t="s">
        <v>12</v>
      </c>
    </row>
    <row r="384" spans="1:14" ht="15" customHeight="1" x14ac:dyDescent="0.25">
      <c r="A384" s="1062" t="s">
        <v>533</v>
      </c>
      <c r="B384" s="1062" t="s">
        <v>564</v>
      </c>
      <c r="C384" s="1134" t="s">
        <v>175</v>
      </c>
      <c r="D384" s="1080" t="s">
        <v>611</v>
      </c>
      <c r="E384" s="1057">
        <v>6.9444444444444447E-4</v>
      </c>
      <c r="F384" s="1057">
        <v>0.99998842592592585</v>
      </c>
      <c r="G384" s="1080" t="s">
        <v>538</v>
      </c>
      <c r="H384" s="1080" t="s">
        <v>185</v>
      </c>
      <c r="I384" s="1080" t="s">
        <v>520</v>
      </c>
      <c r="J384" s="1058" t="s">
        <v>522</v>
      </c>
      <c r="K384" s="1058" t="s">
        <v>522</v>
      </c>
      <c r="L384" s="1064">
        <v>63999</v>
      </c>
      <c r="M384" s="1062" t="s">
        <v>564</v>
      </c>
      <c r="N384" s="1068" t="s">
        <v>175</v>
      </c>
    </row>
    <row r="385" spans="1:16" ht="15" customHeight="1" x14ac:dyDescent="0.25">
      <c r="A385" s="1062" t="s">
        <v>533</v>
      </c>
      <c r="B385" s="1062" t="s">
        <v>564</v>
      </c>
      <c r="C385" s="1134" t="s">
        <v>1385</v>
      </c>
      <c r="D385" s="1080" t="s">
        <v>206</v>
      </c>
      <c r="E385" s="1068" t="s">
        <v>516</v>
      </c>
      <c r="F385" s="1068" t="s">
        <v>517</v>
      </c>
      <c r="G385" s="1068" t="s">
        <v>173</v>
      </c>
      <c r="H385" s="1080" t="s">
        <v>185</v>
      </c>
      <c r="I385" s="1080" t="s">
        <v>574</v>
      </c>
      <c r="J385" s="1058" t="s">
        <v>522</v>
      </c>
      <c r="K385" s="1058" t="s">
        <v>522</v>
      </c>
      <c r="L385" s="1064">
        <v>63999</v>
      </c>
      <c r="M385" s="1062" t="s">
        <v>564</v>
      </c>
      <c r="N385" s="1068" t="s">
        <v>129</v>
      </c>
    </row>
    <row r="386" spans="1:16" ht="15" customHeight="1" x14ac:dyDescent="0.25">
      <c r="A386" s="1062" t="s">
        <v>533</v>
      </c>
      <c r="B386" s="1062" t="s">
        <v>564</v>
      </c>
      <c r="C386" s="1134" t="s">
        <v>54</v>
      </c>
      <c r="D386" s="1080" t="s">
        <v>244</v>
      </c>
      <c r="E386" s="1068" t="s">
        <v>516</v>
      </c>
      <c r="F386" s="1068" t="s">
        <v>517</v>
      </c>
      <c r="G386" s="1068" t="s">
        <v>173</v>
      </c>
      <c r="H386" s="1080" t="s">
        <v>185</v>
      </c>
      <c r="I386" s="1080" t="s">
        <v>574</v>
      </c>
      <c r="J386" s="1058" t="s">
        <v>522</v>
      </c>
      <c r="K386" s="1058" t="s">
        <v>522</v>
      </c>
      <c r="L386" s="1064">
        <v>63999</v>
      </c>
      <c r="M386" s="1062" t="s">
        <v>564</v>
      </c>
      <c r="N386" s="1068" t="s">
        <v>54</v>
      </c>
    </row>
    <row r="387" spans="1:16" ht="15" customHeight="1" x14ac:dyDescent="0.25">
      <c r="A387" s="1062" t="s">
        <v>533</v>
      </c>
      <c r="B387" s="1062" t="s">
        <v>564</v>
      </c>
      <c r="C387" s="1134" t="s">
        <v>1427</v>
      </c>
      <c r="D387" s="1080" t="s">
        <v>284</v>
      </c>
      <c r="E387" s="1068" t="s">
        <v>516</v>
      </c>
      <c r="F387" s="1068" t="s">
        <v>517</v>
      </c>
      <c r="G387" s="1068" t="s">
        <v>173</v>
      </c>
      <c r="H387" s="1081" t="s">
        <v>185</v>
      </c>
      <c r="I387" s="1080" t="s">
        <v>574</v>
      </c>
      <c r="J387" s="1058" t="s">
        <v>522</v>
      </c>
      <c r="K387" s="1058" t="s">
        <v>522</v>
      </c>
      <c r="L387" s="1064">
        <v>63999</v>
      </c>
      <c r="M387" s="1062" t="s">
        <v>564</v>
      </c>
      <c r="N387" s="1068" t="s">
        <v>143</v>
      </c>
    </row>
    <row r="388" spans="1:16" ht="15" customHeight="1" x14ac:dyDescent="0.35">
      <c r="A388" s="1062" t="s">
        <v>533</v>
      </c>
      <c r="B388" s="1062" t="s">
        <v>564</v>
      </c>
      <c r="C388" s="1134" t="s">
        <v>1451</v>
      </c>
      <c r="D388" s="1080" t="s">
        <v>2634</v>
      </c>
      <c r="E388" s="1068">
        <v>-100</v>
      </c>
      <c r="F388" s="1063">
        <v>10000</v>
      </c>
      <c r="G388" s="1080" t="s">
        <v>966</v>
      </c>
      <c r="H388" s="1081" t="s">
        <v>185</v>
      </c>
      <c r="I388" s="1080" t="s">
        <v>89</v>
      </c>
      <c r="J388" s="1064">
        <v>9</v>
      </c>
      <c r="K388" s="1064">
        <v>3</v>
      </c>
      <c r="L388" s="1058" t="s">
        <v>522</v>
      </c>
      <c r="M388" s="1062" t="s">
        <v>564</v>
      </c>
      <c r="N388" s="1068" t="s">
        <v>1682</v>
      </c>
    </row>
    <row r="389" spans="1:16" ht="15" customHeight="1" x14ac:dyDescent="0.35">
      <c r="A389" s="1062" t="s">
        <v>533</v>
      </c>
      <c r="B389" s="1062" t="s">
        <v>564</v>
      </c>
      <c r="C389" s="1134" t="s">
        <v>1849</v>
      </c>
      <c r="D389" s="1080" t="s">
        <v>931</v>
      </c>
      <c r="E389" s="1063">
        <v>0</v>
      </c>
      <c r="F389" s="1063">
        <v>1</v>
      </c>
      <c r="G389" s="1080" t="s">
        <v>173</v>
      </c>
      <c r="H389" s="1081" t="s">
        <v>185</v>
      </c>
      <c r="I389" s="1083" t="s">
        <v>573</v>
      </c>
      <c r="J389" s="1058" t="s">
        <v>522</v>
      </c>
      <c r="K389" s="1058" t="s">
        <v>522</v>
      </c>
      <c r="L389" s="1058" t="s">
        <v>522</v>
      </c>
      <c r="M389" s="1062" t="s">
        <v>564</v>
      </c>
      <c r="N389" s="1068" t="s">
        <v>1683</v>
      </c>
    </row>
    <row r="390" spans="1:16" ht="15" customHeight="1" x14ac:dyDescent="0.35">
      <c r="A390" s="1062" t="s">
        <v>533</v>
      </c>
      <c r="B390" s="1062" t="s">
        <v>564</v>
      </c>
      <c r="C390" s="1134" t="s">
        <v>1453</v>
      </c>
      <c r="D390" s="1080" t="s">
        <v>2635</v>
      </c>
      <c r="E390" s="1068">
        <v>-100</v>
      </c>
      <c r="F390" s="1063">
        <v>10000</v>
      </c>
      <c r="G390" s="1080" t="s">
        <v>967</v>
      </c>
      <c r="H390" s="1081" t="s">
        <v>185</v>
      </c>
      <c r="I390" s="1080" t="s">
        <v>89</v>
      </c>
      <c r="J390" s="1064">
        <v>9</v>
      </c>
      <c r="K390" s="1064">
        <v>3</v>
      </c>
      <c r="L390" s="1058" t="s">
        <v>522</v>
      </c>
      <c r="M390" s="1062" t="s">
        <v>564</v>
      </c>
      <c r="N390" s="1068" t="s">
        <v>1684</v>
      </c>
    </row>
    <row r="391" spans="1:16" ht="15" customHeight="1" x14ac:dyDescent="0.35">
      <c r="A391" s="1062" t="s">
        <v>533</v>
      </c>
      <c r="B391" s="1062" t="s">
        <v>564</v>
      </c>
      <c r="C391" s="1134" t="s">
        <v>1454</v>
      </c>
      <c r="D391" s="1080" t="s">
        <v>932</v>
      </c>
      <c r="E391" s="1063">
        <v>0</v>
      </c>
      <c r="F391" s="1063">
        <v>1</v>
      </c>
      <c r="G391" s="1080" t="s">
        <v>173</v>
      </c>
      <c r="H391" s="1081" t="s">
        <v>185</v>
      </c>
      <c r="I391" s="1083" t="s">
        <v>573</v>
      </c>
      <c r="J391" s="1058" t="s">
        <v>522</v>
      </c>
      <c r="K391" s="1058" t="s">
        <v>522</v>
      </c>
      <c r="L391" s="1058" t="s">
        <v>522</v>
      </c>
      <c r="M391" s="1062" t="s">
        <v>564</v>
      </c>
      <c r="N391" s="1068" t="s">
        <v>1685</v>
      </c>
    </row>
    <row r="392" spans="1:16" ht="15" customHeight="1" x14ac:dyDescent="0.35">
      <c r="A392" s="1062" t="s">
        <v>533</v>
      </c>
      <c r="B392" s="1062" t="s">
        <v>564</v>
      </c>
      <c r="C392" s="1134" t="s">
        <v>1455</v>
      </c>
      <c r="D392" s="1080" t="s">
        <v>2636</v>
      </c>
      <c r="E392" s="1063">
        <v>-10000</v>
      </c>
      <c r="F392" s="1063">
        <v>10000</v>
      </c>
      <c r="G392" s="1080" t="s">
        <v>967</v>
      </c>
      <c r="H392" s="1081" t="s">
        <v>185</v>
      </c>
      <c r="I392" s="1080" t="s">
        <v>89</v>
      </c>
      <c r="J392" s="1064">
        <v>9</v>
      </c>
      <c r="K392" s="1064">
        <v>3</v>
      </c>
      <c r="L392" s="1058" t="s">
        <v>522</v>
      </c>
      <c r="M392" s="1062" t="s">
        <v>564</v>
      </c>
      <c r="N392" s="1068" t="s">
        <v>1686</v>
      </c>
    </row>
    <row r="393" spans="1:16" ht="15" customHeight="1" x14ac:dyDescent="0.35">
      <c r="A393" s="1062" t="s">
        <v>533</v>
      </c>
      <c r="B393" s="1062" t="s">
        <v>564</v>
      </c>
      <c r="C393" s="1134" t="s">
        <v>1456</v>
      </c>
      <c r="D393" s="1080" t="s">
        <v>933</v>
      </c>
      <c r="E393" s="1063">
        <v>0</v>
      </c>
      <c r="F393" s="1063">
        <v>1</v>
      </c>
      <c r="G393" s="1080" t="s">
        <v>173</v>
      </c>
      <c r="H393" s="1081" t="s">
        <v>185</v>
      </c>
      <c r="I393" s="1083" t="s">
        <v>573</v>
      </c>
      <c r="J393" s="1058" t="s">
        <v>522</v>
      </c>
      <c r="K393" s="1058" t="s">
        <v>522</v>
      </c>
      <c r="L393" s="1058" t="s">
        <v>522</v>
      </c>
      <c r="M393" s="1062" t="s">
        <v>564</v>
      </c>
      <c r="N393" s="1068" t="s">
        <v>1687</v>
      </c>
    </row>
    <row r="394" spans="1:16" ht="15" customHeight="1" x14ac:dyDescent="0.25">
      <c r="A394" s="1062" t="s">
        <v>533</v>
      </c>
      <c r="B394" s="1062" t="s">
        <v>564</v>
      </c>
      <c r="C394" s="1134" t="s">
        <v>2048</v>
      </c>
      <c r="D394" s="1080" t="s">
        <v>2637</v>
      </c>
      <c r="E394" s="1068">
        <v>-20</v>
      </c>
      <c r="F394" s="1068">
        <v>40</v>
      </c>
      <c r="G394" s="1080" t="s">
        <v>953</v>
      </c>
      <c r="H394" s="1081" t="s">
        <v>185</v>
      </c>
      <c r="I394" s="1080" t="s">
        <v>89</v>
      </c>
      <c r="J394" s="1064">
        <v>9</v>
      </c>
      <c r="K394" s="1064">
        <v>3</v>
      </c>
      <c r="L394" s="1058" t="s">
        <v>522</v>
      </c>
      <c r="M394" s="1062" t="s">
        <v>564</v>
      </c>
      <c r="N394" s="1068" t="s">
        <v>1688</v>
      </c>
      <c r="O394" s="1056"/>
    </row>
    <row r="395" spans="1:16" ht="15" customHeight="1" x14ac:dyDescent="0.25">
      <c r="A395" s="1062" t="s">
        <v>533</v>
      </c>
      <c r="B395" s="1062" t="s">
        <v>564</v>
      </c>
      <c r="C395" s="1134" t="s">
        <v>2049</v>
      </c>
      <c r="D395" s="1080" t="s">
        <v>2638</v>
      </c>
      <c r="E395" s="1068">
        <v>-20</v>
      </c>
      <c r="F395" s="1068">
        <v>40</v>
      </c>
      <c r="G395" s="1080" t="s">
        <v>953</v>
      </c>
      <c r="H395" s="1081" t="s">
        <v>185</v>
      </c>
      <c r="I395" s="1080" t="s">
        <v>89</v>
      </c>
      <c r="J395" s="1064">
        <v>9</v>
      </c>
      <c r="K395" s="1064">
        <v>3</v>
      </c>
      <c r="L395" s="1058" t="s">
        <v>522</v>
      </c>
      <c r="M395" s="1062" t="s">
        <v>564</v>
      </c>
      <c r="N395" s="1068" t="s">
        <v>1689</v>
      </c>
      <c r="P395" s="1056"/>
    </row>
    <row r="396" spans="1:16" s="1056" customFormat="1" ht="15" customHeight="1" x14ac:dyDescent="0.25">
      <c r="A396" s="1062" t="s">
        <v>533</v>
      </c>
      <c r="B396" s="1062" t="s">
        <v>564</v>
      </c>
      <c r="C396" s="1134" t="s">
        <v>2050</v>
      </c>
      <c r="D396" s="1080" t="s">
        <v>2639</v>
      </c>
      <c r="E396" s="1068">
        <v>1</v>
      </c>
      <c r="F396" s="1068">
        <v>100</v>
      </c>
      <c r="G396" s="1080" t="s">
        <v>222</v>
      </c>
      <c r="H396" s="1081" t="s">
        <v>185</v>
      </c>
      <c r="I396" s="1080" t="s">
        <v>89</v>
      </c>
      <c r="J396" s="1064">
        <v>9</v>
      </c>
      <c r="K396" s="1064">
        <v>3</v>
      </c>
      <c r="L396" s="1058" t="s">
        <v>522</v>
      </c>
      <c r="M396" s="1062" t="s">
        <v>564</v>
      </c>
      <c r="N396" s="1068" t="s">
        <v>1690</v>
      </c>
      <c r="O396" s="1059"/>
      <c r="P396" s="1059"/>
    </row>
    <row r="397" spans="1:16" ht="15" customHeight="1" x14ac:dyDescent="0.25">
      <c r="A397" s="1062" t="s">
        <v>533</v>
      </c>
      <c r="B397" s="1062" t="s">
        <v>564</v>
      </c>
      <c r="C397" s="1134" t="s">
        <v>2051</v>
      </c>
      <c r="D397" s="1080" t="s">
        <v>285</v>
      </c>
      <c r="E397" s="1068">
        <v>0</v>
      </c>
      <c r="F397" s="1068">
        <v>100</v>
      </c>
      <c r="G397" s="1080" t="s">
        <v>23</v>
      </c>
      <c r="H397" s="1081" t="s">
        <v>185</v>
      </c>
      <c r="I397" s="1080" t="s">
        <v>89</v>
      </c>
      <c r="J397" s="1064">
        <v>9</v>
      </c>
      <c r="K397" s="1064">
        <v>3</v>
      </c>
      <c r="L397" s="1058" t="s">
        <v>522</v>
      </c>
      <c r="M397" s="1062" t="s">
        <v>564</v>
      </c>
      <c r="N397" s="1068" t="s">
        <v>1691</v>
      </c>
    </row>
    <row r="398" spans="1:16" ht="15" customHeight="1" x14ac:dyDescent="0.35">
      <c r="A398" s="1062" t="s">
        <v>533</v>
      </c>
      <c r="B398" s="1062" t="s">
        <v>564</v>
      </c>
      <c r="C398" s="1134" t="s">
        <v>2052</v>
      </c>
      <c r="D398" s="1080" t="s">
        <v>982</v>
      </c>
      <c r="E398" s="1068">
        <v>-100</v>
      </c>
      <c r="F398" s="1063">
        <v>10000</v>
      </c>
      <c r="G398" s="1080" t="s">
        <v>966</v>
      </c>
      <c r="H398" s="1081" t="s">
        <v>185</v>
      </c>
      <c r="I398" s="1080" t="s">
        <v>89</v>
      </c>
      <c r="J398" s="1058" t="s">
        <v>522</v>
      </c>
      <c r="K398" s="1058" t="s">
        <v>522</v>
      </c>
      <c r="L398" s="1058" t="s">
        <v>522</v>
      </c>
      <c r="M398" s="1062" t="s">
        <v>564</v>
      </c>
      <c r="N398" s="1068" t="s">
        <v>1692</v>
      </c>
    </row>
    <row r="399" spans="1:16" ht="15" customHeight="1" x14ac:dyDescent="0.35">
      <c r="A399" s="1062" t="s">
        <v>533</v>
      </c>
      <c r="B399" s="1062" t="s">
        <v>564</v>
      </c>
      <c r="C399" s="1134" t="s">
        <v>2053</v>
      </c>
      <c r="D399" s="1080" t="s">
        <v>983</v>
      </c>
      <c r="E399" s="1068">
        <v>-100</v>
      </c>
      <c r="F399" s="1063">
        <v>10000</v>
      </c>
      <c r="G399" s="1080" t="s">
        <v>967</v>
      </c>
      <c r="H399" s="1081" t="s">
        <v>185</v>
      </c>
      <c r="I399" s="1080" t="s">
        <v>89</v>
      </c>
      <c r="J399" s="1058" t="s">
        <v>522</v>
      </c>
      <c r="K399" s="1058" t="s">
        <v>522</v>
      </c>
      <c r="L399" s="1058" t="s">
        <v>522</v>
      </c>
      <c r="M399" s="1062" t="s">
        <v>564</v>
      </c>
      <c r="N399" s="1068" t="s">
        <v>1693</v>
      </c>
    </row>
    <row r="400" spans="1:16" ht="15" customHeight="1" x14ac:dyDescent="0.35">
      <c r="A400" s="1062" t="s">
        <v>533</v>
      </c>
      <c r="B400" s="1062" t="s">
        <v>564</v>
      </c>
      <c r="C400" s="1134" t="s">
        <v>2054</v>
      </c>
      <c r="D400" s="1080" t="s">
        <v>984</v>
      </c>
      <c r="E400" s="1063">
        <v>-10000</v>
      </c>
      <c r="F400" s="1063">
        <v>10000</v>
      </c>
      <c r="G400" s="1080" t="s">
        <v>967</v>
      </c>
      <c r="H400" s="1081" t="s">
        <v>185</v>
      </c>
      <c r="I400" s="1080" t="s">
        <v>89</v>
      </c>
      <c r="J400" s="1058" t="s">
        <v>522</v>
      </c>
      <c r="K400" s="1058" t="s">
        <v>522</v>
      </c>
      <c r="L400" s="1058" t="s">
        <v>522</v>
      </c>
      <c r="M400" s="1062" t="s">
        <v>564</v>
      </c>
      <c r="N400" s="1068" t="s">
        <v>1694</v>
      </c>
    </row>
    <row r="401" spans="1:14" ht="15" customHeight="1" x14ac:dyDescent="0.25">
      <c r="A401" s="1062" t="s">
        <v>533</v>
      </c>
      <c r="B401" s="1062" t="s">
        <v>564</v>
      </c>
      <c r="C401" s="1134" t="s">
        <v>2055</v>
      </c>
      <c r="D401" s="1080" t="s">
        <v>630</v>
      </c>
      <c r="E401" s="1068">
        <v>-20</v>
      </c>
      <c r="F401" s="1068">
        <v>40</v>
      </c>
      <c r="G401" s="1080" t="s">
        <v>953</v>
      </c>
      <c r="H401" s="1081" t="s">
        <v>185</v>
      </c>
      <c r="I401" s="1080" t="s">
        <v>89</v>
      </c>
      <c r="J401" s="1064">
        <v>9</v>
      </c>
      <c r="K401" s="1064">
        <v>3</v>
      </c>
      <c r="L401" s="1058" t="s">
        <v>522</v>
      </c>
      <c r="M401" s="1062" t="s">
        <v>564</v>
      </c>
      <c r="N401" s="1068" t="s">
        <v>1695</v>
      </c>
    </row>
    <row r="402" spans="1:14" ht="15" customHeight="1" x14ac:dyDescent="0.25">
      <c r="A402" s="1062" t="s">
        <v>533</v>
      </c>
      <c r="B402" s="1062" t="s">
        <v>564</v>
      </c>
      <c r="C402" s="1134" t="s">
        <v>2056</v>
      </c>
      <c r="D402" s="1080" t="s">
        <v>631</v>
      </c>
      <c r="E402" s="1068">
        <v>-20</v>
      </c>
      <c r="F402" s="1068">
        <v>40</v>
      </c>
      <c r="G402" s="1080" t="s">
        <v>953</v>
      </c>
      <c r="H402" s="1081" t="s">
        <v>185</v>
      </c>
      <c r="I402" s="1080" t="s">
        <v>89</v>
      </c>
      <c r="J402" s="1064">
        <v>9</v>
      </c>
      <c r="K402" s="1064">
        <v>3</v>
      </c>
      <c r="L402" s="1058" t="s">
        <v>522</v>
      </c>
      <c r="M402" s="1062" t="s">
        <v>564</v>
      </c>
      <c r="N402" s="1068" t="s">
        <v>1696</v>
      </c>
    </row>
    <row r="403" spans="1:14" ht="15" customHeight="1" x14ac:dyDescent="0.25">
      <c r="A403" s="1062" t="s">
        <v>533</v>
      </c>
      <c r="B403" s="1062" t="s">
        <v>564</v>
      </c>
      <c r="C403" s="1134" t="s">
        <v>2057</v>
      </c>
      <c r="D403" s="1080" t="s">
        <v>729</v>
      </c>
      <c r="E403" s="1068">
        <v>1</v>
      </c>
      <c r="F403" s="1068">
        <v>100</v>
      </c>
      <c r="G403" s="1080" t="s">
        <v>222</v>
      </c>
      <c r="H403" s="1081" t="s">
        <v>185</v>
      </c>
      <c r="I403" s="1080" t="s">
        <v>89</v>
      </c>
      <c r="J403" s="1064">
        <v>9</v>
      </c>
      <c r="K403" s="1064">
        <v>3</v>
      </c>
      <c r="L403" s="1058" t="s">
        <v>522</v>
      </c>
      <c r="M403" s="1062" t="s">
        <v>564</v>
      </c>
      <c r="N403" s="1068" t="s">
        <v>1697</v>
      </c>
    </row>
    <row r="404" spans="1:14" ht="15" customHeight="1" x14ac:dyDescent="0.25">
      <c r="A404" s="1074" t="s">
        <v>522</v>
      </c>
      <c r="B404" s="1074" t="s">
        <v>522</v>
      </c>
      <c r="C404" s="1135" t="s">
        <v>522</v>
      </c>
      <c r="D404" s="1074" t="s">
        <v>522</v>
      </c>
      <c r="E404" s="1074" t="s">
        <v>522</v>
      </c>
      <c r="F404" s="1074" t="s">
        <v>522</v>
      </c>
      <c r="G404" s="1074" t="s">
        <v>522</v>
      </c>
      <c r="H404" s="1074" t="s">
        <v>522</v>
      </c>
      <c r="I404" s="1074" t="s">
        <v>522</v>
      </c>
      <c r="J404" s="1066" t="s">
        <v>522</v>
      </c>
      <c r="K404" s="1066" t="s">
        <v>522</v>
      </c>
      <c r="L404" s="1066" t="s">
        <v>522</v>
      </c>
      <c r="M404" s="1074" t="s">
        <v>522</v>
      </c>
      <c r="N404" s="1074" t="s">
        <v>522</v>
      </c>
    </row>
    <row r="405" spans="1:14" ht="15" customHeight="1" x14ac:dyDescent="0.25">
      <c r="A405" s="1062" t="s">
        <v>533</v>
      </c>
      <c r="B405" s="1062" t="s">
        <v>2223</v>
      </c>
      <c r="C405" s="1134" t="s">
        <v>2236</v>
      </c>
      <c r="D405" s="1080" t="s">
        <v>529</v>
      </c>
      <c r="E405" s="1093" t="s">
        <v>516</v>
      </c>
      <c r="F405" s="1093" t="s">
        <v>517</v>
      </c>
      <c r="G405" s="1080" t="s">
        <v>173</v>
      </c>
      <c r="H405" s="1081" t="s">
        <v>183</v>
      </c>
      <c r="I405" s="1080" t="s">
        <v>574</v>
      </c>
      <c r="J405" s="1058" t="s">
        <v>522</v>
      </c>
      <c r="K405" s="1058" t="s">
        <v>522</v>
      </c>
      <c r="L405" s="1064">
        <v>63999</v>
      </c>
      <c r="M405" s="1074"/>
      <c r="N405" s="1074"/>
    </row>
    <row r="406" spans="1:14" ht="15" customHeight="1" x14ac:dyDescent="0.25">
      <c r="A406" s="1062" t="s">
        <v>533</v>
      </c>
      <c r="B406" s="1062" t="s">
        <v>2223</v>
      </c>
      <c r="C406" s="1134" t="s">
        <v>12</v>
      </c>
      <c r="D406" s="1080" t="s">
        <v>12</v>
      </c>
      <c r="E406" s="1093">
        <v>1</v>
      </c>
      <c r="F406" s="1093">
        <f ca="1">TODAY()</f>
        <v>42979</v>
      </c>
      <c r="G406" s="1080" t="s">
        <v>93</v>
      </c>
      <c r="H406" s="1081" t="s">
        <v>183</v>
      </c>
      <c r="I406" s="1080" t="s">
        <v>520</v>
      </c>
      <c r="J406" s="1058" t="s">
        <v>522</v>
      </c>
      <c r="K406" s="1058" t="s">
        <v>522</v>
      </c>
      <c r="L406" s="1058" t="s">
        <v>522</v>
      </c>
      <c r="M406" s="1074"/>
      <c r="N406" s="1074"/>
    </row>
    <row r="407" spans="1:14" ht="15" customHeight="1" x14ac:dyDescent="0.25">
      <c r="A407" s="1062" t="s">
        <v>533</v>
      </c>
      <c r="B407" s="1062" t="s">
        <v>2223</v>
      </c>
      <c r="C407" s="1134" t="s">
        <v>129</v>
      </c>
      <c r="D407" s="1080" t="s">
        <v>206</v>
      </c>
      <c r="E407" s="1093" t="s">
        <v>516</v>
      </c>
      <c r="F407" s="1093" t="s">
        <v>517</v>
      </c>
      <c r="G407" s="1080" t="s">
        <v>173</v>
      </c>
      <c r="H407" s="1081" t="s">
        <v>185</v>
      </c>
      <c r="I407" s="1080" t="s">
        <v>574</v>
      </c>
      <c r="J407" s="1058" t="s">
        <v>522</v>
      </c>
      <c r="K407" s="1058" t="s">
        <v>522</v>
      </c>
      <c r="L407" s="1064">
        <v>63999</v>
      </c>
      <c r="M407" s="1074"/>
      <c r="N407" s="1074"/>
    </row>
    <row r="408" spans="1:14" ht="15" customHeight="1" x14ac:dyDescent="0.25">
      <c r="A408" s="1062" t="s">
        <v>533</v>
      </c>
      <c r="B408" s="1062" t="s">
        <v>2223</v>
      </c>
      <c r="C408" s="1134" t="s">
        <v>1412</v>
      </c>
      <c r="D408" s="1080" t="s">
        <v>272</v>
      </c>
      <c r="E408" s="1093" t="s">
        <v>516</v>
      </c>
      <c r="F408" s="1093" t="s">
        <v>517</v>
      </c>
      <c r="G408" s="1080" t="s">
        <v>173</v>
      </c>
      <c r="H408" s="1081" t="s">
        <v>185</v>
      </c>
      <c r="I408" s="1080" t="s">
        <v>574</v>
      </c>
      <c r="J408" s="1058" t="s">
        <v>522</v>
      </c>
      <c r="K408" s="1058" t="s">
        <v>522</v>
      </c>
      <c r="L408" s="1064">
        <v>63999</v>
      </c>
      <c r="M408" s="1074"/>
      <c r="N408" s="1074"/>
    </row>
    <row r="409" spans="1:14" ht="15" customHeight="1" x14ac:dyDescent="0.25">
      <c r="A409" s="1062" t="s">
        <v>533</v>
      </c>
      <c r="B409" s="1062" t="s">
        <v>2223</v>
      </c>
      <c r="C409" s="1134" t="s">
        <v>54</v>
      </c>
      <c r="D409" s="1080" t="s">
        <v>244</v>
      </c>
      <c r="E409" s="1093" t="s">
        <v>516</v>
      </c>
      <c r="F409" s="1093" t="s">
        <v>517</v>
      </c>
      <c r="G409" s="1080" t="s">
        <v>173</v>
      </c>
      <c r="H409" s="1081" t="s">
        <v>185</v>
      </c>
      <c r="I409" s="1080" t="s">
        <v>574</v>
      </c>
      <c r="J409" s="1058" t="s">
        <v>522</v>
      </c>
      <c r="K409" s="1058" t="s">
        <v>522</v>
      </c>
      <c r="L409" s="1064">
        <v>63999</v>
      </c>
      <c r="M409" s="1074"/>
      <c r="N409" s="1074"/>
    </row>
    <row r="410" spans="1:14" ht="15" customHeight="1" x14ac:dyDescent="0.25">
      <c r="A410" s="1062" t="s">
        <v>533</v>
      </c>
      <c r="B410" s="1062" t="s">
        <v>2223</v>
      </c>
      <c r="C410" s="1134" t="s">
        <v>2439</v>
      </c>
      <c r="D410" s="1074" t="s">
        <v>2357</v>
      </c>
      <c r="E410" s="1093" t="s">
        <v>516</v>
      </c>
      <c r="F410" s="1093" t="s">
        <v>517</v>
      </c>
      <c r="G410" s="1093" t="s">
        <v>173</v>
      </c>
      <c r="H410" s="1080" t="s">
        <v>183</v>
      </c>
      <c r="I410" s="1080" t="s">
        <v>574</v>
      </c>
      <c r="J410" s="1058" t="s">
        <v>522</v>
      </c>
      <c r="K410" s="1058" t="s">
        <v>522</v>
      </c>
      <c r="L410" s="1064">
        <v>63999</v>
      </c>
      <c r="M410" s="1074"/>
      <c r="N410" s="1074"/>
    </row>
    <row r="411" spans="1:14" ht="15" customHeight="1" x14ac:dyDescent="0.25">
      <c r="A411" s="1062" t="s">
        <v>533</v>
      </c>
      <c r="B411" s="1062" t="s">
        <v>2223</v>
      </c>
      <c r="C411" s="1134" t="s">
        <v>2440</v>
      </c>
      <c r="D411" s="1074" t="s">
        <v>2358</v>
      </c>
      <c r="E411" s="1093" t="s">
        <v>516</v>
      </c>
      <c r="F411" s="1093" t="s">
        <v>517</v>
      </c>
      <c r="G411" s="1093" t="s">
        <v>173</v>
      </c>
      <c r="H411" s="1080" t="s">
        <v>185</v>
      </c>
      <c r="I411" s="1080" t="s">
        <v>574</v>
      </c>
      <c r="J411" s="1058" t="s">
        <v>522</v>
      </c>
      <c r="K411" s="1058" t="s">
        <v>522</v>
      </c>
      <c r="L411" s="1064">
        <v>63999</v>
      </c>
      <c r="M411" s="1074"/>
      <c r="N411" s="1074"/>
    </row>
    <row r="412" spans="1:14" ht="15" customHeight="1" x14ac:dyDescent="0.25">
      <c r="A412" s="1062" t="s">
        <v>533</v>
      </c>
      <c r="B412" s="1062" t="s">
        <v>2223</v>
      </c>
      <c r="C412" s="1134" t="s">
        <v>2433</v>
      </c>
      <c r="D412" s="1080" t="s">
        <v>2459</v>
      </c>
      <c r="E412" s="1093" t="s">
        <v>516</v>
      </c>
      <c r="F412" s="1093" t="s">
        <v>517</v>
      </c>
      <c r="G412" s="1093" t="s">
        <v>173</v>
      </c>
      <c r="H412" s="1080" t="s">
        <v>185</v>
      </c>
      <c r="I412" s="1080" t="s">
        <v>574</v>
      </c>
      <c r="J412" s="1058" t="s">
        <v>522</v>
      </c>
      <c r="K412" s="1058" t="s">
        <v>522</v>
      </c>
      <c r="L412" s="1064">
        <v>63999</v>
      </c>
      <c r="M412" s="1074"/>
      <c r="N412" s="1074"/>
    </row>
    <row r="413" spans="1:14" ht="15" customHeight="1" x14ac:dyDescent="0.25">
      <c r="A413" s="1062" t="s">
        <v>533</v>
      </c>
      <c r="B413" s="1062" t="s">
        <v>2223</v>
      </c>
      <c r="C413" s="1134" t="s">
        <v>2434</v>
      </c>
      <c r="D413" s="1080" t="s">
        <v>2460</v>
      </c>
      <c r="E413" s="1093">
        <v>0</v>
      </c>
      <c r="F413" s="1093">
        <v>100</v>
      </c>
      <c r="G413" s="1080" t="s">
        <v>23</v>
      </c>
      <c r="H413" s="1080" t="s">
        <v>185</v>
      </c>
      <c r="I413" s="1080" t="s">
        <v>89</v>
      </c>
      <c r="J413" s="1064">
        <v>9</v>
      </c>
      <c r="K413" s="1064">
        <v>3</v>
      </c>
      <c r="L413" s="1058" t="s">
        <v>522</v>
      </c>
      <c r="M413" s="1074"/>
      <c r="N413" s="1074"/>
    </row>
    <row r="414" spans="1:14" ht="15" customHeight="1" x14ac:dyDescent="0.25">
      <c r="A414" s="1062" t="s">
        <v>533</v>
      </c>
      <c r="B414" s="1062" t="s">
        <v>2223</v>
      </c>
      <c r="C414" s="1134" t="s">
        <v>2435</v>
      </c>
      <c r="D414" s="1080" t="s">
        <v>2471</v>
      </c>
      <c r="E414" s="1093">
        <v>0</v>
      </c>
      <c r="F414" s="1093">
        <v>100</v>
      </c>
      <c r="G414" s="1080" t="s">
        <v>252</v>
      </c>
      <c r="H414" s="1080" t="s">
        <v>185</v>
      </c>
      <c r="I414" s="1080" t="s">
        <v>89</v>
      </c>
      <c r="J414" s="1064">
        <v>9</v>
      </c>
      <c r="K414" s="1064">
        <v>3</v>
      </c>
      <c r="L414" s="1058" t="s">
        <v>522</v>
      </c>
      <c r="M414" s="1074"/>
      <c r="N414" s="1074"/>
    </row>
    <row r="415" spans="1:14" ht="15" customHeight="1" x14ac:dyDescent="0.25">
      <c r="A415" s="1062" t="s">
        <v>533</v>
      </c>
      <c r="B415" s="1062" t="s">
        <v>2223</v>
      </c>
      <c r="C415" s="1134" t="s">
        <v>2436</v>
      </c>
      <c r="D415" s="1080" t="s">
        <v>2472</v>
      </c>
      <c r="E415" s="1093">
        <v>0</v>
      </c>
      <c r="F415" s="1093">
        <v>100</v>
      </c>
      <c r="G415" s="1080" t="s">
        <v>252</v>
      </c>
      <c r="H415" s="1080" t="s">
        <v>185</v>
      </c>
      <c r="I415" s="1080" t="s">
        <v>89</v>
      </c>
      <c r="J415" s="1064">
        <v>9</v>
      </c>
      <c r="K415" s="1064">
        <v>3</v>
      </c>
      <c r="L415" s="1058" t="s">
        <v>522</v>
      </c>
      <c r="M415" s="1074"/>
      <c r="N415" s="1074"/>
    </row>
    <row r="416" spans="1:14" ht="15" customHeight="1" x14ac:dyDescent="0.25">
      <c r="A416" s="1062" t="s">
        <v>533</v>
      </c>
      <c r="B416" s="1062" t="s">
        <v>2223</v>
      </c>
      <c r="C416" s="1134" t="s">
        <v>2437</v>
      </c>
      <c r="D416" s="1080" t="s">
        <v>2473</v>
      </c>
      <c r="E416" s="1093">
        <v>0</v>
      </c>
      <c r="F416" s="1093">
        <v>100</v>
      </c>
      <c r="G416" s="1080" t="s">
        <v>252</v>
      </c>
      <c r="H416" s="1080" t="s">
        <v>185</v>
      </c>
      <c r="I416" s="1080" t="s">
        <v>89</v>
      </c>
      <c r="J416" s="1064">
        <v>9</v>
      </c>
      <c r="K416" s="1064">
        <v>3</v>
      </c>
      <c r="L416" s="1058" t="s">
        <v>522</v>
      </c>
      <c r="M416" s="1074"/>
      <c r="N416" s="1074"/>
    </row>
    <row r="417" spans="1:14" ht="15" customHeight="1" x14ac:dyDescent="0.25">
      <c r="A417" s="1062" t="s">
        <v>533</v>
      </c>
      <c r="B417" s="1062" t="s">
        <v>2223</v>
      </c>
      <c r="C417" s="1134" t="s">
        <v>2424</v>
      </c>
      <c r="D417" s="1080" t="s">
        <v>2471</v>
      </c>
      <c r="E417" s="1093">
        <v>0</v>
      </c>
      <c r="F417" s="1093">
        <v>100</v>
      </c>
      <c r="G417" s="1080" t="s">
        <v>252</v>
      </c>
      <c r="H417" s="1080" t="s">
        <v>185</v>
      </c>
      <c r="I417" s="1080" t="s">
        <v>89</v>
      </c>
      <c r="J417" s="1064">
        <v>9</v>
      </c>
      <c r="K417" s="1064">
        <v>3</v>
      </c>
      <c r="L417" s="1058" t="s">
        <v>522</v>
      </c>
      <c r="M417" s="1074"/>
      <c r="N417" s="1074"/>
    </row>
    <row r="418" spans="1:14" ht="15" customHeight="1" x14ac:dyDescent="0.25">
      <c r="A418" s="1062" t="s">
        <v>533</v>
      </c>
      <c r="B418" s="1062" t="s">
        <v>2223</v>
      </c>
      <c r="C418" s="1134" t="s">
        <v>2438</v>
      </c>
      <c r="D418" s="1080" t="s">
        <v>2478</v>
      </c>
      <c r="E418" s="1093">
        <v>0</v>
      </c>
      <c r="F418" s="1093">
        <v>100</v>
      </c>
      <c r="G418" s="1080" t="s">
        <v>92</v>
      </c>
      <c r="H418" s="1080" t="s">
        <v>185</v>
      </c>
      <c r="I418" s="1080" t="s">
        <v>89</v>
      </c>
      <c r="J418" s="1064">
        <v>9</v>
      </c>
      <c r="K418" s="1064">
        <v>3</v>
      </c>
      <c r="L418" s="1058" t="s">
        <v>522</v>
      </c>
      <c r="M418" s="1074"/>
      <c r="N418" s="1074"/>
    </row>
    <row r="419" spans="1:14" ht="15" customHeight="1" x14ac:dyDescent="0.25">
      <c r="A419" s="1062" t="s">
        <v>533</v>
      </c>
      <c r="B419" s="1062" t="s">
        <v>2223</v>
      </c>
      <c r="C419" s="1134" t="s">
        <v>2441</v>
      </c>
      <c r="D419" s="1074" t="s">
        <v>2357</v>
      </c>
      <c r="E419" s="1093" t="s">
        <v>516</v>
      </c>
      <c r="F419" s="1093" t="s">
        <v>517</v>
      </c>
      <c r="G419" s="1093" t="s">
        <v>173</v>
      </c>
      <c r="H419" s="1080" t="s">
        <v>183</v>
      </c>
      <c r="I419" s="1080" t="s">
        <v>574</v>
      </c>
      <c r="J419" s="1058" t="s">
        <v>522</v>
      </c>
      <c r="K419" s="1058" t="s">
        <v>522</v>
      </c>
      <c r="L419" s="1064">
        <v>63999</v>
      </c>
      <c r="M419" s="1074"/>
      <c r="N419" s="1074"/>
    </row>
    <row r="420" spans="1:14" ht="15" customHeight="1" x14ac:dyDescent="0.25">
      <c r="A420" s="1062" t="s">
        <v>533</v>
      </c>
      <c r="B420" s="1062" t="s">
        <v>2223</v>
      </c>
      <c r="C420" s="1134" t="s">
        <v>2442</v>
      </c>
      <c r="D420" s="1074" t="s">
        <v>2358</v>
      </c>
      <c r="E420" s="1093" t="s">
        <v>516</v>
      </c>
      <c r="F420" s="1093" t="s">
        <v>517</v>
      </c>
      <c r="G420" s="1093" t="s">
        <v>173</v>
      </c>
      <c r="H420" s="1080" t="s">
        <v>185</v>
      </c>
      <c r="I420" s="1080" t="s">
        <v>574</v>
      </c>
      <c r="J420" s="1058" t="s">
        <v>522</v>
      </c>
      <c r="K420" s="1058" t="s">
        <v>522</v>
      </c>
      <c r="L420" s="1064">
        <v>63999</v>
      </c>
      <c r="M420" s="1074"/>
      <c r="N420" s="1074"/>
    </row>
    <row r="421" spans="1:14" ht="15" customHeight="1" x14ac:dyDescent="0.25">
      <c r="A421" s="1062" t="s">
        <v>533</v>
      </c>
      <c r="B421" s="1062" t="s">
        <v>2223</v>
      </c>
      <c r="C421" s="1134" t="s">
        <v>2425</v>
      </c>
      <c r="D421" s="1080" t="s">
        <v>2461</v>
      </c>
      <c r="E421" s="1093">
        <v>0</v>
      </c>
      <c r="F421" s="1093">
        <v>100</v>
      </c>
      <c r="G421" s="1080" t="s">
        <v>252</v>
      </c>
      <c r="H421" s="1080" t="s">
        <v>185</v>
      </c>
      <c r="I421" s="1080" t="s">
        <v>89</v>
      </c>
      <c r="J421" s="1064">
        <v>9</v>
      </c>
      <c r="K421" s="1064">
        <v>3</v>
      </c>
      <c r="L421" s="1058" t="s">
        <v>522</v>
      </c>
      <c r="M421" s="1074"/>
      <c r="N421" s="1074"/>
    </row>
    <row r="422" spans="1:14" ht="15" customHeight="1" x14ac:dyDescent="0.25">
      <c r="A422" s="1062" t="s">
        <v>533</v>
      </c>
      <c r="B422" s="1062" t="s">
        <v>2223</v>
      </c>
      <c r="C422" s="1134" t="s">
        <v>2426</v>
      </c>
      <c r="D422" s="1080" t="s">
        <v>2462</v>
      </c>
      <c r="E422" s="1093">
        <v>0</v>
      </c>
      <c r="F422" s="1093">
        <v>100</v>
      </c>
      <c r="G422" s="1080" t="s">
        <v>252</v>
      </c>
      <c r="H422" s="1080" t="s">
        <v>185</v>
      </c>
      <c r="I422" s="1080" t="s">
        <v>89</v>
      </c>
      <c r="J422" s="1064">
        <v>9</v>
      </c>
      <c r="K422" s="1064">
        <v>3</v>
      </c>
      <c r="L422" s="1058" t="s">
        <v>522</v>
      </c>
      <c r="M422" s="1074"/>
      <c r="N422" s="1074"/>
    </row>
    <row r="423" spans="1:14" ht="15" customHeight="1" x14ac:dyDescent="0.25">
      <c r="A423" s="1062" t="s">
        <v>533</v>
      </c>
      <c r="B423" s="1062" t="s">
        <v>2223</v>
      </c>
      <c r="C423" s="1134" t="s">
        <v>2443</v>
      </c>
      <c r="D423" s="1074" t="s">
        <v>2357</v>
      </c>
      <c r="E423" s="1093" t="s">
        <v>516</v>
      </c>
      <c r="F423" s="1093" t="s">
        <v>517</v>
      </c>
      <c r="G423" s="1093" t="s">
        <v>173</v>
      </c>
      <c r="H423" s="1080" t="s">
        <v>183</v>
      </c>
      <c r="I423" s="1080" t="s">
        <v>574</v>
      </c>
      <c r="J423" s="1058" t="s">
        <v>522</v>
      </c>
      <c r="K423" s="1058" t="s">
        <v>522</v>
      </c>
      <c r="L423" s="1064">
        <v>63999</v>
      </c>
      <c r="M423" s="1074"/>
      <c r="N423" s="1074"/>
    </row>
    <row r="424" spans="1:14" ht="15" customHeight="1" x14ac:dyDescent="0.25">
      <c r="A424" s="1062" t="s">
        <v>533</v>
      </c>
      <c r="B424" s="1062" t="s">
        <v>2223</v>
      </c>
      <c r="C424" s="1134" t="s">
        <v>2444</v>
      </c>
      <c r="D424" s="1074" t="s">
        <v>2358</v>
      </c>
      <c r="E424" s="1093" t="s">
        <v>516</v>
      </c>
      <c r="F424" s="1093" t="s">
        <v>517</v>
      </c>
      <c r="G424" s="1093" t="s">
        <v>173</v>
      </c>
      <c r="H424" s="1080" t="s">
        <v>185</v>
      </c>
      <c r="I424" s="1080" t="s">
        <v>574</v>
      </c>
      <c r="J424" s="1058" t="s">
        <v>522</v>
      </c>
      <c r="K424" s="1058" t="s">
        <v>522</v>
      </c>
      <c r="L424" s="1064">
        <v>63999</v>
      </c>
      <c r="M424" s="1074"/>
      <c r="N424" s="1074"/>
    </row>
    <row r="425" spans="1:14" ht="15" customHeight="1" x14ac:dyDescent="0.25">
      <c r="A425" s="1062" t="s">
        <v>533</v>
      </c>
      <c r="B425" s="1062" t="s">
        <v>2223</v>
      </c>
      <c r="C425" s="1134" t="s">
        <v>2427</v>
      </c>
      <c r="D425" s="1080" t="s">
        <v>2463</v>
      </c>
      <c r="E425" s="1093">
        <v>0</v>
      </c>
      <c r="F425" s="1093">
        <v>100</v>
      </c>
      <c r="G425" s="1080" t="s">
        <v>2458</v>
      </c>
      <c r="H425" s="1080" t="s">
        <v>185</v>
      </c>
      <c r="I425" s="1080" t="s">
        <v>89</v>
      </c>
      <c r="J425" s="1064">
        <v>9</v>
      </c>
      <c r="K425" s="1064">
        <v>3</v>
      </c>
      <c r="L425" s="1058" t="s">
        <v>522</v>
      </c>
      <c r="M425" s="1074"/>
      <c r="N425" s="1074"/>
    </row>
    <row r="426" spans="1:14" ht="15" customHeight="1" x14ac:dyDescent="0.25">
      <c r="A426" s="1062" t="s">
        <v>533</v>
      </c>
      <c r="B426" s="1062" t="s">
        <v>2223</v>
      </c>
      <c r="C426" s="1134" t="s">
        <v>2428</v>
      </c>
      <c r="D426" s="1080" t="s">
        <v>2464</v>
      </c>
      <c r="E426" s="1093">
        <v>0</v>
      </c>
      <c r="F426" s="1093">
        <v>100</v>
      </c>
      <c r="G426" s="1080" t="s">
        <v>2458</v>
      </c>
      <c r="H426" s="1080" t="s">
        <v>185</v>
      </c>
      <c r="I426" s="1080" t="s">
        <v>89</v>
      </c>
      <c r="J426" s="1064">
        <v>9</v>
      </c>
      <c r="K426" s="1064">
        <v>3</v>
      </c>
      <c r="L426" s="1058" t="s">
        <v>522</v>
      </c>
      <c r="M426" s="1074"/>
      <c r="N426" s="1074"/>
    </row>
    <row r="427" spans="1:14" ht="15" customHeight="1" x14ac:dyDescent="0.25">
      <c r="A427" s="1062" t="s">
        <v>533</v>
      </c>
      <c r="B427" s="1062" t="s">
        <v>2223</v>
      </c>
      <c r="C427" s="1134" t="s">
        <v>2445</v>
      </c>
      <c r="D427" s="1074" t="s">
        <v>2357</v>
      </c>
      <c r="E427" s="1093" t="s">
        <v>516</v>
      </c>
      <c r="F427" s="1093" t="s">
        <v>517</v>
      </c>
      <c r="G427" s="1093" t="s">
        <v>173</v>
      </c>
      <c r="H427" s="1080" t="s">
        <v>183</v>
      </c>
      <c r="I427" s="1080" t="s">
        <v>574</v>
      </c>
      <c r="J427" s="1058" t="s">
        <v>522</v>
      </c>
      <c r="K427" s="1058" t="s">
        <v>522</v>
      </c>
      <c r="L427" s="1064">
        <v>63999</v>
      </c>
      <c r="M427" s="1074"/>
      <c r="N427" s="1074"/>
    </row>
    <row r="428" spans="1:14" ht="15" customHeight="1" x14ac:dyDescent="0.25">
      <c r="A428" s="1062" t="s">
        <v>533</v>
      </c>
      <c r="B428" s="1062" t="s">
        <v>2223</v>
      </c>
      <c r="C428" s="1134" t="s">
        <v>2446</v>
      </c>
      <c r="D428" s="1074" t="s">
        <v>2358</v>
      </c>
      <c r="E428" s="1093" t="s">
        <v>516</v>
      </c>
      <c r="F428" s="1093" t="s">
        <v>517</v>
      </c>
      <c r="G428" s="1093" t="s">
        <v>173</v>
      </c>
      <c r="H428" s="1080" t="s">
        <v>185</v>
      </c>
      <c r="I428" s="1080" t="s">
        <v>574</v>
      </c>
      <c r="J428" s="1058" t="s">
        <v>522</v>
      </c>
      <c r="K428" s="1058" t="s">
        <v>522</v>
      </c>
      <c r="L428" s="1064">
        <v>63999</v>
      </c>
      <c r="M428" s="1074"/>
      <c r="N428" s="1074"/>
    </row>
    <row r="429" spans="1:14" ht="15" customHeight="1" x14ac:dyDescent="0.25">
      <c r="A429" s="1062" t="s">
        <v>533</v>
      </c>
      <c r="B429" s="1062" t="s">
        <v>2223</v>
      </c>
      <c r="C429" s="1134" t="s">
        <v>2429</v>
      </c>
      <c r="D429" s="1080" t="s">
        <v>2465</v>
      </c>
      <c r="E429" s="1093">
        <v>0</v>
      </c>
      <c r="F429" s="1093">
        <v>100</v>
      </c>
      <c r="G429" s="1080" t="s">
        <v>2458</v>
      </c>
      <c r="H429" s="1080" t="s">
        <v>185</v>
      </c>
      <c r="I429" s="1080" t="s">
        <v>89</v>
      </c>
      <c r="J429" s="1064">
        <v>9</v>
      </c>
      <c r="K429" s="1064">
        <v>3</v>
      </c>
      <c r="L429" s="1058" t="s">
        <v>522</v>
      </c>
      <c r="M429" s="1074"/>
      <c r="N429" s="1074"/>
    </row>
    <row r="430" spans="1:14" ht="15" customHeight="1" x14ac:dyDescent="0.25">
      <c r="A430" s="1062" t="s">
        <v>533</v>
      </c>
      <c r="B430" s="1062" t="s">
        <v>2223</v>
      </c>
      <c r="C430" s="1134" t="s">
        <v>2448</v>
      </c>
      <c r="D430" s="1080" t="s">
        <v>2474</v>
      </c>
      <c r="E430" s="1093">
        <v>0</v>
      </c>
      <c r="F430" s="1093">
        <v>100</v>
      </c>
      <c r="G430" s="1080" t="s">
        <v>252</v>
      </c>
      <c r="H430" s="1080" t="s">
        <v>185</v>
      </c>
      <c r="I430" s="1080" t="s">
        <v>89</v>
      </c>
      <c r="J430" s="1064">
        <v>9</v>
      </c>
      <c r="K430" s="1064">
        <v>3</v>
      </c>
      <c r="L430" s="1058" t="s">
        <v>522</v>
      </c>
      <c r="M430" s="1074"/>
      <c r="N430" s="1074"/>
    </row>
    <row r="431" spans="1:14" ht="15" customHeight="1" x14ac:dyDescent="0.25">
      <c r="A431" s="1062" t="s">
        <v>533</v>
      </c>
      <c r="B431" s="1062" t="s">
        <v>2223</v>
      </c>
      <c r="C431" s="1134" t="s">
        <v>2449</v>
      </c>
      <c r="D431" s="1080" t="s">
        <v>2475</v>
      </c>
      <c r="E431" s="1093">
        <v>0</v>
      </c>
      <c r="F431" s="1093">
        <v>100</v>
      </c>
      <c r="G431" s="1080" t="s">
        <v>252</v>
      </c>
      <c r="H431" s="1080" t="s">
        <v>185</v>
      </c>
      <c r="I431" s="1080" t="s">
        <v>89</v>
      </c>
      <c r="J431" s="1064">
        <v>9</v>
      </c>
      <c r="K431" s="1064">
        <v>3</v>
      </c>
      <c r="L431" s="1058" t="s">
        <v>522</v>
      </c>
      <c r="M431" s="1074"/>
      <c r="N431" s="1074"/>
    </row>
    <row r="432" spans="1:14" ht="15" customHeight="1" x14ac:dyDescent="0.25">
      <c r="A432" s="1062" t="s">
        <v>533</v>
      </c>
      <c r="B432" s="1062" t="s">
        <v>2223</v>
      </c>
      <c r="C432" s="1134" t="s">
        <v>2450</v>
      </c>
      <c r="D432" s="1080" t="s">
        <v>2476</v>
      </c>
      <c r="E432" s="1093">
        <v>0</v>
      </c>
      <c r="F432" s="1093">
        <v>100</v>
      </c>
      <c r="G432" s="1080" t="s">
        <v>252</v>
      </c>
      <c r="H432" s="1080" t="s">
        <v>185</v>
      </c>
      <c r="I432" s="1080" t="s">
        <v>89</v>
      </c>
      <c r="J432" s="1064">
        <v>9</v>
      </c>
      <c r="K432" s="1064">
        <v>3</v>
      </c>
      <c r="L432" s="1058" t="s">
        <v>522</v>
      </c>
      <c r="M432" s="1074"/>
      <c r="N432" s="1074"/>
    </row>
    <row r="433" spans="1:14" ht="15" customHeight="1" x14ac:dyDescent="0.25">
      <c r="A433" s="1062" t="s">
        <v>533</v>
      </c>
      <c r="B433" s="1062" t="s">
        <v>2223</v>
      </c>
      <c r="C433" s="1134" t="s">
        <v>2451</v>
      </c>
      <c r="D433" s="1080" t="s">
        <v>2474</v>
      </c>
      <c r="E433" s="1093">
        <v>0</v>
      </c>
      <c r="F433" s="1093">
        <v>100</v>
      </c>
      <c r="G433" s="1080" t="s">
        <v>252</v>
      </c>
      <c r="H433" s="1080" t="s">
        <v>185</v>
      </c>
      <c r="I433" s="1080" t="s">
        <v>89</v>
      </c>
      <c r="J433" s="1064">
        <v>9</v>
      </c>
      <c r="K433" s="1064">
        <v>3</v>
      </c>
      <c r="L433" s="1058" t="s">
        <v>522</v>
      </c>
      <c r="M433" s="1074"/>
      <c r="N433" s="1074"/>
    </row>
    <row r="434" spans="1:14" ht="15" customHeight="1" x14ac:dyDescent="0.25">
      <c r="A434" s="1062" t="s">
        <v>533</v>
      </c>
      <c r="B434" s="1062" t="s">
        <v>2223</v>
      </c>
      <c r="C434" s="1134" t="s">
        <v>2452</v>
      </c>
      <c r="D434" s="1080" t="s">
        <v>2477</v>
      </c>
      <c r="E434" s="1093">
        <v>0</v>
      </c>
      <c r="F434" s="1093">
        <v>100</v>
      </c>
      <c r="G434" s="1080" t="s">
        <v>92</v>
      </c>
      <c r="H434" s="1080" t="s">
        <v>185</v>
      </c>
      <c r="I434" s="1080" t="s">
        <v>89</v>
      </c>
      <c r="J434" s="1064">
        <v>9</v>
      </c>
      <c r="K434" s="1064">
        <v>3</v>
      </c>
      <c r="L434" s="1058" t="s">
        <v>522</v>
      </c>
      <c r="M434" s="1074"/>
      <c r="N434" s="1074"/>
    </row>
    <row r="435" spans="1:14" ht="15" customHeight="1" x14ac:dyDescent="0.25">
      <c r="A435" s="1062" t="s">
        <v>533</v>
      </c>
      <c r="B435" s="1062" t="s">
        <v>2223</v>
      </c>
      <c r="C435" s="1134" t="s">
        <v>2457</v>
      </c>
      <c r="D435" s="1080" t="s">
        <v>2466</v>
      </c>
      <c r="E435" s="1093">
        <v>0</v>
      </c>
      <c r="F435" s="1093">
        <v>100</v>
      </c>
      <c r="G435" s="1080" t="s">
        <v>252</v>
      </c>
      <c r="H435" s="1080" t="s">
        <v>185</v>
      </c>
      <c r="I435" s="1080" t="s">
        <v>89</v>
      </c>
      <c r="J435" s="1064">
        <v>9</v>
      </c>
      <c r="K435" s="1064">
        <v>3</v>
      </c>
      <c r="L435" s="1058" t="s">
        <v>522</v>
      </c>
      <c r="M435" s="1074"/>
      <c r="N435" s="1074"/>
    </row>
    <row r="436" spans="1:14" ht="15" customHeight="1" x14ac:dyDescent="0.25">
      <c r="A436" s="1062" t="s">
        <v>533</v>
      </c>
      <c r="B436" s="1062" t="s">
        <v>2223</v>
      </c>
      <c r="C436" s="1134" t="s">
        <v>2453</v>
      </c>
      <c r="D436" s="1080" t="s">
        <v>2467</v>
      </c>
      <c r="E436" s="1093">
        <v>0</v>
      </c>
      <c r="F436" s="1093">
        <v>100</v>
      </c>
      <c r="G436" s="1080" t="s">
        <v>252</v>
      </c>
      <c r="H436" s="1080" t="s">
        <v>185</v>
      </c>
      <c r="I436" s="1080" t="s">
        <v>89</v>
      </c>
      <c r="J436" s="1064">
        <v>9</v>
      </c>
      <c r="K436" s="1064">
        <v>3</v>
      </c>
      <c r="L436" s="1058" t="s">
        <v>522</v>
      </c>
      <c r="M436" s="1074"/>
      <c r="N436" s="1074"/>
    </row>
    <row r="437" spans="1:14" ht="15" customHeight="1" x14ac:dyDescent="0.25">
      <c r="A437" s="1062" t="s">
        <v>533</v>
      </c>
      <c r="B437" s="1062" t="s">
        <v>2223</v>
      </c>
      <c r="C437" s="1134" t="s">
        <v>2454</v>
      </c>
      <c r="D437" s="1080" t="s">
        <v>2468</v>
      </c>
      <c r="E437" s="1093">
        <v>0</v>
      </c>
      <c r="F437" s="1093">
        <v>100</v>
      </c>
      <c r="G437" s="1080" t="s">
        <v>2458</v>
      </c>
      <c r="H437" s="1080" t="s">
        <v>185</v>
      </c>
      <c r="I437" s="1080" t="s">
        <v>89</v>
      </c>
      <c r="J437" s="1064">
        <v>9</v>
      </c>
      <c r="K437" s="1064">
        <v>3</v>
      </c>
      <c r="L437" s="1058" t="s">
        <v>522</v>
      </c>
      <c r="M437" s="1074"/>
      <c r="N437" s="1074"/>
    </row>
    <row r="438" spans="1:14" ht="15" customHeight="1" x14ac:dyDescent="0.25">
      <c r="A438" s="1062" t="s">
        <v>533</v>
      </c>
      <c r="B438" s="1062" t="s">
        <v>2223</v>
      </c>
      <c r="C438" s="1134" t="s">
        <v>2455</v>
      </c>
      <c r="D438" s="1080" t="s">
        <v>2469</v>
      </c>
      <c r="E438" s="1093">
        <v>0</v>
      </c>
      <c r="F438" s="1093">
        <v>100</v>
      </c>
      <c r="G438" s="1080" t="s">
        <v>2458</v>
      </c>
      <c r="H438" s="1080" t="s">
        <v>185</v>
      </c>
      <c r="I438" s="1080" t="s">
        <v>89</v>
      </c>
      <c r="J438" s="1064">
        <v>9</v>
      </c>
      <c r="K438" s="1064">
        <v>3</v>
      </c>
      <c r="L438" s="1058" t="s">
        <v>522</v>
      </c>
      <c r="M438" s="1074"/>
      <c r="N438" s="1074"/>
    </row>
    <row r="439" spans="1:14" ht="15" customHeight="1" x14ac:dyDescent="0.25">
      <c r="A439" s="1062" t="s">
        <v>533</v>
      </c>
      <c r="B439" s="1062" t="s">
        <v>2223</v>
      </c>
      <c r="C439" s="1074" t="s">
        <v>2456</v>
      </c>
      <c r="D439" s="1080" t="s">
        <v>2470</v>
      </c>
      <c r="E439" s="1093">
        <v>0</v>
      </c>
      <c r="F439" s="1093">
        <v>100</v>
      </c>
      <c r="G439" s="1080" t="s">
        <v>2458</v>
      </c>
      <c r="H439" s="1080" t="s">
        <v>185</v>
      </c>
      <c r="I439" s="1080" t="s">
        <v>89</v>
      </c>
      <c r="J439" s="1064">
        <v>9</v>
      </c>
      <c r="K439" s="1064">
        <v>3</v>
      </c>
      <c r="L439" s="1058" t="s">
        <v>522</v>
      </c>
      <c r="M439" s="1074"/>
      <c r="N439" s="1074"/>
    </row>
    <row r="440" spans="1:14" ht="15" customHeight="1" x14ac:dyDescent="0.25">
      <c r="A440" s="1074" t="s">
        <v>522</v>
      </c>
      <c r="B440" s="1074" t="s">
        <v>522</v>
      </c>
      <c r="C440" s="1135" t="s">
        <v>522</v>
      </c>
      <c r="D440" s="1074" t="s">
        <v>522</v>
      </c>
      <c r="E440" s="1074" t="s">
        <v>522</v>
      </c>
      <c r="F440" s="1074" t="s">
        <v>522</v>
      </c>
      <c r="G440" s="1074" t="s">
        <v>522</v>
      </c>
      <c r="H440" s="1074" t="s">
        <v>522</v>
      </c>
      <c r="I440" s="1074" t="s">
        <v>522</v>
      </c>
      <c r="J440" s="1066" t="s">
        <v>522</v>
      </c>
      <c r="K440" s="1066" t="s">
        <v>522</v>
      </c>
      <c r="L440" s="1066" t="s">
        <v>522</v>
      </c>
      <c r="M440" s="1074" t="s">
        <v>522</v>
      </c>
      <c r="N440" s="1074" t="s">
        <v>522</v>
      </c>
    </row>
    <row r="441" spans="1:14" ht="15" customHeight="1" x14ac:dyDescent="0.25">
      <c r="A441" s="1062" t="s">
        <v>533</v>
      </c>
      <c r="B441" s="1062" t="s">
        <v>2224</v>
      </c>
      <c r="C441" s="1074" t="s">
        <v>2236</v>
      </c>
      <c r="D441" s="1080" t="s">
        <v>529</v>
      </c>
      <c r="E441" s="1093" t="s">
        <v>516</v>
      </c>
      <c r="F441" s="1093" t="s">
        <v>517</v>
      </c>
      <c r="G441" s="1080" t="s">
        <v>173</v>
      </c>
      <c r="H441" s="1081" t="s">
        <v>183</v>
      </c>
      <c r="I441" s="1080" t="s">
        <v>574</v>
      </c>
      <c r="J441" s="1058" t="s">
        <v>522</v>
      </c>
      <c r="K441" s="1058" t="s">
        <v>522</v>
      </c>
      <c r="L441" s="1064">
        <v>63999</v>
      </c>
      <c r="M441" s="1074"/>
      <c r="N441" s="1074"/>
    </row>
    <row r="442" spans="1:14" ht="15" customHeight="1" x14ac:dyDescent="0.25">
      <c r="A442" s="1062" t="s">
        <v>533</v>
      </c>
      <c r="B442" s="1062" t="s">
        <v>2224</v>
      </c>
      <c r="C442" s="1074" t="s">
        <v>12</v>
      </c>
      <c r="D442" s="1080" t="s">
        <v>12</v>
      </c>
      <c r="E442" s="1093">
        <v>1</v>
      </c>
      <c r="F442" s="1093">
        <f ca="1">TODAY()</f>
        <v>42979</v>
      </c>
      <c r="G442" s="1080" t="s">
        <v>93</v>
      </c>
      <c r="H442" s="1081" t="s">
        <v>183</v>
      </c>
      <c r="I442" s="1080" t="s">
        <v>520</v>
      </c>
      <c r="J442" s="1058" t="s">
        <v>522</v>
      </c>
      <c r="K442" s="1058" t="s">
        <v>522</v>
      </c>
      <c r="L442" s="1058" t="s">
        <v>522</v>
      </c>
      <c r="M442" s="1074"/>
      <c r="N442" s="1074"/>
    </row>
    <row r="443" spans="1:14" ht="15" customHeight="1" x14ac:dyDescent="0.25">
      <c r="A443" s="1062" t="s">
        <v>533</v>
      </c>
      <c r="B443" s="1062" t="s">
        <v>2224</v>
      </c>
      <c r="C443" s="1074" t="s">
        <v>129</v>
      </c>
      <c r="D443" s="1080" t="s">
        <v>206</v>
      </c>
      <c r="E443" s="1093" t="s">
        <v>516</v>
      </c>
      <c r="F443" s="1093" t="s">
        <v>517</v>
      </c>
      <c r="G443" s="1080" t="s">
        <v>173</v>
      </c>
      <c r="H443" s="1081" t="s">
        <v>185</v>
      </c>
      <c r="I443" s="1080" t="s">
        <v>574</v>
      </c>
      <c r="J443" s="1058" t="s">
        <v>522</v>
      </c>
      <c r="K443" s="1058" t="s">
        <v>522</v>
      </c>
      <c r="L443" s="1064">
        <v>63999</v>
      </c>
      <c r="M443" s="1074"/>
      <c r="N443" s="1074"/>
    </row>
    <row r="444" spans="1:14" ht="15" customHeight="1" x14ac:dyDescent="0.25">
      <c r="A444" s="1062" t="s">
        <v>533</v>
      </c>
      <c r="B444" s="1062" t="s">
        <v>2224</v>
      </c>
      <c r="C444" s="1074" t="s">
        <v>1412</v>
      </c>
      <c r="D444" s="1080" t="s">
        <v>272</v>
      </c>
      <c r="E444" s="1093" t="s">
        <v>516</v>
      </c>
      <c r="F444" s="1093" t="s">
        <v>517</v>
      </c>
      <c r="G444" s="1080" t="s">
        <v>173</v>
      </c>
      <c r="H444" s="1081" t="s">
        <v>185</v>
      </c>
      <c r="I444" s="1080" t="s">
        <v>574</v>
      </c>
      <c r="J444" s="1058" t="s">
        <v>522</v>
      </c>
      <c r="K444" s="1058" t="s">
        <v>522</v>
      </c>
      <c r="L444" s="1064">
        <v>63999</v>
      </c>
      <c r="M444" s="1074"/>
      <c r="N444" s="1074"/>
    </row>
    <row r="445" spans="1:14" ht="15" customHeight="1" x14ac:dyDescent="0.25">
      <c r="A445" s="1062" t="s">
        <v>533</v>
      </c>
      <c r="B445" s="1062" t="s">
        <v>2224</v>
      </c>
      <c r="C445" s="1074" t="s">
        <v>54</v>
      </c>
      <c r="D445" s="1080" t="s">
        <v>244</v>
      </c>
      <c r="E445" s="1093" t="s">
        <v>516</v>
      </c>
      <c r="F445" s="1093" t="s">
        <v>517</v>
      </c>
      <c r="G445" s="1080" t="s">
        <v>173</v>
      </c>
      <c r="H445" s="1081" t="s">
        <v>185</v>
      </c>
      <c r="I445" s="1080" t="s">
        <v>574</v>
      </c>
      <c r="J445" s="1058" t="s">
        <v>522</v>
      </c>
      <c r="K445" s="1058" t="s">
        <v>522</v>
      </c>
      <c r="L445" s="1064">
        <v>63999</v>
      </c>
      <c r="M445" s="1074"/>
      <c r="N445" s="1074"/>
    </row>
    <row r="446" spans="1:14" ht="15" customHeight="1" x14ac:dyDescent="0.25">
      <c r="A446" s="1062" t="s">
        <v>533</v>
      </c>
      <c r="B446" s="1062" t="s">
        <v>2224</v>
      </c>
      <c r="C446" s="1074" t="s">
        <v>2485</v>
      </c>
      <c r="D446" s="1074" t="s">
        <v>2357</v>
      </c>
      <c r="E446" s="1093" t="s">
        <v>516</v>
      </c>
      <c r="F446" s="1093" t="s">
        <v>517</v>
      </c>
      <c r="G446" s="1093" t="s">
        <v>173</v>
      </c>
      <c r="H446" s="1080" t="s">
        <v>183</v>
      </c>
      <c r="I446" s="1080" t="s">
        <v>574</v>
      </c>
      <c r="J446" s="1058" t="s">
        <v>522</v>
      </c>
      <c r="K446" s="1058" t="s">
        <v>522</v>
      </c>
      <c r="L446" s="1064">
        <v>63999</v>
      </c>
      <c r="M446" s="1074"/>
      <c r="N446" s="1074"/>
    </row>
    <row r="447" spans="1:14" ht="15" customHeight="1" x14ac:dyDescent="0.25">
      <c r="A447" s="1062" t="s">
        <v>533</v>
      </c>
      <c r="B447" s="1062" t="s">
        <v>2224</v>
      </c>
      <c r="C447" s="1074" t="s">
        <v>2486</v>
      </c>
      <c r="D447" s="1074" t="s">
        <v>2358</v>
      </c>
      <c r="E447" s="1093" t="s">
        <v>516</v>
      </c>
      <c r="F447" s="1093" t="s">
        <v>517</v>
      </c>
      <c r="G447" s="1093" t="s">
        <v>173</v>
      </c>
      <c r="H447" s="1080" t="s">
        <v>185</v>
      </c>
      <c r="I447" s="1080" t="s">
        <v>574</v>
      </c>
      <c r="J447" s="1058" t="s">
        <v>522</v>
      </c>
      <c r="K447" s="1058" t="s">
        <v>522</v>
      </c>
      <c r="L447" s="1064">
        <v>63999</v>
      </c>
      <c r="M447" s="1074"/>
      <c r="N447" s="1074"/>
    </row>
    <row r="448" spans="1:14" ht="15" customHeight="1" x14ac:dyDescent="0.25">
      <c r="A448" s="1062" t="s">
        <v>533</v>
      </c>
      <c r="B448" s="1062" t="s">
        <v>2224</v>
      </c>
      <c r="C448" s="1074" t="s">
        <v>2510</v>
      </c>
      <c r="D448" s="1074"/>
      <c r="E448" s="1093">
        <v>0</v>
      </c>
      <c r="F448" s="1093">
        <v>100</v>
      </c>
      <c r="G448" s="1415"/>
      <c r="H448" s="1080" t="s">
        <v>185</v>
      </c>
      <c r="I448" s="1080" t="s">
        <v>89</v>
      </c>
      <c r="J448" s="1064">
        <v>9</v>
      </c>
      <c r="K448" s="1064">
        <v>3</v>
      </c>
      <c r="L448" s="1058" t="s">
        <v>522</v>
      </c>
      <c r="M448" s="1074"/>
      <c r="N448" s="1074"/>
    </row>
    <row r="449" spans="1:14" ht="15" customHeight="1" x14ac:dyDescent="0.25">
      <c r="A449" s="1062" t="s">
        <v>533</v>
      </c>
      <c r="B449" s="1062" t="s">
        <v>2224</v>
      </c>
      <c r="C449" s="1074" t="s">
        <v>2511</v>
      </c>
      <c r="D449" s="1074"/>
      <c r="E449" s="1093">
        <v>0</v>
      </c>
      <c r="F449" s="1093">
        <v>100</v>
      </c>
      <c r="G449" s="1415"/>
      <c r="H449" s="1080" t="s">
        <v>185</v>
      </c>
      <c r="I449" s="1080" t="s">
        <v>89</v>
      </c>
      <c r="J449" s="1064">
        <v>9</v>
      </c>
      <c r="K449" s="1064">
        <v>3</v>
      </c>
      <c r="L449" s="1058" t="s">
        <v>522</v>
      </c>
      <c r="M449" s="1074"/>
      <c r="N449" s="1074"/>
    </row>
    <row r="450" spans="1:14" ht="15" customHeight="1" x14ac:dyDescent="0.25">
      <c r="A450" s="1062" t="s">
        <v>533</v>
      </c>
      <c r="B450" s="1062" t="s">
        <v>2224</v>
      </c>
      <c r="C450" s="1074" t="s">
        <v>2512</v>
      </c>
      <c r="D450" s="1074"/>
      <c r="E450" s="1093">
        <v>0</v>
      </c>
      <c r="F450" s="1093">
        <v>100</v>
      </c>
      <c r="G450" s="1415"/>
      <c r="H450" s="1080" t="s">
        <v>185</v>
      </c>
      <c r="I450" s="1080" t="s">
        <v>89</v>
      </c>
      <c r="J450" s="1064">
        <v>9</v>
      </c>
      <c r="K450" s="1064">
        <v>3</v>
      </c>
      <c r="L450" s="1058" t="s">
        <v>522</v>
      </c>
      <c r="M450" s="1074"/>
      <c r="N450" s="1074"/>
    </row>
    <row r="451" spans="1:14" ht="15" customHeight="1" x14ac:dyDescent="0.25">
      <c r="A451" s="1062" t="s">
        <v>533</v>
      </c>
      <c r="B451" s="1062" t="s">
        <v>2224</v>
      </c>
      <c r="C451" s="1074" t="s">
        <v>2513</v>
      </c>
      <c r="D451" s="1074"/>
      <c r="E451" s="1093">
        <v>0</v>
      </c>
      <c r="F451" s="1093">
        <v>100</v>
      </c>
      <c r="G451" s="1415"/>
      <c r="H451" s="1080" t="s">
        <v>185</v>
      </c>
      <c r="I451" s="1080" t="s">
        <v>89</v>
      </c>
      <c r="J451" s="1064">
        <v>9</v>
      </c>
      <c r="K451" s="1064">
        <v>3</v>
      </c>
      <c r="L451" s="1058" t="s">
        <v>522</v>
      </c>
      <c r="M451" s="1074"/>
      <c r="N451" s="1074"/>
    </row>
    <row r="452" spans="1:14" ht="15" customHeight="1" x14ac:dyDescent="0.25">
      <c r="A452" s="1062" t="s">
        <v>533</v>
      </c>
      <c r="B452" s="1062" t="s">
        <v>2224</v>
      </c>
      <c r="C452" s="1074" t="s">
        <v>2514</v>
      </c>
      <c r="D452" s="1074"/>
      <c r="E452" s="1093">
        <v>0</v>
      </c>
      <c r="F452" s="1093">
        <v>100</v>
      </c>
      <c r="G452" s="1074" t="s">
        <v>252</v>
      </c>
      <c r="H452" s="1080" t="s">
        <v>185</v>
      </c>
      <c r="I452" s="1080" t="s">
        <v>89</v>
      </c>
      <c r="J452" s="1064">
        <v>9</v>
      </c>
      <c r="K452" s="1064">
        <v>3</v>
      </c>
      <c r="L452" s="1058" t="s">
        <v>522</v>
      </c>
      <c r="M452" s="1074"/>
      <c r="N452" s="1074"/>
    </row>
    <row r="453" spans="1:14" ht="15" customHeight="1" x14ac:dyDescent="0.25">
      <c r="A453" s="1062" t="s">
        <v>533</v>
      </c>
      <c r="B453" s="1062" t="s">
        <v>2224</v>
      </c>
      <c r="C453" s="1074" t="s">
        <v>2515</v>
      </c>
      <c r="D453" s="1074"/>
      <c r="E453" s="1093">
        <v>0</v>
      </c>
      <c r="F453" s="1093">
        <v>100</v>
      </c>
      <c r="G453" s="1074" t="s">
        <v>252</v>
      </c>
      <c r="H453" s="1080" t="s">
        <v>185</v>
      </c>
      <c r="I453" s="1080" t="s">
        <v>89</v>
      </c>
      <c r="J453" s="1064">
        <v>9</v>
      </c>
      <c r="K453" s="1064">
        <v>3</v>
      </c>
      <c r="L453" s="1058" t="s">
        <v>522</v>
      </c>
      <c r="M453" s="1074"/>
      <c r="N453" s="1074"/>
    </row>
    <row r="454" spans="1:14" ht="15" customHeight="1" x14ac:dyDescent="0.25">
      <c r="A454" s="1062" t="s">
        <v>533</v>
      </c>
      <c r="B454" s="1062" t="s">
        <v>2224</v>
      </c>
      <c r="C454" s="1074" t="s">
        <v>2516</v>
      </c>
      <c r="D454" s="1074"/>
      <c r="E454" s="1093">
        <v>0</v>
      </c>
      <c r="F454" s="1093">
        <v>100</v>
      </c>
      <c r="G454" s="1074" t="s">
        <v>96</v>
      </c>
      <c r="H454" s="1080" t="s">
        <v>185</v>
      </c>
      <c r="I454" s="1080" t="s">
        <v>89</v>
      </c>
      <c r="J454" s="1064">
        <v>9</v>
      </c>
      <c r="K454" s="1064">
        <v>3</v>
      </c>
      <c r="L454" s="1058" t="s">
        <v>522</v>
      </c>
      <c r="M454" s="1074"/>
      <c r="N454" s="1074"/>
    </row>
    <row r="455" spans="1:14" ht="15" customHeight="1" x14ac:dyDescent="0.25">
      <c r="A455" s="1062" t="s">
        <v>533</v>
      </c>
      <c r="B455" s="1062" t="s">
        <v>2224</v>
      </c>
      <c r="C455" s="1074" t="s">
        <v>2517</v>
      </c>
      <c r="D455" s="1074"/>
      <c r="E455" s="1093">
        <v>0</v>
      </c>
      <c r="F455" s="1093">
        <v>100</v>
      </c>
      <c r="G455" s="1074" t="s">
        <v>92</v>
      </c>
      <c r="H455" s="1080" t="s">
        <v>185</v>
      </c>
      <c r="I455" s="1080" t="s">
        <v>89</v>
      </c>
      <c r="J455" s="1064">
        <v>9</v>
      </c>
      <c r="K455" s="1064">
        <v>3</v>
      </c>
      <c r="L455" s="1058" t="s">
        <v>522</v>
      </c>
      <c r="M455" s="1074"/>
      <c r="N455" s="1074"/>
    </row>
    <row r="456" spans="1:14" ht="15" customHeight="1" x14ac:dyDescent="0.25">
      <c r="A456" s="1062" t="s">
        <v>533</v>
      </c>
      <c r="B456" s="1062" t="s">
        <v>2224</v>
      </c>
      <c r="C456" s="1074" t="s">
        <v>2518</v>
      </c>
      <c r="D456" s="1074"/>
      <c r="E456" s="1093">
        <v>0</v>
      </c>
      <c r="F456" s="1093">
        <v>100</v>
      </c>
      <c r="G456" s="1074" t="s">
        <v>68</v>
      </c>
      <c r="H456" s="1080" t="s">
        <v>185</v>
      </c>
      <c r="I456" s="1080" t="s">
        <v>89</v>
      </c>
      <c r="J456" s="1064">
        <v>9</v>
      </c>
      <c r="K456" s="1064">
        <v>3</v>
      </c>
      <c r="L456" s="1058" t="s">
        <v>522</v>
      </c>
      <c r="M456" s="1074"/>
      <c r="N456" s="1074"/>
    </row>
    <row r="457" spans="1:14" ht="15" customHeight="1" x14ac:dyDescent="0.25">
      <c r="A457" s="1062" t="s">
        <v>533</v>
      </c>
      <c r="B457" s="1062" t="s">
        <v>2224</v>
      </c>
      <c r="C457" s="1074" t="s">
        <v>2519</v>
      </c>
      <c r="D457" s="1074"/>
      <c r="E457" s="1093">
        <v>0</v>
      </c>
      <c r="F457" s="1093">
        <v>100</v>
      </c>
      <c r="G457" s="1074" t="s">
        <v>2480</v>
      </c>
      <c r="H457" s="1080" t="s">
        <v>185</v>
      </c>
      <c r="I457" s="1080" t="s">
        <v>89</v>
      </c>
      <c r="J457" s="1064">
        <v>9</v>
      </c>
      <c r="K457" s="1064">
        <v>3</v>
      </c>
      <c r="L457" s="1058" t="s">
        <v>522</v>
      </c>
      <c r="M457" s="1074"/>
      <c r="N457" s="1074"/>
    </row>
    <row r="458" spans="1:14" ht="15" customHeight="1" x14ac:dyDescent="0.25">
      <c r="A458" s="1062" t="s">
        <v>533</v>
      </c>
      <c r="B458" s="1062" t="s">
        <v>2224</v>
      </c>
      <c r="C458" s="1074" t="s">
        <v>2520</v>
      </c>
      <c r="D458" s="1074"/>
      <c r="E458" s="1093">
        <v>0</v>
      </c>
      <c r="F458" s="1093">
        <v>100</v>
      </c>
      <c r="G458" s="1074" t="s">
        <v>2481</v>
      </c>
      <c r="H458" s="1080" t="s">
        <v>185</v>
      </c>
      <c r="I458" s="1080" t="s">
        <v>89</v>
      </c>
      <c r="J458" s="1064">
        <v>9</v>
      </c>
      <c r="K458" s="1064">
        <v>3</v>
      </c>
      <c r="L458" s="1058" t="s">
        <v>522</v>
      </c>
      <c r="M458" s="1074"/>
      <c r="N458" s="1074"/>
    </row>
    <row r="459" spans="1:14" ht="15" customHeight="1" x14ac:dyDescent="0.25">
      <c r="A459" s="1062" t="s">
        <v>533</v>
      </c>
      <c r="B459" s="1062" t="s">
        <v>2224</v>
      </c>
      <c r="C459" s="1074" t="s">
        <v>2521</v>
      </c>
      <c r="D459" s="1074"/>
      <c r="E459" s="1093">
        <v>0</v>
      </c>
      <c r="F459" s="1093">
        <v>100</v>
      </c>
      <c r="G459" s="1074" t="s">
        <v>162</v>
      </c>
      <c r="H459" s="1080" t="s">
        <v>185</v>
      </c>
      <c r="I459" s="1080" t="s">
        <v>89</v>
      </c>
      <c r="J459" s="1064">
        <v>9</v>
      </c>
      <c r="K459" s="1064">
        <v>3</v>
      </c>
      <c r="L459" s="1058" t="s">
        <v>522</v>
      </c>
      <c r="M459" s="1074"/>
      <c r="N459" s="1074"/>
    </row>
    <row r="460" spans="1:14" ht="15" customHeight="1" x14ac:dyDescent="0.25">
      <c r="A460" s="1062" t="s">
        <v>533</v>
      </c>
      <c r="B460" s="1062" t="s">
        <v>2224</v>
      </c>
      <c r="C460" s="1074" t="s">
        <v>2522</v>
      </c>
      <c r="D460" s="1074"/>
      <c r="E460" s="1093">
        <v>0</v>
      </c>
      <c r="F460" s="1093">
        <v>100</v>
      </c>
      <c r="G460" s="1074" t="s">
        <v>2482</v>
      </c>
      <c r="H460" s="1080" t="s">
        <v>185</v>
      </c>
      <c r="I460" s="1080" t="s">
        <v>89</v>
      </c>
      <c r="J460" s="1064">
        <v>9</v>
      </c>
      <c r="K460" s="1064">
        <v>3</v>
      </c>
      <c r="L460" s="1058" t="s">
        <v>522</v>
      </c>
      <c r="M460" s="1074"/>
      <c r="N460" s="1074"/>
    </row>
    <row r="461" spans="1:14" ht="15" customHeight="1" x14ac:dyDescent="0.25">
      <c r="A461" s="1062" t="s">
        <v>533</v>
      </c>
      <c r="B461" s="1062" t="s">
        <v>2224</v>
      </c>
      <c r="C461" s="1074" t="s">
        <v>2523</v>
      </c>
      <c r="D461" s="1074"/>
      <c r="E461" s="1093">
        <v>0</v>
      </c>
      <c r="F461" s="1093">
        <v>100</v>
      </c>
      <c r="G461" s="1074" t="s">
        <v>163</v>
      </c>
      <c r="H461" s="1080" t="s">
        <v>185</v>
      </c>
      <c r="I461" s="1080" t="s">
        <v>89</v>
      </c>
      <c r="J461" s="1064">
        <v>9</v>
      </c>
      <c r="K461" s="1064">
        <v>3</v>
      </c>
      <c r="L461" s="1058" t="s">
        <v>522</v>
      </c>
      <c r="M461" s="1074"/>
      <c r="N461" s="1074"/>
    </row>
    <row r="462" spans="1:14" ht="15" customHeight="1" x14ac:dyDescent="0.25">
      <c r="A462" s="1062" t="s">
        <v>533</v>
      </c>
      <c r="B462" s="1062" t="s">
        <v>2224</v>
      </c>
      <c r="C462" s="1074" t="s">
        <v>2524</v>
      </c>
      <c r="D462" s="1074"/>
      <c r="E462" s="1093">
        <v>0</v>
      </c>
      <c r="F462" s="1093">
        <v>100</v>
      </c>
      <c r="G462" s="1074" t="s">
        <v>2253</v>
      </c>
      <c r="H462" s="1080" t="s">
        <v>185</v>
      </c>
      <c r="I462" s="1080" t="s">
        <v>89</v>
      </c>
      <c r="J462" s="1064">
        <v>9</v>
      </c>
      <c r="K462" s="1064">
        <v>3</v>
      </c>
      <c r="L462" s="1058" t="s">
        <v>522</v>
      </c>
      <c r="M462" s="1074"/>
      <c r="N462" s="1074"/>
    </row>
    <row r="463" spans="1:14" ht="15" customHeight="1" x14ac:dyDescent="0.25">
      <c r="A463" s="1062" t="s">
        <v>533</v>
      </c>
      <c r="B463" s="1062" t="s">
        <v>2224</v>
      </c>
      <c r="C463" s="1074" t="s">
        <v>2525</v>
      </c>
      <c r="D463" s="1074"/>
      <c r="E463" s="1093">
        <v>0</v>
      </c>
      <c r="F463" s="1093">
        <v>100</v>
      </c>
      <c r="G463" s="1074" t="s">
        <v>2254</v>
      </c>
      <c r="H463" s="1080" t="s">
        <v>185</v>
      </c>
      <c r="I463" s="1080" t="s">
        <v>89</v>
      </c>
      <c r="J463" s="1064">
        <v>9</v>
      </c>
      <c r="K463" s="1064">
        <v>3</v>
      </c>
      <c r="L463" s="1058" t="s">
        <v>522</v>
      </c>
      <c r="M463" s="1074"/>
      <c r="N463" s="1074"/>
    </row>
    <row r="464" spans="1:14" ht="15" customHeight="1" x14ac:dyDescent="0.25">
      <c r="A464" s="1062" t="s">
        <v>533</v>
      </c>
      <c r="B464" s="1062" t="s">
        <v>2224</v>
      </c>
      <c r="C464" s="1074" t="s">
        <v>2526</v>
      </c>
      <c r="D464" s="1074"/>
      <c r="E464" s="1093">
        <v>0</v>
      </c>
      <c r="F464" s="1093">
        <v>100</v>
      </c>
      <c r="G464" s="1074" t="s">
        <v>2255</v>
      </c>
      <c r="H464" s="1080" t="s">
        <v>185</v>
      </c>
      <c r="I464" s="1080" t="s">
        <v>89</v>
      </c>
      <c r="J464" s="1064">
        <v>9</v>
      </c>
      <c r="K464" s="1064">
        <v>3</v>
      </c>
      <c r="L464" s="1058" t="s">
        <v>522</v>
      </c>
      <c r="M464" s="1074"/>
      <c r="N464" s="1074"/>
    </row>
    <row r="465" spans="1:14" ht="15" customHeight="1" x14ac:dyDescent="0.25">
      <c r="A465" s="1062" t="s">
        <v>533</v>
      </c>
      <c r="B465" s="1062" t="s">
        <v>2224</v>
      </c>
      <c r="C465" s="1074" t="s">
        <v>2527</v>
      </c>
      <c r="D465" s="1074"/>
      <c r="E465" s="1093">
        <v>0</v>
      </c>
      <c r="F465" s="1093">
        <v>100</v>
      </c>
      <c r="G465" s="1074" t="s">
        <v>2256</v>
      </c>
      <c r="H465" s="1080" t="s">
        <v>185</v>
      </c>
      <c r="I465" s="1080" t="s">
        <v>89</v>
      </c>
      <c r="J465" s="1064">
        <v>9</v>
      </c>
      <c r="K465" s="1064">
        <v>3</v>
      </c>
      <c r="L465" s="1058" t="s">
        <v>522</v>
      </c>
      <c r="M465" s="1074"/>
      <c r="N465" s="1074"/>
    </row>
    <row r="466" spans="1:14" ht="15" customHeight="1" x14ac:dyDescent="0.25">
      <c r="A466" s="1062" t="s">
        <v>533</v>
      </c>
      <c r="B466" s="1062" t="s">
        <v>2224</v>
      </c>
      <c r="C466" s="1074" t="s">
        <v>2528</v>
      </c>
      <c r="D466" s="1074"/>
      <c r="E466" s="1093">
        <v>0</v>
      </c>
      <c r="F466" s="1093">
        <v>100</v>
      </c>
      <c r="G466" s="1074" t="s">
        <v>2257</v>
      </c>
      <c r="H466" s="1080" t="s">
        <v>185</v>
      </c>
      <c r="I466" s="1080" t="s">
        <v>89</v>
      </c>
      <c r="J466" s="1064">
        <v>9</v>
      </c>
      <c r="K466" s="1064">
        <v>3</v>
      </c>
      <c r="L466" s="1058" t="s">
        <v>522</v>
      </c>
      <c r="M466" s="1074"/>
      <c r="N466" s="1074"/>
    </row>
    <row r="467" spans="1:14" ht="15" customHeight="1" x14ac:dyDescent="0.25">
      <c r="A467" s="1062" t="s">
        <v>533</v>
      </c>
      <c r="B467" s="1062" t="s">
        <v>2224</v>
      </c>
      <c r="C467" s="1074" t="s">
        <v>2529</v>
      </c>
      <c r="D467" s="1074"/>
      <c r="E467" s="1093">
        <v>0</v>
      </c>
      <c r="F467" s="1093">
        <v>100</v>
      </c>
      <c r="G467" s="1074" t="s">
        <v>2258</v>
      </c>
      <c r="H467" s="1080" t="s">
        <v>185</v>
      </c>
      <c r="I467" s="1080" t="s">
        <v>89</v>
      </c>
      <c r="J467" s="1064">
        <v>9</v>
      </c>
      <c r="K467" s="1064">
        <v>3</v>
      </c>
      <c r="L467" s="1058" t="s">
        <v>522</v>
      </c>
      <c r="M467" s="1074"/>
      <c r="N467" s="1074"/>
    </row>
    <row r="468" spans="1:14" ht="15" customHeight="1" x14ac:dyDescent="0.25">
      <c r="A468" s="1062" t="s">
        <v>533</v>
      </c>
      <c r="B468" s="1062" t="s">
        <v>2224</v>
      </c>
      <c r="C468" s="1074" t="s">
        <v>2530</v>
      </c>
      <c r="D468" s="1074"/>
      <c r="E468" s="1093">
        <v>0</v>
      </c>
      <c r="F468" s="1093">
        <v>100</v>
      </c>
      <c r="G468" s="1074" t="s">
        <v>2259</v>
      </c>
      <c r="H468" s="1080" t="s">
        <v>185</v>
      </c>
      <c r="I468" s="1080" t="s">
        <v>89</v>
      </c>
      <c r="J468" s="1064">
        <v>9</v>
      </c>
      <c r="K468" s="1064">
        <v>3</v>
      </c>
      <c r="L468" s="1058" t="s">
        <v>522</v>
      </c>
      <c r="M468" s="1074"/>
      <c r="N468" s="1074"/>
    </row>
    <row r="469" spans="1:14" ht="15" customHeight="1" x14ac:dyDescent="0.25">
      <c r="A469" s="1062" t="s">
        <v>533</v>
      </c>
      <c r="B469" s="1062" t="s">
        <v>2224</v>
      </c>
      <c r="C469" s="1074" t="s">
        <v>2531</v>
      </c>
      <c r="D469" s="1074"/>
      <c r="E469" s="1093">
        <v>0</v>
      </c>
      <c r="F469" s="1093">
        <v>100</v>
      </c>
      <c r="G469" s="1074" t="s">
        <v>2260</v>
      </c>
      <c r="H469" s="1080" t="s">
        <v>185</v>
      </c>
      <c r="I469" s="1080" t="s">
        <v>89</v>
      </c>
      <c r="J469" s="1064">
        <v>9</v>
      </c>
      <c r="K469" s="1064">
        <v>3</v>
      </c>
      <c r="L469" s="1058" t="s">
        <v>522</v>
      </c>
      <c r="M469" s="1074"/>
      <c r="N469" s="1074"/>
    </row>
    <row r="470" spans="1:14" ht="15" customHeight="1" x14ac:dyDescent="0.25">
      <c r="A470" s="1062" t="s">
        <v>533</v>
      </c>
      <c r="B470" s="1062" t="s">
        <v>2224</v>
      </c>
      <c r="C470" s="1074" t="s">
        <v>2532</v>
      </c>
      <c r="D470" s="1074"/>
      <c r="E470" s="1093">
        <v>0</v>
      </c>
      <c r="F470" s="1093">
        <v>100</v>
      </c>
      <c r="G470" s="1074" t="s">
        <v>2261</v>
      </c>
      <c r="H470" s="1080" t="s">
        <v>185</v>
      </c>
      <c r="I470" s="1080" t="s">
        <v>89</v>
      </c>
      <c r="J470" s="1064">
        <v>9</v>
      </c>
      <c r="K470" s="1064">
        <v>3</v>
      </c>
      <c r="L470" s="1058" t="s">
        <v>522</v>
      </c>
      <c r="M470" s="1074"/>
      <c r="N470" s="1074"/>
    </row>
    <row r="471" spans="1:14" ht="15" customHeight="1" x14ac:dyDescent="0.25">
      <c r="A471" s="1062" t="s">
        <v>533</v>
      </c>
      <c r="B471" s="1062" t="s">
        <v>2224</v>
      </c>
      <c r="C471" s="1074" t="s">
        <v>2533</v>
      </c>
      <c r="D471" s="1074"/>
      <c r="E471" s="1093">
        <v>0</v>
      </c>
      <c r="F471" s="1093">
        <v>100</v>
      </c>
      <c r="G471" s="1416"/>
      <c r="H471" s="1080" t="s">
        <v>185</v>
      </c>
      <c r="I471" s="1080" t="s">
        <v>89</v>
      </c>
      <c r="J471" s="1064">
        <v>9</v>
      </c>
      <c r="K471" s="1064">
        <v>3</v>
      </c>
      <c r="L471" s="1058" t="s">
        <v>522</v>
      </c>
      <c r="M471" s="1074"/>
      <c r="N471" s="1074"/>
    </row>
    <row r="472" spans="1:14" ht="15" customHeight="1" x14ac:dyDescent="0.25">
      <c r="A472" s="1062" t="s">
        <v>533</v>
      </c>
      <c r="B472" s="1062" t="s">
        <v>2224</v>
      </c>
      <c r="C472" s="1074" t="s">
        <v>2534</v>
      </c>
      <c r="D472" s="1074"/>
      <c r="E472" s="1093">
        <v>0</v>
      </c>
      <c r="F472" s="1093">
        <v>100</v>
      </c>
      <c r="G472" s="1416"/>
      <c r="H472" s="1080" t="s">
        <v>185</v>
      </c>
      <c r="I472" s="1080" t="s">
        <v>89</v>
      </c>
      <c r="J472" s="1064">
        <v>9</v>
      </c>
      <c r="K472" s="1064">
        <v>3</v>
      </c>
      <c r="L472" s="1058" t="s">
        <v>522</v>
      </c>
      <c r="M472" s="1074"/>
      <c r="N472" s="1074"/>
    </row>
    <row r="473" spans="1:14" ht="15" customHeight="1" x14ac:dyDescent="0.25">
      <c r="A473" s="1062" t="s">
        <v>533</v>
      </c>
      <c r="B473" s="1062" t="s">
        <v>2224</v>
      </c>
      <c r="C473" s="1074" t="s">
        <v>2535</v>
      </c>
      <c r="D473" s="1074"/>
      <c r="E473" s="1093">
        <v>0</v>
      </c>
      <c r="F473" s="1093">
        <v>100</v>
      </c>
      <c r="G473" s="1416"/>
      <c r="H473" s="1080" t="s">
        <v>185</v>
      </c>
      <c r="I473" s="1080" t="s">
        <v>89</v>
      </c>
      <c r="J473" s="1064">
        <v>9</v>
      </c>
      <c r="K473" s="1064">
        <v>3</v>
      </c>
      <c r="L473" s="1058" t="s">
        <v>522</v>
      </c>
      <c r="M473" s="1074"/>
      <c r="N473" s="1074"/>
    </row>
    <row r="474" spans="1:14" ht="15" customHeight="1" x14ac:dyDescent="0.25">
      <c r="A474" s="1062" t="s">
        <v>533</v>
      </c>
      <c r="B474" s="1062" t="s">
        <v>2224</v>
      </c>
      <c r="C474" s="1074" t="s">
        <v>2536</v>
      </c>
      <c r="D474" s="1074"/>
      <c r="E474" s="1093">
        <v>0</v>
      </c>
      <c r="F474" s="1093">
        <v>100</v>
      </c>
      <c r="G474" s="1074" t="s">
        <v>252</v>
      </c>
      <c r="H474" s="1080" t="s">
        <v>185</v>
      </c>
      <c r="I474" s="1080" t="s">
        <v>89</v>
      </c>
      <c r="J474" s="1064">
        <v>9</v>
      </c>
      <c r="K474" s="1064">
        <v>3</v>
      </c>
      <c r="L474" s="1058" t="s">
        <v>522</v>
      </c>
      <c r="M474" s="1074"/>
      <c r="N474" s="1074"/>
    </row>
    <row r="475" spans="1:14" ht="15" customHeight="1" x14ac:dyDescent="0.25">
      <c r="A475" s="1062" t="s">
        <v>533</v>
      </c>
      <c r="B475" s="1062" t="s">
        <v>2224</v>
      </c>
      <c r="C475" s="1074" t="s">
        <v>2537</v>
      </c>
      <c r="D475" s="1074"/>
      <c r="E475" s="1093">
        <v>0</v>
      </c>
      <c r="F475" s="1093">
        <v>100</v>
      </c>
      <c r="G475" s="1074" t="s">
        <v>252</v>
      </c>
      <c r="H475" s="1080" t="s">
        <v>185</v>
      </c>
      <c r="I475" s="1080" t="s">
        <v>89</v>
      </c>
      <c r="J475" s="1064">
        <v>9</v>
      </c>
      <c r="K475" s="1064">
        <v>3</v>
      </c>
      <c r="L475" s="1058" t="s">
        <v>522</v>
      </c>
      <c r="M475" s="1074"/>
      <c r="N475" s="1074"/>
    </row>
    <row r="476" spans="1:14" ht="15" customHeight="1" x14ac:dyDescent="0.25">
      <c r="A476" s="1062" t="s">
        <v>533</v>
      </c>
      <c r="B476" s="1062" t="s">
        <v>2224</v>
      </c>
      <c r="C476" s="1074" t="s">
        <v>2538</v>
      </c>
      <c r="D476" s="1074"/>
      <c r="E476" s="1093">
        <v>0</v>
      </c>
      <c r="F476" s="1093">
        <v>100</v>
      </c>
      <c r="G476" s="1074" t="s">
        <v>96</v>
      </c>
      <c r="H476" s="1080" t="s">
        <v>185</v>
      </c>
      <c r="I476" s="1080" t="s">
        <v>89</v>
      </c>
      <c r="J476" s="1064">
        <v>9</v>
      </c>
      <c r="K476" s="1064">
        <v>3</v>
      </c>
      <c r="L476" s="1058" t="s">
        <v>522</v>
      </c>
      <c r="M476" s="1074"/>
      <c r="N476" s="1074"/>
    </row>
    <row r="477" spans="1:14" ht="15" customHeight="1" x14ac:dyDescent="0.25">
      <c r="A477" s="1062" t="s">
        <v>533</v>
      </c>
      <c r="B477" s="1062" t="s">
        <v>2224</v>
      </c>
      <c r="C477" s="1074" t="s">
        <v>2539</v>
      </c>
      <c r="D477" s="1074"/>
      <c r="E477" s="1093">
        <v>0</v>
      </c>
      <c r="F477" s="1093">
        <v>100</v>
      </c>
      <c r="G477" s="1074" t="s">
        <v>92</v>
      </c>
      <c r="H477" s="1080" t="s">
        <v>185</v>
      </c>
      <c r="I477" s="1080" t="s">
        <v>89</v>
      </c>
      <c r="J477" s="1064">
        <v>9</v>
      </c>
      <c r="K477" s="1064">
        <v>3</v>
      </c>
      <c r="L477" s="1058" t="s">
        <v>522</v>
      </c>
      <c r="M477" s="1074"/>
      <c r="N477" s="1074"/>
    </row>
    <row r="478" spans="1:14" ht="15" customHeight="1" x14ac:dyDescent="0.25">
      <c r="A478" s="1062" t="s">
        <v>533</v>
      </c>
      <c r="B478" s="1062" t="s">
        <v>2224</v>
      </c>
      <c r="C478" s="1074" t="s">
        <v>2540</v>
      </c>
      <c r="D478" s="1074"/>
      <c r="E478" s="1093">
        <v>0</v>
      </c>
      <c r="F478" s="1093">
        <v>100</v>
      </c>
      <c r="G478" s="1074" t="s">
        <v>68</v>
      </c>
      <c r="H478" s="1080" t="s">
        <v>185</v>
      </c>
      <c r="I478" s="1080" t="s">
        <v>89</v>
      </c>
      <c r="J478" s="1064">
        <v>9</v>
      </c>
      <c r="K478" s="1064">
        <v>3</v>
      </c>
      <c r="L478" s="1058" t="s">
        <v>522</v>
      </c>
      <c r="M478" s="1074"/>
      <c r="N478" s="1074"/>
    </row>
    <row r="479" spans="1:14" ht="15" customHeight="1" x14ac:dyDescent="0.25">
      <c r="A479" s="1062" t="s">
        <v>533</v>
      </c>
      <c r="B479" s="1062" t="s">
        <v>2224</v>
      </c>
      <c r="C479" s="1074" t="s">
        <v>2541</v>
      </c>
      <c r="D479" s="1074"/>
      <c r="E479" s="1093">
        <v>0</v>
      </c>
      <c r="F479" s="1093">
        <v>100</v>
      </c>
      <c r="G479" s="1074" t="s">
        <v>2480</v>
      </c>
      <c r="H479" s="1080" t="s">
        <v>185</v>
      </c>
      <c r="I479" s="1080" t="s">
        <v>89</v>
      </c>
      <c r="J479" s="1064">
        <v>9</v>
      </c>
      <c r="K479" s="1064">
        <v>3</v>
      </c>
      <c r="L479" s="1058" t="s">
        <v>522</v>
      </c>
      <c r="M479" s="1074"/>
      <c r="N479" s="1074"/>
    </row>
    <row r="480" spans="1:14" ht="15" customHeight="1" x14ac:dyDescent="0.25">
      <c r="A480" s="1062" t="s">
        <v>533</v>
      </c>
      <c r="B480" s="1062" t="s">
        <v>2224</v>
      </c>
      <c r="C480" s="1074" t="s">
        <v>2542</v>
      </c>
      <c r="D480" s="1074"/>
      <c r="E480" s="1093">
        <v>0</v>
      </c>
      <c r="F480" s="1093">
        <v>100</v>
      </c>
      <c r="G480" s="1074" t="s">
        <v>2481</v>
      </c>
      <c r="H480" s="1080" t="s">
        <v>185</v>
      </c>
      <c r="I480" s="1080" t="s">
        <v>89</v>
      </c>
      <c r="J480" s="1064">
        <v>9</v>
      </c>
      <c r="K480" s="1064">
        <v>3</v>
      </c>
      <c r="L480" s="1058" t="s">
        <v>522</v>
      </c>
      <c r="M480" s="1074"/>
      <c r="N480" s="1074"/>
    </row>
    <row r="481" spans="1:14" ht="15" customHeight="1" x14ac:dyDescent="0.25">
      <c r="A481" s="1062" t="s">
        <v>533</v>
      </c>
      <c r="B481" s="1062" t="s">
        <v>2224</v>
      </c>
      <c r="C481" s="1074" t="s">
        <v>2543</v>
      </c>
      <c r="D481" s="1074"/>
      <c r="E481" s="1093">
        <v>0</v>
      </c>
      <c r="F481" s="1093">
        <v>100</v>
      </c>
      <c r="G481" s="1074" t="s">
        <v>162</v>
      </c>
      <c r="H481" s="1080" t="s">
        <v>185</v>
      </c>
      <c r="I481" s="1080" t="s">
        <v>89</v>
      </c>
      <c r="J481" s="1064">
        <v>9</v>
      </c>
      <c r="K481" s="1064">
        <v>3</v>
      </c>
      <c r="L481" s="1058" t="s">
        <v>522</v>
      </c>
      <c r="M481" s="1074"/>
      <c r="N481" s="1074"/>
    </row>
    <row r="482" spans="1:14" ht="15" customHeight="1" x14ac:dyDescent="0.25">
      <c r="A482" s="1062" t="s">
        <v>533</v>
      </c>
      <c r="B482" s="1062" t="s">
        <v>2224</v>
      </c>
      <c r="C482" s="1074" t="s">
        <v>2544</v>
      </c>
      <c r="D482" s="1074"/>
      <c r="E482" s="1093">
        <v>0</v>
      </c>
      <c r="F482" s="1093">
        <v>100</v>
      </c>
      <c r="G482" s="1074" t="s">
        <v>2482</v>
      </c>
      <c r="H482" s="1080" t="s">
        <v>185</v>
      </c>
      <c r="I482" s="1080" t="s">
        <v>89</v>
      </c>
      <c r="J482" s="1064">
        <v>9</v>
      </c>
      <c r="K482" s="1064">
        <v>3</v>
      </c>
      <c r="L482" s="1058" t="s">
        <v>522</v>
      </c>
      <c r="M482" s="1074"/>
      <c r="N482" s="1074"/>
    </row>
    <row r="483" spans="1:14" ht="15" customHeight="1" x14ac:dyDescent="0.25">
      <c r="A483" s="1062" t="s">
        <v>533</v>
      </c>
      <c r="B483" s="1062" t="s">
        <v>2224</v>
      </c>
      <c r="C483" s="1074" t="s">
        <v>2545</v>
      </c>
      <c r="D483" s="1074"/>
      <c r="E483" s="1093">
        <v>0</v>
      </c>
      <c r="F483" s="1093">
        <v>100</v>
      </c>
      <c r="G483" s="1074" t="s">
        <v>163</v>
      </c>
      <c r="H483" s="1080" t="s">
        <v>185</v>
      </c>
      <c r="I483" s="1080" t="s">
        <v>89</v>
      </c>
      <c r="J483" s="1064">
        <v>9</v>
      </c>
      <c r="K483" s="1064">
        <v>3</v>
      </c>
      <c r="L483" s="1058" t="s">
        <v>522</v>
      </c>
      <c r="M483" s="1074"/>
      <c r="N483" s="1074"/>
    </row>
    <row r="484" spans="1:14" ht="15" customHeight="1" x14ac:dyDescent="0.25">
      <c r="A484" s="1062" t="s">
        <v>533</v>
      </c>
      <c r="B484" s="1062" t="s">
        <v>2224</v>
      </c>
      <c r="C484" s="1074" t="s">
        <v>2546</v>
      </c>
      <c r="D484" s="1074"/>
      <c r="E484" s="1093">
        <v>0</v>
      </c>
      <c r="F484" s="1093">
        <v>100</v>
      </c>
      <c r="G484" s="1074" t="s">
        <v>2253</v>
      </c>
      <c r="H484" s="1080" t="s">
        <v>185</v>
      </c>
      <c r="I484" s="1080" t="s">
        <v>89</v>
      </c>
      <c r="J484" s="1064">
        <v>9</v>
      </c>
      <c r="K484" s="1064">
        <v>3</v>
      </c>
      <c r="L484" s="1058" t="s">
        <v>522</v>
      </c>
      <c r="M484" s="1074"/>
      <c r="N484" s="1074"/>
    </row>
    <row r="485" spans="1:14" ht="15" customHeight="1" x14ac:dyDescent="0.25">
      <c r="A485" s="1062" t="s">
        <v>533</v>
      </c>
      <c r="B485" s="1062" t="s">
        <v>2224</v>
      </c>
      <c r="C485" s="1074" t="s">
        <v>2547</v>
      </c>
      <c r="D485" s="1074"/>
      <c r="E485" s="1093">
        <v>0</v>
      </c>
      <c r="F485" s="1093">
        <v>100</v>
      </c>
      <c r="G485" s="1074" t="s">
        <v>2254</v>
      </c>
      <c r="H485" s="1080" t="s">
        <v>185</v>
      </c>
      <c r="I485" s="1080" t="s">
        <v>89</v>
      </c>
      <c r="J485" s="1064">
        <v>9</v>
      </c>
      <c r="K485" s="1064">
        <v>3</v>
      </c>
      <c r="L485" s="1058" t="s">
        <v>522</v>
      </c>
      <c r="M485" s="1074"/>
      <c r="N485" s="1074"/>
    </row>
    <row r="486" spans="1:14" ht="15" customHeight="1" x14ac:dyDescent="0.25">
      <c r="A486" s="1062" t="s">
        <v>533</v>
      </c>
      <c r="B486" s="1062" t="s">
        <v>2224</v>
      </c>
      <c r="C486" s="1074" t="s">
        <v>2548</v>
      </c>
      <c r="D486" s="1074"/>
      <c r="E486" s="1093">
        <v>0</v>
      </c>
      <c r="F486" s="1093">
        <v>100</v>
      </c>
      <c r="G486" s="1074" t="s">
        <v>2255</v>
      </c>
      <c r="H486" s="1080" t="s">
        <v>185</v>
      </c>
      <c r="I486" s="1080" t="s">
        <v>89</v>
      </c>
      <c r="J486" s="1064">
        <v>9</v>
      </c>
      <c r="K486" s="1064">
        <v>3</v>
      </c>
      <c r="L486" s="1058" t="s">
        <v>522</v>
      </c>
      <c r="M486" s="1074"/>
      <c r="N486" s="1074"/>
    </row>
    <row r="487" spans="1:14" ht="15" customHeight="1" x14ac:dyDescent="0.25">
      <c r="A487" s="1062" t="s">
        <v>533</v>
      </c>
      <c r="B487" s="1062" t="s">
        <v>2224</v>
      </c>
      <c r="C487" s="1074" t="s">
        <v>2549</v>
      </c>
      <c r="D487" s="1074"/>
      <c r="E487" s="1093">
        <v>0</v>
      </c>
      <c r="F487" s="1093">
        <v>100</v>
      </c>
      <c r="G487" s="1074" t="s">
        <v>2256</v>
      </c>
      <c r="H487" s="1080" t="s">
        <v>185</v>
      </c>
      <c r="I487" s="1080" t="s">
        <v>89</v>
      </c>
      <c r="J487" s="1064">
        <v>9</v>
      </c>
      <c r="K487" s="1064">
        <v>3</v>
      </c>
      <c r="L487" s="1058" t="s">
        <v>522</v>
      </c>
      <c r="M487" s="1074"/>
      <c r="N487" s="1074"/>
    </row>
    <row r="488" spans="1:14" ht="15" customHeight="1" x14ac:dyDescent="0.25">
      <c r="A488" s="1062" t="s">
        <v>533</v>
      </c>
      <c r="B488" s="1062" t="s">
        <v>2224</v>
      </c>
      <c r="C488" s="1074" t="s">
        <v>2550</v>
      </c>
      <c r="D488" s="1074"/>
      <c r="E488" s="1093">
        <v>0</v>
      </c>
      <c r="F488" s="1093">
        <v>100</v>
      </c>
      <c r="G488" s="1074" t="s">
        <v>2257</v>
      </c>
      <c r="H488" s="1080" t="s">
        <v>185</v>
      </c>
      <c r="I488" s="1080" t="s">
        <v>89</v>
      </c>
      <c r="J488" s="1064">
        <v>9</v>
      </c>
      <c r="K488" s="1064">
        <v>3</v>
      </c>
      <c r="L488" s="1058" t="s">
        <v>522</v>
      </c>
      <c r="M488" s="1074"/>
      <c r="N488" s="1074"/>
    </row>
    <row r="489" spans="1:14" ht="15" customHeight="1" x14ac:dyDescent="0.25">
      <c r="A489" s="1062" t="s">
        <v>533</v>
      </c>
      <c r="B489" s="1062" t="s">
        <v>2224</v>
      </c>
      <c r="C489" s="1074" t="s">
        <v>2551</v>
      </c>
      <c r="D489" s="1074"/>
      <c r="E489" s="1093">
        <v>0</v>
      </c>
      <c r="F489" s="1093">
        <v>100</v>
      </c>
      <c r="G489" s="1074" t="s">
        <v>2258</v>
      </c>
      <c r="H489" s="1080" t="s">
        <v>185</v>
      </c>
      <c r="I489" s="1080" t="s">
        <v>89</v>
      </c>
      <c r="J489" s="1064">
        <v>9</v>
      </c>
      <c r="K489" s="1064">
        <v>3</v>
      </c>
      <c r="L489" s="1058" t="s">
        <v>522</v>
      </c>
      <c r="M489" s="1074"/>
      <c r="N489" s="1074"/>
    </row>
    <row r="490" spans="1:14" ht="15" customHeight="1" x14ac:dyDescent="0.25">
      <c r="A490" s="1062" t="s">
        <v>533</v>
      </c>
      <c r="B490" s="1062" t="s">
        <v>2224</v>
      </c>
      <c r="C490" s="1074" t="s">
        <v>2552</v>
      </c>
      <c r="D490" s="1074"/>
      <c r="E490" s="1093">
        <v>0</v>
      </c>
      <c r="F490" s="1093">
        <v>100</v>
      </c>
      <c r="G490" s="1074" t="s">
        <v>2259</v>
      </c>
      <c r="H490" s="1080" t="s">
        <v>185</v>
      </c>
      <c r="I490" s="1080" t="s">
        <v>89</v>
      </c>
      <c r="J490" s="1064">
        <v>9</v>
      </c>
      <c r="K490" s="1064">
        <v>3</v>
      </c>
      <c r="L490" s="1058" t="s">
        <v>522</v>
      </c>
      <c r="M490" s="1074"/>
      <c r="N490" s="1074"/>
    </row>
    <row r="491" spans="1:14" ht="15" customHeight="1" x14ac:dyDescent="0.25">
      <c r="A491" s="1062" t="s">
        <v>533</v>
      </c>
      <c r="B491" s="1062" t="s">
        <v>2224</v>
      </c>
      <c r="C491" s="1074" t="s">
        <v>2553</v>
      </c>
      <c r="D491" s="1074"/>
      <c r="E491" s="1093">
        <v>0</v>
      </c>
      <c r="F491" s="1093">
        <v>100</v>
      </c>
      <c r="G491" s="1074" t="s">
        <v>2260</v>
      </c>
      <c r="H491" s="1080" t="s">
        <v>185</v>
      </c>
      <c r="I491" s="1080" t="s">
        <v>89</v>
      </c>
      <c r="J491" s="1064">
        <v>9</v>
      </c>
      <c r="K491" s="1064">
        <v>3</v>
      </c>
      <c r="L491" s="1058" t="s">
        <v>522</v>
      </c>
      <c r="M491" s="1074"/>
      <c r="N491" s="1074"/>
    </row>
    <row r="492" spans="1:14" ht="15" customHeight="1" x14ac:dyDescent="0.25">
      <c r="A492" s="1062" t="s">
        <v>533</v>
      </c>
      <c r="B492" s="1062" t="s">
        <v>2224</v>
      </c>
      <c r="C492" s="1074" t="s">
        <v>2554</v>
      </c>
      <c r="D492" s="1074"/>
      <c r="E492" s="1093">
        <v>0</v>
      </c>
      <c r="F492" s="1093">
        <v>100</v>
      </c>
      <c r="G492" s="1074" t="s">
        <v>2261</v>
      </c>
      <c r="H492" s="1080" t="s">
        <v>185</v>
      </c>
      <c r="I492" s="1080" t="s">
        <v>89</v>
      </c>
      <c r="J492" s="1064">
        <v>9</v>
      </c>
      <c r="K492" s="1064">
        <v>3</v>
      </c>
      <c r="L492" s="1058" t="s">
        <v>522</v>
      </c>
      <c r="M492" s="1074"/>
      <c r="N492" s="1074"/>
    </row>
    <row r="493" spans="1:14" ht="15" customHeight="1" x14ac:dyDescent="0.25">
      <c r="A493" s="1074" t="s">
        <v>522</v>
      </c>
      <c r="B493" s="1074" t="s">
        <v>522</v>
      </c>
      <c r="C493" s="1135" t="s">
        <v>522</v>
      </c>
      <c r="D493" s="1074" t="s">
        <v>522</v>
      </c>
      <c r="E493" s="1074" t="s">
        <v>522</v>
      </c>
      <c r="F493" s="1074" t="s">
        <v>522</v>
      </c>
      <c r="G493" s="1074" t="s">
        <v>522</v>
      </c>
      <c r="H493" s="1074" t="s">
        <v>522</v>
      </c>
      <c r="I493" s="1074" t="s">
        <v>522</v>
      </c>
      <c r="J493" s="1066" t="s">
        <v>522</v>
      </c>
      <c r="K493" s="1066" t="s">
        <v>522</v>
      </c>
      <c r="L493" s="1066" t="s">
        <v>522</v>
      </c>
      <c r="M493" s="1074" t="s">
        <v>522</v>
      </c>
      <c r="N493" s="1074" t="s">
        <v>522</v>
      </c>
    </row>
    <row r="494" spans="1:14" ht="15" customHeight="1" x14ac:dyDescent="0.25">
      <c r="A494" s="1062" t="s">
        <v>533</v>
      </c>
      <c r="B494" s="1062" t="s">
        <v>2225</v>
      </c>
      <c r="C494" s="1074" t="s">
        <v>2236</v>
      </c>
      <c r="D494" s="1080" t="s">
        <v>529</v>
      </c>
      <c r="E494" s="1093" t="s">
        <v>516</v>
      </c>
      <c r="F494" s="1093" t="s">
        <v>517</v>
      </c>
      <c r="G494" s="1080" t="s">
        <v>173</v>
      </c>
      <c r="H494" s="1081" t="s">
        <v>183</v>
      </c>
      <c r="I494" s="1080" t="s">
        <v>574</v>
      </c>
      <c r="J494" s="1058" t="s">
        <v>522</v>
      </c>
      <c r="K494" s="1058" t="s">
        <v>522</v>
      </c>
      <c r="L494" s="1064">
        <v>63999</v>
      </c>
      <c r="M494" s="1074"/>
      <c r="N494" s="1074"/>
    </row>
    <row r="495" spans="1:14" ht="15" customHeight="1" x14ac:dyDescent="0.25">
      <c r="A495" s="1062" t="s">
        <v>533</v>
      </c>
      <c r="B495" s="1062" t="s">
        <v>2225</v>
      </c>
      <c r="C495" s="1074" t="s">
        <v>12</v>
      </c>
      <c r="D495" s="1080" t="s">
        <v>12</v>
      </c>
      <c r="E495" s="1093">
        <v>1</v>
      </c>
      <c r="F495" s="1093">
        <f ca="1">TODAY()</f>
        <v>42979</v>
      </c>
      <c r="G495" s="1080" t="s">
        <v>93</v>
      </c>
      <c r="H495" s="1081" t="s">
        <v>183</v>
      </c>
      <c r="I495" s="1080" t="s">
        <v>520</v>
      </c>
      <c r="J495" s="1058" t="s">
        <v>522</v>
      </c>
      <c r="K495" s="1058" t="s">
        <v>522</v>
      </c>
      <c r="L495" s="1058" t="s">
        <v>522</v>
      </c>
      <c r="M495" s="1074"/>
      <c r="N495" s="1074"/>
    </row>
    <row r="496" spans="1:14" ht="15" customHeight="1" x14ac:dyDescent="0.25">
      <c r="A496" s="1062" t="s">
        <v>533</v>
      </c>
      <c r="B496" s="1062" t="s">
        <v>2225</v>
      </c>
      <c r="C496" s="1074" t="s">
        <v>129</v>
      </c>
      <c r="D496" s="1080" t="s">
        <v>206</v>
      </c>
      <c r="E496" s="1093" t="s">
        <v>516</v>
      </c>
      <c r="F496" s="1093" t="s">
        <v>517</v>
      </c>
      <c r="G496" s="1080" t="s">
        <v>173</v>
      </c>
      <c r="H496" s="1081" t="s">
        <v>185</v>
      </c>
      <c r="I496" s="1080" t="s">
        <v>574</v>
      </c>
      <c r="J496" s="1058" t="s">
        <v>522</v>
      </c>
      <c r="K496" s="1058" t="s">
        <v>522</v>
      </c>
      <c r="L496" s="1064">
        <v>63999</v>
      </c>
      <c r="M496" s="1074"/>
      <c r="N496" s="1074"/>
    </row>
    <row r="497" spans="1:14" ht="15" customHeight="1" x14ac:dyDescent="0.25">
      <c r="A497" s="1062" t="s">
        <v>533</v>
      </c>
      <c r="B497" s="1062" t="s">
        <v>2225</v>
      </c>
      <c r="C497" s="1074" t="s">
        <v>1412</v>
      </c>
      <c r="D497" s="1080" t="s">
        <v>272</v>
      </c>
      <c r="E497" s="1093" t="s">
        <v>516</v>
      </c>
      <c r="F497" s="1093" t="s">
        <v>517</v>
      </c>
      <c r="G497" s="1080" t="s">
        <v>173</v>
      </c>
      <c r="H497" s="1081" t="s">
        <v>185</v>
      </c>
      <c r="I497" s="1080" t="s">
        <v>574</v>
      </c>
      <c r="J497" s="1058" t="s">
        <v>522</v>
      </c>
      <c r="K497" s="1058" t="s">
        <v>522</v>
      </c>
      <c r="L497" s="1064">
        <v>63999</v>
      </c>
      <c r="M497" s="1074"/>
      <c r="N497" s="1074"/>
    </row>
    <row r="498" spans="1:14" ht="15" customHeight="1" x14ac:dyDescent="0.25">
      <c r="A498" s="1062" t="s">
        <v>533</v>
      </c>
      <c r="B498" s="1062" t="s">
        <v>2225</v>
      </c>
      <c r="C498" s="1074" t="s">
        <v>54</v>
      </c>
      <c r="D498" s="1080" t="s">
        <v>244</v>
      </c>
      <c r="E498" s="1093" t="s">
        <v>516</v>
      </c>
      <c r="F498" s="1093" t="s">
        <v>517</v>
      </c>
      <c r="G498" s="1080" t="s">
        <v>173</v>
      </c>
      <c r="H498" s="1081" t="s">
        <v>185</v>
      </c>
      <c r="I498" s="1080" t="s">
        <v>574</v>
      </c>
      <c r="J498" s="1058" t="s">
        <v>522</v>
      </c>
      <c r="K498" s="1058" t="s">
        <v>522</v>
      </c>
      <c r="L498" s="1064">
        <v>63999</v>
      </c>
      <c r="M498" s="1074"/>
      <c r="N498" s="1074"/>
    </row>
    <row r="499" spans="1:14" ht="15" customHeight="1" x14ac:dyDescent="0.25">
      <c r="A499" s="1062" t="s">
        <v>533</v>
      </c>
      <c r="B499" s="1062" t="s">
        <v>2225</v>
      </c>
      <c r="C499" s="1074" t="s">
        <v>2487</v>
      </c>
      <c r="D499" s="1074" t="s">
        <v>2357</v>
      </c>
      <c r="E499" s="1093" t="s">
        <v>516</v>
      </c>
      <c r="F499" s="1093" t="s">
        <v>517</v>
      </c>
      <c r="G499" s="1093" t="s">
        <v>173</v>
      </c>
      <c r="H499" s="1080" t="s">
        <v>183</v>
      </c>
      <c r="I499" s="1080" t="s">
        <v>574</v>
      </c>
      <c r="J499" s="1058" t="s">
        <v>522</v>
      </c>
      <c r="K499" s="1058" t="s">
        <v>522</v>
      </c>
      <c r="L499" s="1064">
        <v>63999</v>
      </c>
      <c r="M499" s="1074"/>
      <c r="N499" s="1074"/>
    </row>
    <row r="500" spans="1:14" ht="15" customHeight="1" x14ac:dyDescent="0.25">
      <c r="A500" s="1062" t="s">
        <v>533</v>
      </c>
      <c r="B500" s="1062" t="s">
        <v>2225</v>
      </c>
      <c r="C500" s="1074" t="s">
        <v>2488</v>
      </c>
      <c r="D500" s="1074" t="s">
        <v>2358</v>
      </c>
      <c r="E500" s="1093" t="s">
        <v>516</v>
      </c>
      <c r="F500" s="1093" t="s">
        <v>517</v>
      </c>
      <c r="G500" s="1093" t="s">
        <v>173</v>
      </c>
      <c r="H500" s="1080" t="s">
        <v>185</v>
      </c>
      <c r="I500" s="1080" t="s">
        <v>574</v>
      </c>
      <c r="J500" s="1058" t="s">
        <v>522</v>
      </c>
      <c r="K500" s="1058" t="s">
        <v>522</v>
      </c>
      <c r="L500" s="1064">
        <v>63999</v>
      </c>
      <c r="M500" s="1074"/>
      <c r="N500" s="1074"/>
    </row>
    <row r="501" spans="1:14" ht="15" customHeight="1" x14ac:dyDescent="0.25">
      <c r="A501" s="1062" t="s">
        <v>533</v>
      </c>
      <c r="B501" s="1062" t="s">
        <v>2225</v>
      </c>
      <c r="C501" s="1074" t="s">
        <v>2504</v>
      </c>
      <c r="D501" s="1074"/>
      <c r="E501" s="1074"/>
      <c r="F501" s="1074"/>
      <c r="G501" s="1074"/>
      <c r="H501" s="1074"/>
      <c r="I501" s="1074"/>
      <c r="J501" s="1066"/>
      <c r="K501" s="1066"/>
      <c r="L501" s="1066"/>
      <c r="M501" s="1074"/>
      <c r="N501" s="1074"/>
    </row>
    <row r="502" spans="1:14" ht="15" customHeight="1" x14ac:dyDescent="0.25">
      <c r="A502" s="1062" t="s">
        <v>533</v>
      </c>
      <c r="B502" s="1062" t="s">
        <v>2225</v>
      </c>
      <c r="C502" s="1074" t="s">
        <v>2505</v>
      </c>
      <c r="D502" s="1074"/>
      <c r="E502" s="1093">
        <v>0</v>
      </c>
      <c r="F502" s="1093">
        <v>100</v>
      </c>
      <c r="G502" s="1074" t="s">
        <v>252</v>
      </c>
      <c r="H502" s="1080" t="s">
        <v>185</v>
      </c>
      <c r="I502" s="1080" t="s">
        <v>89</v>
      </c>
      <c r="J502" s="1064">
        <v>9</v>
      </c>
      <c r="K502" s="1064">
        <v>3</v>
      </c>
      <c r="L502" s="1058" t="s">
        <v>522</v>
      </c>
      <c r="M502" s="1074"/>
      <c r="N502" s="1074"/>
    </row>
    <row r="503" spans="1:14" ht="15" customHeight="1" x14ac:dyDescent="0.25">
      <c r="A503" s="1062" t="s">
        <v>533</v>
      </c>
      <c r="B503" s="1062" t="s">
        <v>2225</v>
      </c>
      <c r="C503" s="1074" t="s">
        <v>2506</v>
      </c>
      <c r="D503" s="1074"/>
      <c r="E503" s="1093">
        <v>0</v>
      </c>
      <c r="F503" s="1093">
        <v>100</v>
      </c>
      <c r="G503" s="1074" t="s">
        <v>252</v>
      </c>
      <c r="H503" s="1080" t="s">
        <v>185</v>
      </c>
      <c r="I503" s="1080" t="s">
        <v>89</v>
      </c>
      <c r="J503" s="1064">
        <v>9</v>
      </c>
      <c r="K503" s="1064">
        <v>3</v>
      </c>
      <c r="L503" s="1058" t="s">
        <v>522</v>
      </c>
      <c r="M503" s="1074"/>
      <c r="N503" s="1074"/>
    </row>
    <row r="504" spans="1:14" ht="15" customHeight="1" x14ac:dyDescent="0.25">
      <c r="A504" s="1062" t="s">
        <v>533</v>
      </c>
      <c r="B504" s="1062" t="s">
        <v>2225</v>
      </c>
      <c r="C504" s="1074" t="s">
        <v>2507</v>
      </c>
      <c r="D504" s="1074"/>
      <c r="E504" s="1093">
        <v>0</v>
      </c>
      <c r="F504" s="1093">
        <v>100</v>
      </c>
      <c r="G504" s="1074" t="s">
        <v>96</v>
      </c>
      <c r="H504" s="1080" t="s">
        <v>185</v>
      </c>
      <c r="I504" s="1080" t="s">
        <v>89</v>
      </c>
      <c r="J504" s="1064">
        <v>9</v>
      </c>
      <c r="K504" s="1064">
        <v>3</v>
      </c>
      <c r="L504" s="1058" t="s">
        <v>522</v>
      </c>
      <c r="M504" s="1074"/>
      <c r="N504" s="1074"/>
    </row>
    <row r="505" spans="1:14" ht="15" customHeight="1" x14ac:dyDescent="0.25">
      <c r="A505" s="1062" t="s">
        <v>533</v>
      </c>
      <c r="B505" s="1062" t="s">
        <v>2225</v>
      </c>
      <c r="C505" s="1074" t="s">
        <v>2489</v>
      </c>
      <c r="D505" s="1074"/>
      <c r="E505" s="1093">
        <v>0</v>
      </c>
      <c r="F505" s="1093">
        <v>100</v>
      </c>
      <c r="G505" s="1074" t="s">
        <v>68</v>
      </c>
      <c r="H505" s="1080" t="s">
        <v>185</v>
      </c>
      <c r="I505" s="1080" t="s">
        <v>89</v>
      </c>
      <c r="J505" s="1064">
        <v>9</v>
      </c>
      <c r="K505" s="1064">
        <v>3</v>
      </c>
      <c r="L505" s="1058" t="s">
        <v>522</v>
      </c>
      <c r="M505" s="1074"/>
      <c r="N505" s="1074"/>
    </row>
    <row r="506" spans="1:14" ht="15" customHeight="1" x14ac:dyDescent="0.25">
      <c r="A506" s="1062" t="s">
        <v>533</v>
      </c>
      <c r="B506" s="1062" t="s">
        <v>2225</v>
      </c>
      <c r="C506" s="1074" t="s">
        <v>2490</v>
      </c>
      <c r="D506" s="1074"/>
      <c r="E506" s="1093">
        <v>0</v>
      </c>
      <c r="F506" s="1093">
        <v>100</v>
      </c>
      <c r="G506" s="1074" t="s">
        <v>2480</v>
      </c>
      <c r="H506" s="1080" t="s">
        <v>185</v>
      </c>
      <c r="I506" s="1080" t="s">
        <v>89</v>
      </c>
      <c r="J506" s="1064">
        <v>9</v>
      </c>
      <c r="K506" s="1064">
        <v>3</v>
      </c>
      <c r="L506" s="1058" t="s">
        <v>522</v>
      </c>
      <c r="M506" s="1074"/>
      <c r="N506" s="1074"/>
    </row>
    <row r="507" spans="1:14" ht="15" customHeight="1" x14ac:dyDescent="0.25">
      <c r="A507" s="1062" t="s">
        <v>533</v>
      </c>
      <c r="B507" s="1062" t="s">
        <v>2225</v>
      </c>
      <c r="C507" s="1074" t="s">
        <v>2491</v>
      </c>
      <c r="D507" s="1074"/>
      <c r="E507" s="1093">
        <v>0</v>
      </c>
      <c r="F507" s="1093">
        <v>100</v>
      </c>
      <c r="G507" s="1074" t="s">
        <v>2481</v>
      </c>
      <c r="H507" s="1080" t="s">
        <v>185</v>
      </c>
      <c r="I507" s="1080" t="s">
        <v>89</v>
      </c>
      <c r="J507" s="1064">
        <v>9</v>
      </c>
      <c r="K507" s="1064">
        <v>3</v>
      </c>
      <c r="L507" s="1058" t="s">
        <v>522</v>
      </c>
      <c r="M507" s="1074"/>
      <c r="N507" s="1074"/>
    </row>
    <row r="508" spans="1:14" ht="15" customHeight="1" x14ac:dyDescent="0.25">
      <c r="A508" s="1062" t="s">
        <v>533</v>
      </c>
      <c r="B508" s="1062" t="s">
        <v>2225</v>
      </c>
      <c r="C508" s="1074" t="s">
        <v>2492</v>
      </c>
      <c r="D508" s="1074"/>
      <c r="E508" s="1093">
        <v>0</v>
      </c>
      <c r="F508" s="1093">
        <v>100</v>
      </c>
      <c r="G508" s="1074" t="s">
        <v>68</v>
      </c>
      <c r="H508" s="1080" t="s">
        <v>185</v>
      </c>
      <c r="I508" s="1080" t="s">
        <v>89</v>
      </c>
      <c r="J508" s="1064">
        <v>9</v>
      </c>
      <c r="K508" s="1064">
        <v>3</v>
      </c>
      <c r="L508" s="1058" t="s">
        <v>522</v>
      </c>
      <c r="M508" s="1074"/>
      <c r="N508" s="1074"/>
    </row>
    <row r="509" spans="1:14" ht="15" customHeight="1" x14ac:dyDescent="0.25">
      <c r="A509" s="1062" t="s">
        <v>533</v>
      </c>
      <c r="B509" s="1062" t="s">
        <v>2225</v>
      </c>
      <c r="C509" s="1074" t="s">
        <v>2493</v>
      </c>
      <c r="D509" s="1074"/>
      <c r="E509" s="1093">
        <v>0</v>
      </c>
      <c r="F509" s="1093">
        <v>100</v>
      </c>
      <c r="G509" s="1074" t="s">
        <v>162</v>
      </c>
      <c r="H509" s="1080" t="s">
        <v>185</v>
      </c>
      <c r="I509" s="1080" t="s">
        <v>89</v>
      </c>
      <c r="J509" s="1064">
        <v>9</v>
      </c>
      <c r="K509" s="1064">
        <v>3</v>
      </c>
      <c r="L509" s="1058" t="s">
        <v>522</v>
      </c>
      <c r="M509" s="1074"/>
      <c r="N509" s="1074"/>
    </row>
    <row r="510" spans="1:14" ht="15" customHeight="1" x14ac:dyDescent="0.25">
      <c r="A510" s="1062" t="s">
        <v>533</v>
      </c>
      <c r="B510" s="1062" t="s">
        <v>2225</v>
      </c>
      <c r="C510" s="1074" t="s">
        <v>2494</v>
      </c>
      <c r="D510" s="1074"/>
      <c r="E510" s="1093">
        <v>0</v>
      </c>
      <c r="F510" s="1093">
        <v>100</v>
      </c>
      <c r="G510" s="1074" t="s">
        <v>2482</v>
      </c>
      <c r="H510" s="1080" t="s">
        <v>185</v>
      </c>
      <c r="I510" s="1080" t="s">
        <v>89</v>
      </c>
      <c r="J510" s="1064">
        <v>9</v>
      </c>
      <c r="K510" s="1064">
        <v>3</v>
      </c>
      <c r="L510" s="1058" t="s">
        <v>522</v>
      </c>
      <c r="M510" s="1074"/>
      <c r="N510" s="1074"/>
    </row>
    <row r="511" spans="1:14" ht="15" customHeight="1" x14ac:dyDescent="0.25">
      <c r="A511" s="1062" t="s">
        <v>533</v>
      </c>
      <c r="B511" s="1062" t="s">
        <v>2225</v>
      </c>
      <c r="C511" s="1074" t="s">
        <v>2508</v>
      </c>
      <c r="D511" s="1074"/>
      <c r="E511" s="1093">
        <v>0</v>
      </c>
      <c r="F511" s="1093">
        <v>100</v>
      </c>
      <c r="G511" s="1074" t="s">
        <v>163</v>
      </c>
      <c r="H511" s="1080" t="s">
        <v>185</v>
      </c>
      <c r="I511" s="1080" t="s">
        <v>89</v>
      </c>
      <c r="J511" s="1064">
        <v>9</v>
      </c>
      <c r="K511" s="1064">
        <v>3</v>
      </c>
      <c r="L511" s="1058" t="s">
        <v>522</v>
      </c>
      <c r="M511" s="1074"/>
      <c r="N511" s="1074"/>
    </row>
    <row r="512" spans="1:14" ht="15" customHeight="1" x14ac:dyDescent="0.25">
      <c r="A512" s="1062" t="s">
        <v>533</v>
      </c>
      <c r="B512" s="1062" t="s">
        <v>2225</v>
      </c>
      <c r="C512" s="1074" t="s">
        <v>2495</v>
      </c>
      <c r="D512" s="1074"/>
      <c r="E512" s="1093">
        <v>0</v>
      </c>
      <c r="F512" s="1093">
        <v>100</v>
      </c>
      <c r="G512" s="1074" t="s">
        <v>2253</v>
      </c>
      <c r="H512" s="1080" t="s">
        <v>185</v>
      </c>
      <c r="I512" s="1080" t="s">
        <v>89</v>
      </c>
      <c r="J512" s="1064">
        <v>9</v>
      </c>
      <c r="K512" s="1064">
        <v>3</v>
      </c>
      <c r="L512" s="1058" t="s">
        <v>522</v>
      </c>
      <c r="M512" s="1074"/>
      <c r="N512" s="1074"/>
    </row>
    <row r="513" spans="1:14" ht="15" customHeight="1" x14ac:dyDescent="0.25">
      <c r="A513" s="1062" t="s">
        <v>533</v>
      </c>
      <c r="B513" s="1062" t="s">
        <v>2225</v>
      </c>
      <c r="C513" s="1074" t="s">
        <v>2496</v>
      </c>
      <c r="D513" s="1074"/>
      <c r="E513" s="1093">
        <v>0</v>
      </c>
      <c r="F513" s="1093">
        <v>100</v>
      </c>
      <c r="G513" s="1074" t="s">
        <v>2254</v>
      </c>
      <c r="H513" s="1080" t="s">
        <v>185</v>
      </c>
      <c r="I513" s="1080" t="s">
        <v>89</v>
      </c>
      <c r="J513" s="1064">
        <v>9</v>
      </c>
      <c r="K513" s="1064">
        <v>3</v>
      </c>
      <c r="L513" s="1058" t="s">
        <v>522</v>
      </c>
      <c r="M513" s="1074"/>
      <c r="N513" s="1074"/>
    </row>
    <row r="514" spans="1:14" ht="15" customHeight="1" x14ac:dyDescent="0.25">
      <c r="A514" s="1062" t="s">
        <v>533</v>
      </c>
      <c r="B514" s="1062" t="s">
        <v>2225</v>
      </c>
      <c r="C514" s="1074" t="s">
        <v>2497</v>
      </c>
      <c r="D514" s="1074"/>
      <c r="E514" s="1093">
        <v>0</v>
      </c>
      <c r="F514" s="1093">
        <v>100</v>
      </c>
      <c r="G514" s="1074" t="s">
        <v>2255</v>
      </c>
      <c r="H514" s="1080" t="s">
        <v>185</v>
      </c>
      <c r="I514" s="1080" t="s">
        <v>89</v>
      </c>
      <c r="J514" s="1064">
        <v>9</v>
      </c>
      <c r="K514" s="1064">
        <v>3</v>
      </c>
      <c r="L514" s="1058" t="s">
        <v>522</v>
      </c>
      <c r="M514" s="1074"/>
      <c r="N514" s="1074"/>
    </row>
    <row r="515" spans="1:14" ht="15" customHeight="1" x14ac:dyDescent="0.25">
      <c r="A515" s="1062" t="s">
        <v>533</v>
      </c>
      <c r="B515" s="1062" t="s">
        <v>2225</v>
      </c>
      <c r="C515" s="1074" t="s">
        <v>2498</v>
      </c>
      <c r="D515" s="1074"/>
      <c r="E515" s="1093">
        <v>0</v>
      </c>
      <c r="F515" s="1093">
        <v>100</v>
      </c>
      <c r="G515" s="1074" t="s">
        <v>2359</v>
      </c>
      <c r="H515" s="1080" t="s">
        <v>185</v>
      </c>
      <c r="I515" s="1080" t="s">
        <v>89</v>
      </c>
      <c r="J515" s="1064">
        <v>9</v>
      </c>
      <c r="K515" s="1064">
        <v>3</v>
      </c>
      <c r="L515" s="1058" t="s">
        <v>522</v>
      </c>
      <c r="M515" s="1074"/>
      <c r="N515" s="1074"/>
    </row>
    <row r="516" spans="1:14" ht="15" customHeight="1" x14ac:dyDescent="0.25">
      <c r="A516" s="1062" t="s">
        <v>533</v>
      </c>
      <c r="B516" s="1062" t="s">
        <v>2225</v>
      </c>
      <c r="C516" s="1074" t="s">
        <v>2499</v>
      </c>
      <c r="D516" s="1074"/>
      <c r="E516" s="1093">
        <v>0</v>
      </c>
      <c r="F516" s="1093">
        <v>100</v>
      </c>
      <c r="G516" s="1074" t="s">
        <v>2360</v>
      </c>
      <c r="H516" s="1080" t="s">
        <v>185</v>
      </c>
      <c r="I516" s="1080" t="s">
        <v>89</v>
      </c>
      <c r="J516" s="1064">
        <v>9</v>
      </c>
      <c r="K516" s="1064">
        <v>3</v>
      </c>
      <c r="L516" s="1058" t="s">
        <v>522</v>
      </c>
      <c r="M516" s="1074"/>
      <c r="N516" s="1074"/>
    </row>
    <row r="517" spans="1:14" ht="15" customHeight="1" x14ac:dyDescent="0.25">
      <c r="A517" s="1062" t="s">
        <v>533</v>
      </c>
      <c r="B517" s="1062" t="s">
        <v>2225</v>
      </c>
      <c r="C517" s="1074" t="s">
        <v>2500</v>
      </c>
      <c r="D517" s="1074"/>
      <c r="E517" s="1093">
        <v>0</v>
      </c>
      <c r="F517" s="1093">
        <v>100</v>
      </c>
      <c r="G517" s="1074" t="s">
        <v>2361</v>
      </c>
      <c r="H517" s="1080" t="s">
        <v>185</v>
      </c>
      <c r="I517" s="1080" t="s">
        <v>89</v>
      </c>
      <c r="J517" s="1064">
        <v>9</v>
      </c>
      <c r="K517" s="1064">
        <v>3</v>
      </c>
      <c r="L517" s="1058" t="s">
        <v>522</v>
      </c>
      <c r="M517" s="1074"/>
      <c r="N517" s="1074"/>
    </row>
    <row r="518" spans="1:14" ht="15" customHeight="1" x14ac:dyDescent="0.25">
      <c r="A518" s="1062" t="s">
        <v>533</v>
      </c>
      <c r="B518" s="1062" t="s">
        <v>2225</v>
      </c>
      <c r="C518" s="1074" t="s">
        <v>2501</v>
      </c>
      <c r="D518" s="1074"/>
      <c r="E518" s="1093">
        <v>0</v>
      </c>
      <c r="F518" s="1093">
        <v>100</v>
      </c>
      <c r="G518" s="1074" t="s">
        <v>2362</v>
      </c>
      <c r="H518" s="1080" t="s">
        <v>185</v>
      </c>
      <c r="I518" s="1080" t="s">
        <v>89</v>
      </c>
      <c r="J518" s="1064">
        <v>9</v>
      </c>
      <c r="K518" s="1064">
        <v>3</v>
      </c>
      <c r="L518" s="1058" t="s">
        <v>522</v>
      </c>
      <c r="M518" s="1074"/>
      <c r="N518" s="1074"/>
    </row>
    <row r="519" spans="1:14" ht="15" customHeight="1" x14ac:dyDescent="0.25">
      <c r="A519" s="1062" t="s">
        <v>533</v>
      </c>
      <c r="B519" s="1062" t="s">
        <v>2225</v>
      </c>
      <c r="C519" s="1074" t="s">
        <v>2502</v>
      </c>
      <c r="D519" s="1074"/>
      <c r="E519" s="1093">
        <v>0</v>
      </c>
      <c r="F519" s="1093">
        <v>100</v>
      </c>
      <c r="G519" s="1074" t="s">
        <v>2370</v>
      </c>
      <c r="H519" s="1080" t="s">
        <v>185</v>
      </c>
      <c r="I519" s="1080" t="s">
        <v>89</v>
      </c>
      <c r="J519" s="1064">
        <v>9</v>
      </c>
      <c r="K519" s="1064">
        <v>3</v>
      </c>
      <c r="L519" s="1058" t="s">
        <v>522</v>
      </c>
      <c r="M519" s="1074"/>
      <c r="N519" s="1074"/>
    </row>
    <row r="520" spans="1:14" ht="15" customHeight="1" x14ac:dyDescent="0.25">
      <c r="A520" s="1062" t="s">
        <v>533</v>
      </c>
      <c r="B520" s="1062" t="s">
        <v>2225</v>
      </c>
      <c r="C520" s="1074" t="s">
        <v>2503</v>
      </c>
      <c r="D520" s="1074"/>
      <c r="E520" s="1093">
        <v>0</v>
      </c>
      <c r="F520" s="1093">
        <v>100</v>
      </c>
      <c r="G520" s="1074" t="s">
        <v>2371</v>
      </c>
      <c r="H520" s="1080" t="s">
        <v>185</v>
      </c>
      <c r="I520" s="1080" t="s">
        <v>89</v>
      </c>
      <c r="J520" s="1064">
        <v>9</v>
      </c>
      <c r="K520" s="1064">
        <v>3</v>
      </c>
      <c r="L520" s="1058" t="s">
        <v>522</v>
      </c>
      <c r="M520" s="1074"/>
      <c r="N520" s="1074"/>
    </row>
    <row r="521" spans="1:14" ht="15" customHeight="1" x14ac:dyDescent="0.25">
      <c r="A521" s="1062" t="s">
        <v>533</v>
      </c>
      <c r="B521" s="1062" t="s">
        <v>2225</v>
      </c>
      <c r="C521" s="1074" t="s">
        <v>2555</v>
      </c>
      <c r="D521" s="1074"/>
      <c r="E521" s="1093">
        <v>0</v>
      </c>
      <c r="F521" s="1093">
        <v>100</v>
      </c>
      <c r="G521" s="1074" t="s">
        <v>252</v>
      </c>
      <c r="H521" s="1080" t="s">
        <v>185</v>
      </c>
      <c r="I521" s="1080" t="s">
        <v>89</v>
      </c>
      <c r="J521" s="1064">
        <v>9</v>
      </c>
      <c r="K521" s="1064">
        <v>3</v>
      </c>
      <c r="L521" s="1058" t="s">
        <v>522</v>
      </c>
      <c r="M521" s="1074"/>
      <c r="N521" s="1074"/>
    </row>
    <row r="522" spans="1:14" ht="15" customHeight="1" x14ac:dyDescent="0.25">
      <c r="A522" s="1062" t="s">
        <v>533</v>
      </c>
      <c r="B522" s="1062" t="s">
        <v>2225</v>
      </c>
      <c r="C522" s="1074" t="s">
        <v>2556</v>
      </c>
      <c r="D522" s="1074"/>
      <c r="E522" s="1093">
        <v>0</v>
      </c>
      <c r="F522" s="1093">
        <v>100</v>
      </c>
      <c r="G522" s="1074" t="s">
        <v>252</v>
      </c>
      <c r="H522" s="1080" t="s">
        <v>185</v>
      </c>
      <c r="I522" s="1080" t="s">
        <v>89</v>
      </c>
      <c r="J522" s="1064">
        <v>9</v>
      </c>
      <c r="K522" s="1064">
        <v>3</v>
      </c>
      <c r="L522" s="1058" t="s">
        <v>522</v>
      </c>
      <c r="M522" s="1074"/>
      <c r="N522" s="1074"/>
    </row>
    <row r="523" spans="1:14" ht="15" customHeight="1" x14ac:dyDescent="0.25">
      <c r="A523" s="1062" t="s">
        <v>533</v>
      </c>
      <c r="B523" s="1062" t="s">
        <v>2225</v>
      </c>
      <c r="C523" s="1074" t="s">
        <v>2557</v>
      </c>
      <c r="D523" s="1074"/>
      <c r="E523" s="1093">
        <v>0</v>
      </c>
      <c r="F523" s="1093">
        <v>100</v>
      </c>
      <c r="G523" s="1074" t="s">
        <v>96</v>
      </c>
      <c r="H523" s="1080" t="s">
        <v>185</v>
      </c>
      <c r="I523" s="1080" t="s">
        <v>89</v>
      </c>
      <c r="J523" s="1064">
        <v>9</v>
      </c>
      <c r="K523" s="1064">
        <v>3</v>
      </c>
      <c r="L523" s="1058" t="s">
        <v>522</v>
      </c>
      <c r="M523" s="1074"/>
      <c r="N523" s="1074"/>
    </row>
    <row r="524" spans="1:14" ht="15" customHeight="1" x14ac:dyDescent="0.25">
      <c r="A524" s="1062" t="s">
        <v>533</v>
      </c>
      <c r="B524" s="1062" t="s">
        <v>2225</v>
      </c>
      <c r="C524" s="1074" t="s">
        <v>2558</v>
      </c>
      <c r="D524" s="1074"/>
      <c r="E524" s="1093">
        <v>0</v>
      </c>
      <c r="F524" s="1093">
        <v>100</v>
      </c>
      <c r="G524" s="1074" t="s">
        <v>68</v>
      </c>
      <c r="H524" s="1080" t="s">
        <v>185</v>
      </c>
      <c r="I524" s="1080" t="s">
        <v>89</v>
      </c>
      <c r="J524" s="1064">
        <v>9</v>
      </c>
      <c r="K524" s="1064">
        <v>3</v>
      </c>
      <c r="L524" s="1058" t="s">
        <v>522</v>
      </c>
      <c r="M524" s="1074"/>
      <c r="N524" s="1074"/>
    </row>
    <row r="525" spans="1:14" ht="15" customHeight="1" x14ac:dyDescent="0.25">
      <c r="A525" s="1062" t="s">
        <v>533</v>
      </c>
      <c r="B525" s="1062" t="s">
        <v>2225</v>
      </c>
      <c r="C525" s="1074" t="s">
        <v>2559</v>
      </c>
      <c r="D525" s="1074"/>
      <c r="E525" s="1093">
        <v>0</v>
      </c>
      <c r="F525" s="1093">
        <v>100</v>
      </c>
      <c r="G525" s="1074" t="s">
        <v>2480</v>
      </c>
      <c r="H525" s="1080" t="s">
        <v>185</v>
      </c>
      <c r="I525" s="1080" t="s">
        <v>89</v>
      </c>
      <c r="J525" s="1064">
        <v>9</v>
      </c>
      <c r="K525" s="1064">
        <v>3</v>
      </c>
      <c r="L525" s="1058" t="s">
        <v>522</v>
      </c>
      <c r="M525" s="1074"/>
      <c r="N525" s="1074"/>
    </row>
    <row r="526" spans="1:14" ht="15" customHeight="1" x14ac:dyDescent="0.25">
      <c r="A526" s="1062" t="s">
        <v>533</v>
      </c>
      <c r="B526" s="1062" t="s">
        <v>2225</v>
      </c>
      <c r="C526" s="1074" t="s">
        <v>2560</v>
      </c>
      <c r="D526" s="1074"/>
      <c r="E526" s="1093">
        <v>0</v>
      </c>
      <c r="F526" s="1093">
        <v>100</v>
      </c>
      <c r="G526" s="1074" t="s">
        <v>2481</v>
      </c>
      <c r="H526" s="1080" t="s">
        <v>185</v>
      </c>
      <c r="I526" s="1080" t="s">
        <v>89</v>
      </c>
      <c r="J526" s="1064">
        <v>9</v>
      </c>
      <c r="K526" s="1064">
        <v>3</v>
      </c>
      <c r="L526" s="1058" t="s">
        <v>522</v>
      </c>
      <c r="M526" s="1074"/>
      <c r="N526" s="1074"/>
    </row>
    <row r="527" spans="1:14" ht="15" customHeight="1" x14ac:dyDescent="0.25">
      <c r="A527" s="1062" t="s">
        <v>533</v>
      </c>
      <c r="B527" s="1062" t="s">
        <v>2225</v>
      </c>
      <c r="C527" s="1074" t="s">
        <v>2561</v>
      </c>
      <c r="D527" s="1074"/>
      <c r="E527" s="1093">
        <v>0</v>
      </c>
      <c r="F527" s="1093">
        <v>100</v>
      </c>
      <c r="G527" s="1074" t="s">
        <v>68</v>
      </c>
      <c r="H527" s="1080" t="s">
        <v>185</v>
      </c>
      <c r="I527" s="1080" t="s">
        <v>89</v>
      </c>
      <c r="J527" s="1064">
        <v>9</v>
      </c>
      <c r="K527" s="1064">
        <v>3</v>
      </c>
      <c r="L527" s="1058" t="s">
        <v>522</v>
      </c>
      <c r="M527" s="1074"/>
      <c r="N527" s="1074"/>
    </row>
    <row r="528" spans="1:14" ht="15" customHeight="1" x14ac:dyDescent="0.25">
      <c r="A528" s="1062" t="s">
        <v>533</v>
      </c>
      <c r="B528" s="1062" t="s">
        <v>2225</v>
      </c>
      <c r="C528" s="1074" t="s">
        <v>2562</v>
      </c>
      <c r="D528" s="1074"/>
      <c r="E528" s="1093">
        <v>0</v>
      </c>
      <c r="F528" s="1093">
        <v>100</v>
      </c>
      <c r="G528" s="1074" t="s">
        <v>162</v>
      </c>
      <c r="H528" s="1080" t="s">
        <v>185</v>
      </c>
      <c r="I528" s="1080" t="s">
        <v>89</v>
      </c>
      <c r="J528" s="1064">
        <v>9</v>
      </c>
      <c r="K528" s="1064">
        <v>3</v>
      </c>
      <c r="L528" s="1058" t="s">
        <v>522</v>
      </c>
      <c r="M528" s="1074"/>
      <c r="N528" s="1074"/>
    </row>
    <row r="529" spans="1:14" ht="15" customHeight="1" x14ac:dyDescent="0.25">
      <c r="A529" s="1062" t="s">
        <v>533</v>
      </c>
      <c r="B529" s="1062" t="s">
        <v>2225</v>
      </c>
      <c r="C529" s="1074" t="s">
        <v>2563</v>
      </c>
      <c r="D529" s="1074"/>
      <c r="E529" s="1093">
        <v>0</v>
      </c>
      <c r="F529" s="1093">
        <v>100</v>
      </c>
      <c r="G529" s="1074" t="s">
        <v>2482</v>
      </c>
      <c r="H529" s="1080" t="s">
        <v>185</v>
      </c>
      <c r="I529" s="1080" t="s">
        <v>89</v>
      </c>
      <c r="J529" s="1064">
        <v>9</v>
      </c>
      <c r="K529" s="1064">
        <v>3</v>
      </c>
      <c r="L529" s="1058" t="s">
        <v>522</v>
      </c>
      <c r="M529" s="1074"/>
      <c r="N529" s="1074"/>
    </row>
    <row r="530" spans="1:14" ht="15" customHeight="1" x14ac:dyDescent="0.25">
      <c r="A530" s="1062" t="s">
        <v>533</v>
      </c>
      <c r="B530" s="1062" t="s">
        <v>2225</v>
      </c>
      <c r="C530" s="1074" t="s">
        <v>2564</v>
      </c>
      <c r="D530" s="1074"/>
      <c r="E530" s="1093">
        <v>0</v>
      </c>
      <c r="F530" s="1093">
        <v>100</v>
      </c>
      <c r="G530" s="1074" t="s">
        <v>163</v>
      </c>
      <c r="H530" s="1080" t="s">
        <v>185</v>
      </c>
      <c r="I530" s="1080" t="s">
        <v>89</v>
      </c>
      <c r="J530" s="1064">
        <v>9</v>
      </c>
      <c r="K530" s="1064">
        <v>3</v>
      </c>
      <c r="L530" s="1058" t="s">
        <v>522</v>
      </c>
      <c r="M530" s="1074"/>
      <c r="N530" s="1074"/>
    </row>
    <row r="531" spans="1:14" ht="15" customHeight="1" x14ac:dyDescent="0.25">
      <c r="A531" s="1062" t="s">
        <v>533</v>
      </c>
      <c r="B531" s="1062" t="s">
        <v>2225</v>
      </c>
      <c r="C531" s="1074" t="s">
        <v>2565</v>
      </c>
      <c r="D531" s="1074"/>
      <c r="E531" s="1093">
        <v>0</v>
      </c>
      <c r="F531" s="1093">
        <v>100</v>
      </c>
      <c r="G531" s="1074" t="s">
        <v>2253</v>
      </c>
      <c r="H531" s="1080" t="s">
        <v>185</v>
      </c>
      <c r="I531" s="1080" t="s">
        <v>89</v>
      </c>
      <c r="J531" s="1064">
        <v>9</v>
      </c>
      <c r="K531" s="1064">
        <v>3</v>
      </c>
      <c r="L531" s="1058" t="s">
        <v>522</v>
      </c>
      <c r="M531" s="1074"/>
      <c r="N531" s="1074"/>
    </row>
    <row r="532" spans="1:14" ht="15" customHeight="1" x14ac:dyDescent="0.25">
      <c r="A532" s="1062" t="s">
        <v>533</v>
      </c>
      <c r="B532" s="1062" t="s">
        <v>2225</v>
      </c>
      <c r="C532" s="1074" t="s">
        <v>2566</v>
      </c>
      <c r="D532" s="1074"/>
      <c r="E532" s="1093">
        <v>0</v>
      </c>
      <c r="F532" s="1093">
        <v>100</v>
      </c>
      <c r="G532" s="1074" t="s">
        <v>2254</v>
      </c>
      <c r="H532" s="1080" t="s">
        <v>185</v>
      </c>
      <c r="I532" s="1080" t="s">
        <v>89</v>
      </c>
      <c r="J532" s="1064">
        <v>9</v>
      </c>
      <c r="K532" s="1064">
        <v>3</v>
      </c>
      <c r="L532" s="1058" t="s">
        <v>522</v>
      </c>
      <c r="M532" s="1074"/>
      <c r="N532" s="1074"/>
    </row>
    <row r="533" spans="1:14" ht="15" customHeight="1" x14ac:dyDescent="0.25">
      <c r="A533" s="1062" t="s">
        <v>533</v>
      </c>
      <c r="B533" s="1062" t="s">
        <v>2225</v>
      </c>
      <c r="C533" s="1074" t="s">
        <v>2567</v>
      </c>
      <c r="D533" s="1074"/>
      <c r="E533" s="1093">
        <v>0</v>
      </c>
      <c r="F533" s="1093">
        <v>100</v>
      </c>
      <c r="G533" s="1074" t="s">
        <v>2255</v>
      </c>
      <c r="H533" s="1080" t="s">
        <v>185</v>
      </c>
      <c r="I533" s="1080" t="s">
        <v>89</v>
      </c>
      <c r="J533" s="1064">
        <v>9</v>
      </c>
      <c r="K533" s="1064">
        <v>3</v>
      </c>
      <c r="L533" s="1058" t="s">
        <v>522</v>
      </c>
      <c r="M533" s="1074"/>
      <c r="N533" s="1074"/>
    </row>
    <row r="534" spans="1:14" ht="15" customHeight="1" x14ac:dyDescent="0.25">
      <c r="A534" s="1062" t="s">
        <v>533</v>
      </c>
      <c r="B534" s="1062" t="s">
        <v>2225</v>
      </c>
      <c r="C534" s="1074" t="s">
        <v>2568</v>
      </c>
      <c r="D534" s="1074"/>
      <c r="E534" s="1093">
        <v>0</v>
      </c>
      <c r="F534" s="1093">
        <v>100</v>
      </c>
      <c r="G534" s="1074" t="s">
        <v>2359</v>
      </c>
      <c r="H534" s="1080" t="s">
        <v>185</v>
      </c>
      <c r="I534" s="1080" t="s">
        <v>89</v>
      </c>
      <c r="J534" s="1064">
        <v>9</v>
      </c>
      <c r="K534" s="1064">
        <v>3</v>
      </c>
      <c r="L534" s="1058" t="s">
        <v>522</v>
      </c>
      <c r="M534" s="1074"/>
      <c r="N534" s="1074"/>
    </row>
    <row r="535" spans="1:14" ht="15" customHeight="1" x14ac:dyDescent="0.25">
      <c r="A535" s="1062" t="s">
        <v>533</v>
      </c>
      <c r="B535" s="1062" t="s">
        <v>2225</v>
      </c>
      <c r="C535" s="1074" t="s">
        <v>2569</v>
      </c>
      <c r="D535" s="1074"/>
      <c r="E535" s="1093">
        <v>0</v>
      </c>
      <c r="F535" s="1093">
        <v>100</v>
      </c>
      <c r="G535" s="1074" t="s">
        <v>2360</v>
      </c>
      <c r="H535" s="1080" t="s">
        <v>185</v>
      </c>
      <c r="I535" s="1080" t="s">
        <v>89</v>
      </c>
      <c r="J535" s="1064">
        <v>9</v>
      </c>
      <c r="K535" s="1064">
        <v>3</v>
      </c>
      <c r="L535" s="1058" t="s">
        <v>522</v>
      </c>
      <c r="M535" s="1074"/>
      <c r="N535" s="1074"/>
    </row>
    <row r="536" spans="1:14" ht="15" customHeight="1" x14ac:dyDescent="0.25">
      <c r="A536" s="1062" t="s">
        <v>533</v>
      </c>
      <c r="B536" s="1062" t="s">
        <v>2225</v>
      </c>
      <c r="C536" s="1074" t="s">
        <v>2570</v>
      </c>
      <c r="D536" s="1074"/>
      <c r="E536" s="1093">
        <v>0</v>
      </c>
      <c r="F536" s="1093">
        <v>100</v>
      </c>
      <c r="G536" s="1074" t="s">
        <v>2361</v>
      </c>
      <c r="H536" s="1080" t="s">
        <v>185</v>
      </c>
      <c r="I536" s="1080" t="s">
        <v>89</v>
      </c>
      <c r="J536" s="1064">
        <v>9</v>
      </c>
      <c r="K536" s="1064">
        <v>3</v>
      </c>
      <c r="L536" s="1058" t="s">
        <v>522</v>
      </c>
      <c r="M536" s="1074"/>
      <c r="N536" s="1074"/>
    </row>
    <row r="537" spans="1:14" ht="15" customHeight="1" x14ac:dyDescent="0.25">
      <c r="A537" s="1062" t="s">
        <v>533</v>
      </c>
      <c r="B537" s="1062" t="s">
        <v>2225</v>
      </c>
      <c r="C537" s="1074" t="s">
        <v>2571</v>
      </c>
      <c r="D537" s="1074"/>
      <c r="E537" s="1093">
        <v>0</v>
      </c>
      <c r="F537" s="1093">
        <v>100</v>
      </c>
      <c r="G537" s="1074" t="s">
        <v>2362</v>
      </c>
      <c r="H537" s="1080" t="s">
        <v>185</v>
      </c>
      <c r="I537" s="1080" t="s">
        <v>89</v>
      </c>
      <c r="J537" s="1064">
        <v>9</v>
      </c>
      <c r="K537" s="1064">
        <v>3</v>
      </c>
      <c r="L537" s="1058" t="s">
        <v>522</v>
      </c>
      <c r="M537" s="1074"/>
      <c r="N537" s="1074"/>
    </row>
    <row r="538" spans="1:14" ht="15" customHeight="1" x14ac:dyDescent="0.25">
      <c r="A538" s="1062" t="s">
        <v>533</v>
      </c>
      <c r="B538" s="1062" t="s">
        <v>2225</v>
      </c>
      <c r="C538" s="1074" t="s">
        <v>2572</v>
      </c>
      <c r="D538" s="1074"/>
      <c r="E538" s="1093">
        <v>0</v>
      </c>
      <c r="F538" s="1093">
        <v>100</v>
      </c>
      <c r="G538" s="1074" t="s">
        <v>2370</v>
      </c>
      <c r="H538" s="1080" t="s">
        <v>185</v>
      </c>
      <c r="I538" s="1080" t="s">
        <v>89</v>
      </c>
      <c r="J538" s="1064">
        <v>9</v>
      </c>
      <c r="K538" s="1064">
        <v>3</v>
      </c>
      <c r="L538" s="1058" t="s">
        <v>522</v>
      </c>
      <c r="M538" s="1074"/>
      <c r="N538" s="1074"/>
    </row>
    <row r="539" spans="1:14" ht="15" customHeight="1" x14ac:dyDescent="0.25">
      <c r="A539" s="1062" t="s">
        <v>533</v>
      </c>
      <c r="B539" s="1062" t="s">
        <v>2225</v>
      </c>
      <c r="C539" s="1074" t="s">
        <v>2573</v>
      </c>
      <c r="D539" s="1074"/>
      <c r="E539" s="1093">
        <v>0</v>
      </c>
      <c r="F539" s="1093">
        <v>100</v>
      </c>
      <c r="G539" s="1074" t="s">
        <v>2371</v>
      </c>
      <c r="H539" s="1080" t="s">
        <v>185</v>
      </c>
      <c r="I539" s="1080" t="s">
        <v>89</v>
      </c>
      <c r="J539" s="1064">
        <v>9</v>
      </c>
      <c r="K539" s="1064">
        <v>3</v>
      </c>
      <c r="L539" s="1058" t="s">
        <v>522</v>
      </c>
      <c r="M539" s="1074"/>
      <c r="N539" s="1074"/>
    </row>
    <row r="540" spans="1:14" ht="15" customHeight="1" x14ac:dyDescent="0.25">
      <c r="A540" s="1074" t="s">
        <v>522</v>
      </c>
      <c r="B540" s="1074" t="s">
        <v>522</v>
      </c>
      <c r="C540" s="1135" t="s">
        <v>522</v>
      </c>
      <c r="D540" s="1074" t="s">
        <v>522</v>
      </c>
      <c r="E540" s="1074" t="s">
        <v>522</v>
      </c>
      <c r="F540" s="1074" t="s">
        <v>522</v>
      </c>
      <c r="G540" s="1074" t="s">
        <v>522</v>
      </c>
      <c r="H540" s="1074" t="s">
        <v>522</v>
      </c>
      <c r="I540" s="1074" t="s">
        <v>522</v>
      </c>
      <c r="J540" s="1066" t="s">
        <v>522</v>
      </c>
      <c r="K540" s="1066" t="s">
        <v>522</v>
      </c>
      <c r="L540" s="1066" t="s">
        <v>522</v>
      </c>
      <c r="M540" s="1074" t="s">
        <v>522</v>
      </c>
      <c r="N540" s="1074" t="s">
        <v>522</v>
      </c>
    </row>
    <row r="541" spans="1:14" ht="15" customHeight="1" x14ac:dyDescent="0.25">
      <c r="A541" s="1062" t="s">
        <v>533</v>
      </c>
      <c r="B541" s="1062" t="s">
        <v>1505</v>
      </c>
      <c r="C541" s="1134" t="s">
        <v>1402</v>
      </c>
      <c r="D541" s="1080" t="s">
        <v>529</v>
      </c>
      <c r="E541" s="1068" t="s">
        <v>516</v>
      </c>
      <c r="F541" s="1068" t="s">
        <v>517</v>
      </c>
      <c r="G541" s="1068" t="s">
        <v>173</v>
      </c>
      <c r="H541" s="1080" t="s">
        <v>183</v>
      </c>
      <c r="I541" s="1080" t="s">
        <v>574</v>
      </c>
      <c r="J541" s="1058" t="s">
        <v>522</v>
      </c>
      <c r="K541" s="1058" t="s">
        <v>522</v>
      </c>
      <c r="L541" s="1064">
        <v>63999</v>
      </c>
      <c r="M541" s="1062" t="s">
        <v>1508</v>
      </c>
      <c r="N541" s="1068" t="s">
        <v>131</v>
      </c>
    </row>
    <row r="542" spans="1:14" ht="15" customHeight="1" x14ac:dyDescent="0.25">
      <c r="A542" s="1062" t="s">
        <v>533</v>
      </c>
      <c r="B542" s="1062" t="s">
        <v>1505</v>
      </c>
      <c r="C542" s="1134" t="s">
        <v>12</v>
      </c>
      <c r="D542" s="1080" t="s">
        <v>12</v>
      </c>
      <c r="E542" s="1082">
        <v>1</v>
      </c>
      <c r="F542" s="1082">
        <f ca="1">TODAY()</f>
        <v>42979</v>
      </c>
      <c r="G542" s="1080" t="s">
        <v>93</v>
      </c>
      <c r="H542" s="1080" t="s">
        <v>183</v>
      </c>
      <c r="I542" s="1080" t="s">
        <v>520</v>
      </c>
      <c r="J542" s="1058" t="s">
        <v>522</v>
      </c>
      <c r="K542" s="1058" t="s">
        <v>522</v>
      </c>
      <c r="L542" s="1058" t="s">
        <v>522</v>
      </c>
      <c r="M542" s="1062" t="s">
        <v>1508</v>
      </c>
      <c r="N542" s="1068" t="s">
        <v>12</v>
      </c>
    </row>
    <row r="543" spans="1:14" ht="15" customHeight="1" x14ac:dyDescent="0.25">
      <c r="A543" s="1062" t="s">
        <v>533</v>
      </c>
      <c r="B543" s="1062" t="s">
        <v>1505</v>
      </c>
      <c r="C543" s="1134" t="s">
        <v>1385</v>
      </c>
      <c r="D543" s="1080" t="s">
        <v>206</v>
      </c>
      <c r="E543" s="1068" t="s">
        <v>516</v>
      </c>
      <c r="F543" s="1068" t="s">
        <v>517</v>
      </c>
      <c r="G543" s="1068" t="s">
        <v>173</v>
      </c>
      <c r="H543" s="1080" t="s">
        <v>185</v>
      </c>
      <c r="I543" s="1080" t="s">
        <v>574</v>
      </c>
      <c r="J543" s="1058" t="s">
        <v>522</v>
      </c>
      <c r="K543" s="1058" t="s">
        <v>522</v>
      </c>
      <c r="L543" s="1064">
        <v>63999</v>
      </c>
      <c r="M543" s="1062" t="s">
        <v>1508</v>
      </c>
      <c r="N543" s="1068" t="s">
        <v>129</v>
      </c>
    </row>
    <row r="544" spans="1:14" ht="15" customHeight="1" x14ac:dyDescent="0.25">
      <c r="A544" s="1062" t="s">
        <v>533</v>
      </c>
      <c r="B544" s="1062" t="s">
        <v>1505</v>
      </c>
      <c r="C544" s="1134" t="s">
        <v>1412</v>
      </c>
      <c r="D544" s="1080" t="s">
        <v>272</v>
      </c>
      <c r="E544" s="1068" t="s">
        <v>516</v>
      </c>
      <c r="F544" s="1068" t="s">
        <v>517</v>
      </c>
      <c r="G544" s="1068" t="s">
        <v>173</v>
      </c>
      <c r="H544" s="1080" t="s">
        <v>185</v>
      </c>
      <c r="I544" s="1080" t="s">
        <v>574</v>
      </c>
      <c r="J544" s="1058" t="s">
        <v>522</v>
      </c>
      <c r="K544" s="1058" t="s">
        <v>522</v>
      </c>
      <c r="L544" s="1064">
        <v>63999</v>
      </c>
      <c r="M544" s="1062" t="s">
        <v>1508</v>
      </c>
      <c r="N544" s="1068" t="s">
        <v>53</v>
      </c>
    </row>
    <row r="545" spans="1:14" ht="15" customHeight="1" x14ac:dyDescent="0.25">
      <c r="A545" s="1062" t="s">
        <v>533</v>
      </c>
      <c r="B545" s="1062" t="s">
        <v>1505</v>
      </c>
      <c r="C545" s="1134" t="s">
        <v>54</v>
      </c>
      <c r="D545" s="1080" t="s">
        <v>244</v>
      </c>
      <c r="E545" s="1068" t="s">
        <v>516</v>
      </c>
      <c r="F545" s="1068" t="s">
        <v>517</v>
      </c>
      <c r="G545" s="1068" t="s">
        <v>173</v>
      </c>
      <c r="H545" s="1080" t="s">
        <v>185</v>
      </c>
      <c r="I545" s="1080" t="s">
        <v>574</v>
      </c>
      <c r="J545" s="1058" t="s">
        <v>522</v>
      </c>
      <c r="K545" s="1058" t="s">
        <v>522</v>
      </c>
      <c r="L545" s="1064">
        <v>63999</v>
      </c>
      <c r="M545" s="1062" t="s">
        <v>1508</v>
      </c>
      <c r="N545" s="1068" t="s">
        <v>54</v>
      </c>
    </row>
    <row r="546" spans="1:14" ht="15" customHeight="1" x14ac:dyDescent="0.25">
      <c r="A546" s="1062" t="s">
        <v>533</v>
      </c>
      <c r="B546" s="1062" t="s">
        <v>1505</v>
      </c>
      <c r="C546" s="1134" t="s">
        <v>1430</v>
      </c>
      <c r="D546" s="1080" t="s">
        <v>445</v>
      </c>
      <c r="E546" s="1068" t="s">
        <v>516</v>
      </c>
      <c r="F546" s="1068" t="s">
        <v>517</v>
      </c>
      <c r="G546" s="1068" t="s">
        <v>173</v>
      </c>
      <c r="H546" s="1081" t="s">
        <v>185</v>
      </c>
      <c r="I546" s="1080" t="s">
        <v>574</v>
      </c>
      <c r="J546" s="1058" t="s">
        <v>522</v>
      </c>
      <c r="K546" s="1058" t="s">
        <v>522</v>
      </c>
      <c r="L546" s="1064">
        <v>63999</v>
      </c>
      <c r="M546" s="1062" t="s">
        <v>1508</v>
      </c>
      <c r="N546" s="1068" t="s">
        <v>354</v>
      </c>
    </row>
    <row r="547" spans="1:14" ht="15" customHeight="1" x14ac:dyDescent="0.25">
      <c r="A547" s="1062" t="s">
        <v>533</v>
      </c>
      <c r="B547" s="1062" t="s">
        <v>1505</v>
      </c>
      <c r="C547" s="1134" t="s">
        <v>2058</v>
      </c>
      <c r="D547" s="1080" t="s">
        <v>287</v>
      </c>
      <c r="E547" s="1068">
        <v>0</v>
      </c>
      <c r="F547" s="1063">
        <v>50000</v>
      </c>
      <c r="G547" s="1080" t="s">
        <v>23</v>
      </c>
      <c r="H547" s="1081" t="s">
        <v>185</v>
      </c>
      <c r="I547" s="1080" t="s">
        <v>89</v>
      </c>
      <c r="J547" s="1064">
        <v>9</v>
      </c>
      <c r="K547" s="1064">
        <v>3</v>
      </c>
      <c r="L547" s="1058" t="s">
        <v>522</v>
      </c>
      <c r="M547" s="1062" t="s">
        <v>1508</v>
      </c>
      <c r="N547" s="1068" t="s">
        <v>1698</v>
      </c>
    </row>
    <row r="548" spans="1:14" ht="15" customHeight="1" x14ac:dyDescent="0.25">
      <c r="A548" s="1062" t="s">
        <v>533</v>
      </c>
      <c r="B548" s="1062" t="s">
        <v>1505</v>
      </c>
      <c r="C548" s="1134" t="s">
        <v>2059</v>
      </c>
      <c r="D548" s="1080" t="s">
        <v>2640</v>
      </c>
      <c r="E548" s="1068">
        <v>0</v>
      </c>
      <c r="F548" s="1063">
        <v>50000</v>
      </c>
      <c r="G548" s="1080" t="s">
        <v>95</v>
      </c>
      <c r="H548" s="1081" t="s">
        <v>185</v>
      </c>
      <c r="I548" s="1080" t="s">
        <v>89</v>
      </c>
      <c r="J548" s="1064">
        <v>9</v>
      </c>
      <c r="K548" s="1064">
        <v>3</v>
      </c>
      <c r="L548" s="1058" t="s">
        <v>522</v>
      </c>
      <c r="M548" s="1062" t="s">
        <v>1508</v>
      </c>
      <c r="N548" s="1068" t="s">
        <v>1699</v>
      </c>
    </row>
    <row r="549" spans="1:14" ht="15" customHeight="1" x14ac:dyDescent="0.25">
      <c r="A549" s="1062" t="s">
        <v>533</v>
      </c>
      <c r="B549" s="1062" t="s">
        <v>1505</v>
      </c>
      <c r="C549" s="1134" t="s">
        <v>2060</v>
      </c>
      <c r="D549" s="1080" t="s">
        <v>2641</v>
      </c>
      <c r="E549" s="1068">
        <v>0</v>
      </c>
      <c r="F549" s="1068">
        <v>1000</v>
      </c>
      <c r="G549" s="1080" t="s">
        <v>115</v>
      </c>
      <c r="H549" s="1081" t="s">
        <v>185</v>
      </c>
      <c r="I549" s="1080" t="s">
        <v>89</v>
      </c>
      <c r="J549" s="1064">
        <v>9</v>
      </c>
      <c r="K549" s="1064">
        <v>3</v>
      </c>
      <c r="L549" s="1058" t="s">
        <v>522</v>
      </c>
      <c r="M549" s="1062" t="s">
        <v>1508</v>
      </c>
      <c r="N549" s="1068" t="s">
        <v>1700</v>
      </c>
    </row>
    <row r="550" spans="1:14" ht="15" customHeight="1" x14ac:dyDescent="0.25">
      <c r="A550" s="1062" t="s">
        <v>533</v>
      </c>
      <c r="B550" s="1062" t="s">
        <v>1505</v>
      </c>
      <c r="C550" s="1134" t="s">
        <v>2061</v>
      </c>
      <c r="D550" s="1080" t="s">
        <v>2642</v>
      </c>
      <c r="E550" s="1068">
        <v>0</v>
      </c>
      <c r="F550" s="1063">
        <v>50000</v>
      </c>
      <c r="G550" s="1080" t="s">
        <v>95</v>
      </c>
      <c r="H550" s="1081" t="s">
        <v>185</v>
      </c>
      <c r="I550" s="1080" t="s">
        <v>89</v>
      </c>
      <c r="J550" s="1064">
        <v>9</v>
      </c>
      <c r="K550" s="1064">
        <v>3</v>
      </c>
      <c r="L550" s="1058" t="s">
        <v>522</v>
      </c>
      <c r="M550" s="1062" t="s">
        <v>1508</v>
      </c>
      <c r="N550" s="1068" t="s">
        <v>1701</v>
      </c>
    </row>
    <row r="551" spans="1:14" ht="15" customHeight="1" x14ac:dyDescent="0.25">
      <c r="A551" s="1062" t="s">
        <v>533</v>
      </c>
      <c r="B551" s="1062" t="s">
        <v>1505</v>
      </c>
      <c r="C551" s="1134" t="s">
        <v>2062</v>
      </c>
      <c r="D551" s="1080" t="s">
        <v>2643</v>
      </c>
      <c r="E551" s="1068">
        <v>0</v>
      </c>
      <c r="F551" s="1068">
        <v>100</v>
      </c>
      <c r="G551" s="1080" t="s">
        <v>17</v>
      </c>
      <c r="H551" s="1081" t="s">
        <v>185</v>
      </c>
      <c r="I551" s="1080" t="s">
        <v>89</v>
      </c>
      <c r="J551" s="1064">
        <v>9</v>
      </c>
      <c r="K551" s="1064">
        <v>3</v>
      </c>
      <c r="L551" s="1058" t="s">
        <v>522</v>
      </c>
      <c r="M551" s="1062" t="s">
        <v>1508</v>
      </c>
      <c r="N551" s="1068" t="s">
        <v>1702</v>
      </c>
    </row>
    <row r="552" spans="1:14" ht="15" customHeight="1" x14ac:dyDescent="0.25">
      <c r="A552" s="1062" t="s">
        <v>533</v>
      </c>
      <c r="B552" s="1062" t="s">
        <v>1505</v>
      </c>
      <c r="C552" s="1134" t="s">
        <v>2063</v>
      </c>
      <c r="D552" s="1080" t="s">
        <v>2675</v>
      </c>
      <c r="E552" s="1068">
        <v>0</v>
      </c>
      <c r="F552" s="1063">
        <v>25000</v>
      </c>
      <c r="G552" s="1080" t="s">
        <v>96</v>
      </c>
      <c r="H552" s="1081" t="s">
        <v>185</v>
      </c>
      <c r="I552" s="1080" t="s">
        <v>89</v>
      </c>
      <c r="J552" s="1064">
        <v>9</v>
      </c>
      <c r="K552" s="1064">
        <v>3</v>
      </c>
      <c r="L552" s="1058" t="s">
        <v>522</v>
      </c>
      <c r="M552" s="1062" t="s">
        <v>1508</v>
      </c>
      <c r="N552" s="1068" t="s">
        <v>1703</v>
      </c>
    </row>
    <row r="553" spans="1:14" ht="15" customHeight="1" x14ac:dyDescent="0.25">
      <c r="A553" s="1062" t="s">
        <v>533</v>
      </c>
      <c r="B553" s="1062" t="s">
        <v>1505</v>
      </c>
      <c r="C553" s="1134" t="s">
        <v>2064</v>
      </c>
      <c r="D553" s="1080" t="s">
        <v>2644</v>
      </c>
      <c r="E553" s="1068">
        <v>0</v>
      </c>
      <c r="F553" s="1063">
        <v>10000</v>
      </c>
      <c r="G553" s="1080" t="s">
        <v>68</v>
      </c>
      <c r="H553" s="1081" t="s">
        <v>185</v>
      </c>
      <c r="I553" s="1080" t="s">
        <v>89</v>
      </c>
      <c r="J553" s="1064">
        <v>9</v>
      </c>
      <c r="K553" s="1064">
        <v>3</v>
      </c>
      <c r="L553" s="1058" t="s">
        <v>522</v>
      </c>
      <c r="M553" s="1062" t="s">
        <v>1508</v>
      </c>
      <c r="N553" s="1068" t="s">
        <v>1704</v>
      </c>
    </row>
    <row r="554" spans="1:14" ht="15" customHeight="1" x14ac:dyDescent="0.25">
      <c r="A554" s="1062" t="s">
        <v>533</v>
      </c>
      <c r="B554" s="1062" t="s">
        <v>1505</v>
      </c>
      <c r="C554" s="1134" t="s">
        <v>2065</v>
      </c>
      <c r="D554" s="1080" t="s">
        <v>2616</v>
      </c>
      <c r="E554" s="1068">
        <v>0</v>
      </c>
      <c r="F554" s="1063">
        <v>50000</v>
      </c>
      <c r="G554" s="1080" t="s">
        <v>95</v>
      </c>
      <c r="H554" s="1081" t="s">
        <v>185</v>
      </c>
      <c r="I554" s="1080" t="s">
        <v>89</v>
      </c>
      <c r="J554" s="1064">
        <v>9</v>
      </c>
      <c r="K554" s="1064">
        <v>3</v>
      </c>
      <c r="L554" s="1058" t="s">
        <v>522</v>
      </c>
      <c r="M554" s="1062" t="s">
        <v>1508</v>
      </c>
      <c r="N554" s="1068" t="s">
        <v>1705</v>
      </c>
    </row>
    <row r="555" spans="1:14" ht="15" customHeight="1" x14ac:dyDescent="0.25">
      <c r="A555" s="1062" t="s">
        <v>533</v>
      </c>
      <c r="B555" s="1062" t="s">
        <v>1505</v>
      </c>
      <c r="C555" s="1134" t="s">
        <v>2066</v>
      </c>
      <c r="D555" s="1080" t="s">
        <v>2617</v>
      </c>
      <c r="E555" s="1068">
        <v>0</v>
      </c>
      <c r="F555" s="1068">
        <v>100</v>
      </c>
      <c r="G555" s="1080" t="s">
        <v>17</v>
      </c>
      <c r="H555" s="1081" t="s">
        <v>185</v>
      </c>
      <c r="I555" s="1080" t="s">
        <v>89</v>
      </c>
      <c r="J555" s="1064">
        <v>9</v>
      </c>
      <c r="K555" s="1064">
        <v>3</v>
      </c>
      <c r="L555" s="1058" t="s">
        <v>522</v>
      </c>
      <c r="M555" s="1062" t="s">
        <v>1508</v>
      </c>
      <c r="N555" s="1068" t="s">
        <v>1706</v>
      </c>
    </row>
    <row r="556" spans="1:14" ht="15" customHeight="1" x14ac:dyDescent="0.25">
      <c r="A556" s="1062" t="s">
        <v>533</v>
      </c>
      <c r="B556" s="1062" t="s">
        <v>1505</v>
      </c>
      <c r="C556" s="1134" t="s">
        <v>2067</v>
      </c>
      <c r="D556" s="1080" t="s">
        <v>2645</v>
      </c>
      <c r="E556" s="1068">
        <v>0</v>
      </c>
      <c r="F556" s="1063">
        <v>25000</v>
      </c>
      <c r="G556" s="1080" t="s">
        <v>96</v>
      </c>
      <c r="H556" s="1081" t="s">
        <v>185</v>
      </c>
      <c r="I556" s="1080" t="s">
        <v>89</v>
      </c>
      <c r="J556" s="1064">
        <v>9</v>
      </c>
      <c r="K556" s="1064">
        <v>3</v>
      </c>
      <c r="L556" s="1058" t="s">
        <v>522</v>
      </c>
      <c r="M556" s="1062" t="s">
        <v>1508</v>
      </c>
      <c r="N556" s="1068" t="s">
        <v>1707</v>
      </c>
    </row>
    <row r="557" spans="1:14" ht="15" customHeight="1" x14ac:dyDescent="0.25">
      <c r="A557" s="1062" t="s">
        <v>533</v>
      </c>
      <c r="B557" s="1062" t="s">
        <v>1505</v>
      </c>
      <c r="C557" s="1134" t="s">
        <v>2068</v>
      </c>
      <c r="D557" s="1080" t="s">
        <v>2646</v>
      </c>
      <c r="E557" s="1068">
        <v>0</v>
      </c>
      <c r="F557" s="1063">
        <v>25000</v>
      </c>
      <c r="G557" s="1080" t="s">
        <v>68</v>
      </c>
      <c r="H557" s="1080" t="s">
        <v>185</v>
      </c>
      <c r="I557" s="1080" t="s">
        <v>89</v>
      </c>
      <c r="J557" s="1064">
        <v>9</v>
      </c>
      <c r="K557" s="1064">
        <v>3</v>
      </c>
      <c r="L557" s="1058" t="s">
        <v>522</v>
      </c>
      <c r="M557" s="1062" t="s">
        <v>1508</v>
      </c>
      <c r="N557" s="1068" t="s">
        <v>1708</v>
      </c>
    </row>
    <row r="558" spans="1:14" ht="15" customHeight="1" x14ac:dyDescent="0.25">
      <c r="A558" s="1062" t="s">
        <v>533</v>
      </c>
      <c r="B558" s="1062" t="s">
        <v>1505</v>
      </c>
      <c r="C558" s="1134" t="s">
        <v>2069</v>
      </c>
      <c r="D558" s="1080" t="s">
        <v>2618</v>
      </c>
      <c r="E558" s="1068">
        <v>0</v>
      </c>
      <c r="F558" s="1063">
        <v>5000</v>
      </c>
      <c r="G558" s="1080" t="s">
        <v>95</v>
      </c>
      <c r="H558" s="1081" t="s">
        <v>185</v>
      </c>
      <c r="I558" s="1080" t="s">
        <v>89</v>
      </c>
      <c r="J558" s="1064">
        <v>9</v>
      </c>
      <c r="K558" s="1064">
        <v>3</v>
      </c>
      <c r="L558" s="1058" t="s">
        <v>522</v>
      </c>
      <c r="M558" s="1062" t="s">
        <v>1508</v>
      </c>
      <c r="N558" s="1068" t="s">
        <v>1709</v>
      </c>
    </row>
    <row r="559" spans="1:14" ht="15" customHeight="1" x14ac:dyDescent="0.25">
      <c r="A559" s="1062" t="s">
        <v>533</v>
      </c>
      <c r="B559" s="1062" t="s">
        <v>1505</v>
      </c>
      <c r="C559" s="1134" t="s">
        <v>2070</v>
      </c>
      <c r="D559" s="1080" t="s">
        <v>2617</v>
      </c>
      <c r="E559" s="1068">
        <v>0</v>
      </c>
      <c r="F559" s="1068">
        <v>100</v>
      </c>
      <c r="G559" s="1080" t="s">
        <v>17</v>
      </c>
      <c r="H559" s="1081" t="s">
        <v>185</v>
      </c>
      <c r="I559" s="1080" t="s">
        <v>89</v>
      </c>
      <c r="J559" s="1064">
        <v>9</v>
      </c>
      <c r="K559" s="1064">
        <v>3</v>
      </c>
      <c r="L559" s="1058" t="s">
        <v>522</v>
      </c>
      <c r="M559" s="1062" t="s">
        <v>1508</v>
      </c>
      <c r="N559" s="1068" t="s">
        <v>1710</v>
      </c>
    </row>
    <row r="560" spans="1:14" ht="15" customHeight="1" x14ac:dyDescent="0.25">
      <c r="A560" s="1062" t="s">
        <v>533</v>
      </c>
      <c r="B560" s="1062" t="s">
        <v>1505</v>
      </c>
      <c r="C560" s="1134" t="s">
        <v>2071</v>
      </c>
      <c r="D560" s="1080" t="s">
        <v>2647</v>
      </c>
      <c r="E560" s="1068">
        <v>0</v>
      </c>
      <c r="F560" s="1063">
        <v>25000</v>
      </c>
      <c r="G560" s="1080" t="s">
        <v>96</v>
      </c>
      <c r="H560" s="1081" t="s">
        <v>185</v>
      </c>
      <c r="I560" s="1080" t="s">
        <v>89</v>
      </c>
      <c r="J560" s="1064">
        <v>9</v>
      </c>
      <c r="K560" s="1064">
        <v>3</v>
      </c>
      <c r="L560" s="1058" t="s">
        <v>522</v>
      </c>
      <c r="M560" s="1062" t="s">
        <v>1508</v>
      </c>
      <c r="N560" s="1068" t="s">
        <v>1711</v>
      </c>
    </row>
    <row r="561" spans="1:14" ht="15" customHeight="1" x14ac:dyDescent="0.25">
      <c r="A561" s="1062" t="s">
        <v>533</v>
      </c>
      <c r="B561" s="1062" t="s">
        <v>1505</v>
      </c>
      <c r="C561" s="1134" t="s">
        <v>2072</v>
      </c>
      <c r="D561" s="1080" t="s">
        <v>2648</v>
      </c>
      <c r="E561" s="1068">
        <v>0</v>
      </c>
      <c r="F561" s="1063">
        <v>10000</v>
      </c>
      <c r="G561" s="1080" t="s">
        <v>68</v>
      </c>
      <c r="H561" s="1081" t="s">
        <v>185</v>
      </c>
      <c r="I561" s="1080" t="s">
        <v>89</v>
      </c>
      <c r="J561" s="1064">
        <v>9</v>
      </c>
      <c r="K561" s="1064">
        <v>3</v>
      </c>
      <c r="L561" s="1058" t="s">
        <v>522</v>
      </c>
      <c r="M561" s="1062" t="s">
        <v>1508</v>
      </c>
      <c r="N561" s="1068" t="s">
        <v>1712</v>
      </c>
    </row>
    <row r="562" spans="1:14" ht="15" customHeight="1" x14ac:dyDescent="0.25">
      <c r="A562" s="1062" t="s">
        <v>533</v>
      </c>
      <c r="B562" s="1062" t="s">
        <v>1505</v>
      </c>
      <c r="C562" s="1134" t="s">
        <v>2073</v>
      </c>
      <c r="D562" s="1080" t="s">
        <v>2619</v>
      </c>
      <c r="E562" s="1068">
        <v>0</v>
      </c>
      <c r="F562" s="1063">
        <v>50000</v>
      </c>
      <c r="G562" s="1080" t="s">
        <v>95</v>
      </c>
      <c r="H562" s="1081" t="s">
        <v>185</v>
      </c>
      <c r="I562" s="1080" t="s">
        <v>89</v>
      </c>
      <c r="J562" s="1064">
        <v>9</v>
      </c>
      <c r="K562" s="1064">
        <v>3</v>
      </c>
      <c r="L562" s="1058" t="s">
        <v>522</v>
      </c>
      <c r="M562" s="1062" t="s">
        <v>1508</v>
      </c>
      <c r="N562" s="1068" t="s">
        <v>1713</v>
      </c>
    </row>
    <row r="563" spans="1:14" ht="15" customHeight="1" x14ac:dyDescent="0.25">
      <c r="A563" s="1062" t="s">
        <v>533</v>
      </c>
      <c r="B563" s="1062" t="s">
        <v>1505</v>
      </c>
      <c r="C563" s="1134" t="s">
        <v>2074</v>
      </c>
      <c r="D563" s="1080" t="s">
        <v>2620</v>
      </c>
      <c r="E563" s="1068">
        <v>0</v>
      </c>
      <c r="F563" s="1068">
        <v>100</v>
      </c>
      <c r="G563" s="1080" t="s">
        <v>17</v>
      </c>
      <c r="H563" s="1081" t="s">
        <v>185</v>
      </c>
      <c r="I563" s="1080" t="s">
        <v>89</v>
      </c>
      <c r="J563" s="1064">
        <v>9</v>
      </c>
      <c r="K563" s="1064">
        <v>3</v>
      </c>
      <c r="L563" s="1058" t="s">
        <v>522</v>
      </c>
      <c r="M563" s="1062" t="s">
        <v>1508</v>
      </c>
      <c r="N563" s="1068" t="s">
        <v>1714</v>
      </c>
    </row>
    <row r="564" spans="1:14" ht="15" customHeight="1" x14ac:dyDescent="0.25">
      <c r="A564" s="1062" t="s">
        <v>533</v>
      </c>
      <c r="B564" s="1062" t="s">
        <v>1505</v>
      </c>
      <c r="C564" s="1134" t="s">
        <v>2075</v>
      </c>
      <c r="D564" s="1080" t="s">
        <v>2649</v>
      </c>
      <c r="E564" s="1068">
        <v>0</v>
      </c>
      <c r="F564" s="1063">
        <v>25000</v>
      </c>
      <c r="G564" s="1080" t="s">
        <v>96</v>
      </c>
      <c r="H564" s="1081" t="s">
        <v>185</v>
      </c>
      <c r="I564" s="1080" t="s">
        <v>89</v>
      </c>
      <c r="J564" s="1064">
        <v>9</v>
      </c>
      <c r="K564" s="1064">
        <v>3</v>
      </c>
      <c r="L564" s="1058" t="s">
        <v>522</v>
      </c>
      <c r="M564" s="1062" t="s">
        <v>1508</v>
      </c>
      <c r="N564" s="1068" t="s">
        <v>1715</v>
      </c>
    </row>
    <row r="565" spans="1:14" ht="15" customHeight="1" x14ac:dyDescent="0.25">
      <c r="A565" s="1062" t="s">
        <v>533</v>
      </c>
      <c r="B565" s="1062" t="s">
        <v>1505</v>
      </c>
      <c r="C565" s="1134" t="s">
        <v>2076</v>
      </c>
      <c r="D565" s="1080" t="s">
        <v>2650</v>
      </c>
      <c r="E565" s="1068">
        <v>0</v>
      </c>
      <c r="F565" s="1063">
        <v>10000</v>
      </c>
      <c r="G565" s="1080" t="s">
        <v>68</v>
      </c>
      <c r="H565" s="1081" t="s">
        <v>185</v>
      </c>
      <c r="I565" s="1080" t="s">
        <v>89</v>
      </c>
      <c r="J565" s="1064">
        <v>9</v>
      </c>
      <c r="K565" s="1064">
        <v>3</v>
      </c>
      <c r="L565" s="1058" t="s">
        <v>522</v>
      </c>
      <c r="M565" s="1062" t="s">
        <v>1508</v>
      </c>
      <c r="N565" s="1068" t="s">
        <v>1716</v>
      </c>
    </row>
    <row r="566" spans="1:14" ht="15" customHeight="1" x14ac:dyDescent="0.25">
      <c r="A566" s="1062" t="s">
        <v>533</v>
      </c>
      <c r="B566" s="1062" t="s">
        <v>1505</v>
      </c>
      <c r="C566" s="1134" t="s">
        <v>2077</v>
      </c>
      <c r="D566" s="1080" t="s">
        <v>539</v>
      </c>
      <c r="E566" s="1068">
        <v>0</v>
      </c>
      <c r="F566" s="1063">
        <v>50000</v>
      </c>
      <c r="G566" s="1080" t="s">
        <v>23</v>
      </c>
      <c r="H566" s="1080" t="s">
        <v>185</v>
      </c>
      <c r="I566" s="1080" t="s">
        <v>89</v>
      </c>
      <c r="J566" s="1064">
        <v>9</v>
      </c>
      <c r="K566" s="1064">
        <v>3</v>
      </c>
      <c r="L566" s="1058" t="s">
        <v>522</v>
      </c>
      <c r="M566" s="1062" t="s">
        <v>1508</v>
      </c>
      <c r="N566" s="1068" t="s">
        <v>1717</v>
      </c>
    </row>
    <row r="567" spans="1:14" ht="15" customHeight="1" x14ac:dyDescent="0.25">
      <c r="A567" s="1062" t="s">
        <v>533</v>
      </c>
      <c r="B567" s="1062" t="s">
        <v>1505</v>
      </c>
      <c r="C567" s="1134" t="s">
        <v>2078</v>
      </c>
      <c r="D567" s="1080" t="s">
        <v>612</v>
      </c>
      <c r="E567" s="1068">
        <v>0</v>
      </c>
      <c r="F567" s="1063">
        <v>50000</v>
      </c>
      <c r="G567" s="1080" t="s">
        <v>95</v>
      </c>
      <c r="H567" s="1081" t="s">
        <v>185</v>
      </c>
      <c r="I567" s="1080" t="s">
        <v>89</v>
      </c>
      <c r="J567" s="1064">
        <v>9</v>
      </c>
      <c r="K567" s="1064">
        <v>3</v>
      </c>
      <c r="L567" s="1058" t="s">
        <v>522</v>
      </c>
      <c r="M567" s="1062" t="s">
        <v>1508</v>
      </c>
      <c r="N567" s="1068" t="s">
        <v>1718</v>
      </c>
    </row>
    <row r="568" spans="1:14" ht="15" customHeight="1" x14ac:dyDescent="0.25">
      <c r="A568" s="1062" t="s">
        <v>533</v>
      </c>
      <c r="B568" s="1062" t="s">
        <v>1505</v>
      </c>
      <c r="C568" s="1134" t="s">
        <v>2079</v>
      </c>
      <c r="D568" s="1080" t="s">
        <v>288</v>
      </c>
      <c r="E568" s="1068">
        <v>0</v>
      </c>
      <c r="F568" s="1068">
        <v>1000</v>
      </c>
      <c r="G568" s="1080" t="s">
        <v>115</v>
      </c>
      <c r="H568" s="1081" t="s">
        <v>185</v>
      </c>
      <c r="I568" s="1080" t="s">
        <v>89</v>
      </c>
      <c r="J568" s="1064">
        <v>9</v>
      </c>
      <c r="K568" s="1064">
        <v>3</v>
      </c>
      <c r="L568" s="1058" t="s">
        <v>522</v>
      </c>
      <c r="M568" s="1062" t="s">
        <v>1508</v>
      </c>
      <c r="N568" s="1068" t="s">
        <v>1719</v>
      </c>
    </row>
    <row r="569" spans="1:14" ht="15" customHeight="1" x14ac:dyDescent="0.25">
      <c r="A569" s="1062" t="s">
        <v>533</v>
      </c>
      <c r="B569" s="1062" t="s">
        <v>1505</v>
      </c>
      <c r="C569" s="1134" t="s">
        <v>2080</v>
      </c>
      <c r="D569" s="1080" t="s">
        <v>289</v>
      </c>
      <c r="E569" s="1068">
        <v>0</v>
      </c>
      <c r="F569" s="1063">
        <v>50000</v>
      </c>
      <c r="G569" s="1080" t="s">
        <v>95</v>
      </c>
      <c r="H569" s="1081" t="s">
        <v>185</v>
      </c>
      <c r="I569" s="1080" t="s">
        <v>89</v>
      </c>
      <c r="J569" s="1064">
        <v>9</v>
      </c>
      <c r="K569" s="1064">
        <v>3</v>
      </c>
      <c r="L569" s="1058" t="s">
        <v>522</v>
      </c>
      <c r="M569" s="1062" t="s">
        <v>1508</v>
      </c>
      <c r="N569" s="1068" t="s">
        <v>1720</v>
      </c>
    </row>
    <row r="570" spans="1:14" ht="15" customHeight="1" x14ac:dyDescent="0.25">
      <c r="A570" s="1062" t="s">
        <v>533</v>
      </c>
      <c r="B570" s="1062" t="s">
        <v>1505</v>
      </c>
      <c r="C570" s="1134" t="s">
        <v>2081</v>
      </c>
      <c r="D570" s="1080" t="s">
        <v>290</v>
      </c>
      <c r="E570" s="1068">
        <v>0</v>
      </c>
      <c r="F570" s="1068">
        <v>100</v>
      </c>
      <c r="G570" s="1080" t="s">
        <v>17</v>
      </c>
      <c r="H570" s="1081" t="s">
        <v>185</v>
      </c>
      <c r="I570" s="1080" t="s">
        <v>89</v>
      </c>
      <c r="J570" s="1064">
        <v>9</v>
      </c>
      <c r="K570" s="1064">
        <v>3</v>
      </c>
      <c r="L570" s="1058" t="s">
        <v>522</v>
      </c>
      <c r="M570" s="1062" t="s">
        <v>1508</v>
      </c>
      <c r="N570" s="1068" t="s">
        <v>1721</v>
      </c>
    </row>
    <row r="571" spans="1:14" ht="15" customHeight="1" x14ac:dyDescent="0.25">
      <c r="A571" s="1062" t="s">
        <v>533</v>
      </c>
      <c r="B571" s="1062" t="s">
        <v>1505</v>
      </c>
      <c r="C571" s="1134" t="s">
        <v>2082</v>
      </c>
      <c r="D571" s="1080" t="s">
        <v>2651</v>
      </c>
      <c r="E571" s="1068">
        <v>0</v>
      </c>
      <c r="F571" s="1063">
        <v>25000</v>
      </c>
      <c r="G571" s="1080" t="s">
        <v>96</v>
      </c>
      <c r="H571" s="1081" t="s">
        <v>185</v>
      </c>
      <c r="I571" s="1080" t="s">
        <v>89</v>
      </c>
      <c r="J571" s="1064">
        <v>9</v>
      </c>
      <c r="K571" s="1064">
        <v>3</v>
      </c>
      <c r="L571" s="1058" t="s">
        <v>522</v>
      </c>
      <c r="M571" s="1062" t="s">
        <v>1508</v>
      </c>
      <c r="N571" s="1068" t="s">
        <v>1722</v>
      </c>
    </row>
    <row r="572" spans="1:14" ht="15" customHeight="1" x14ac:dyDescent="0.25">
      <c r="A572" s="1062" t="s">
        <v>533</v>
      </c>
      <c r="B572" s="1062" t="s">
        <v>1505</v>
      </c>
      <c r="C572" s="1134" t="s">
        <v>2083</v>
      </c>
      <c r="D572" s="1080" t="s">
        <v>2652</v>
      </c>
      <c r="E572" s="1068">
        <v>0</v>
      </c>
      <c r="F572" s="1063">
        <v>10000</v>
      </c>
      <c r="G572" s="1080" t="s">
        <v>68</v>
      </c>
      <c r="H572" s="1081" t="s">
        <v>185</v>
      </c>
      <c r="I572" s="1080" t="s">
        <v>89</v>
      </c>
      <c r="J572" s="1064">
        <v>9</v>
      </c>
      <c r="K572" s="1064">
        <v>3</v>
      </c>
      <c r="L572" s="1058" t="s">
        <v>522</v>
      </c>
      <c r="M572" s="1062" t="s">
        <v>1508</v>
      </c>
      <c r="N572" s="1068" t="s">
        <v>1723</v>
      </c>
    </row>
    <row r="573" spans="1:14" ht="15" customHeight="1" x14ac:dyDescent="0.25">
      <c r="A573" s="1062" t="s">
        <v>533</v>
      </c>
      <c r="B573" s="1062" t="s">
        <v>1505</v>
      </c>
      <c r="C573" s="1134" t="s">
        <v>2084</v>
      </c>
      <c r="D573" s="1080" t="s">
        <v>934</v>
      </c>
      <c r="E573" s="1068">
        <v>0</v>
      </c>
      <c r="F573" s="1063">
        <v>50000</v>
      </c>
      <c r="G573" s="1080" t="s">
        <v>95</v>
      </c>
      <c r="H573" s="1081" t="s">
        <v>185</v>
      </c>
      <c r="I573" s="1080" t="s">
        <v>89</v>
      </c>
      <c r="J573" s="1064">
        <v>9</v>
      </c>
      <c r="K573" s="1064">
        <v>3</v>
      </c>
      <c r="L573" s="1058" t="s">
        <v>522</v>
      </c>
      <c r="M573" s="1062" t="s">
        <v>1508</v>
      </c>
      <c r="N573" s="1068" t="s">
        <v>1724</v>
      </c>
    </row>
    <row r="574" spans="1:14" ht="15" customHeight="1" x14ac:dyDescent="0.25">
      <c r="A574" s="1062" t="s">
        <v>533</v>
      </c>
      <c r="B574" s="1062" t="s">
        <v>1505</v>
      </c>
      <c r="C574" s="1134" t="s">
        <v>2085</v>
      </c>
      <c r="D574" s="1080" t="s">
        <v>292</v>
      </c>
      <c r="E574" s="1068">
        <v>0</v>
      </c>
      <c r="F574" s="1068">
        <v>100</v>
      </c>
      <c r="G574" s="1080" t="s">
        <v>17</v>
      </c>
      <c r="H574" s="1081" t="s">
        <v>185</v>
      </c>
      <c r="I574" s="1080" t="s">
        <v>89</v>
      </c>
      <c r="J574" s="1064">
        <v>9</v>
      </c>
      <c r="K574" s="1064">
        <v>3</v>
      </c>
      <c r="L574" s="1058" t="s">
        <v>522</v>
      </c>
      <c r="M574" s="1062" t="s">
        <v>1508</v>
      </c>
      <c r="N574" s="1068" t="s">
        <v>1725</v>
      </c>
    </row>
    <row r="575" spans="1:14" ht="15" customHeight="1" x14ac:dyDescent="0.25">
      <c r="A575" s="1062" t="s">
        <v>533</v>
      </c>
      <c r="B575" s="1062" t="s">
        <v>1505</v>
      </c>
      <c r="C575" s="1134" t="s">
        <v>2086</v>
      </c>
      <c r="D575" s="1080" t="s">
        <v>2653</v>
      </c>
      <c r="E575" s="1068">
        <v>0</v>
      </c>
      <c r="F575" s="1063">
        <v>25000</v>
      </c>
      <c r="G575" s="1080" t="s">
        <v>96</v>
      </c>
      <c r="H575" s="1081" t="s">
        <v>185</v>
      </c>
      <c r="I575" s="1080" t="s">
        <v>89</v>
      </c>
      <c r="J575" s="1064">
        <v>9</v>
      </c>
      <c r="K575" s="1064">
        <v>3</v>
      </c>
      <c r="L575" s="1058" t="s">
        <v>522</v>
      </c>
      <c r="M575" s="1062" t="s">
        <v>1508</v>
      </c>
      <c r="N575" s="1068" t="s">
        <v>1726</v>
      </c>
    </row>
    <row r="576" spans="1:14" ht="15" customHeight="1" x14ac:dyDescent="0.25">
      <c r="A576" s="1062" t="s">
        <v>533</v>
      </c>
      <c r="B576" s="1062" t="s">
        <v>1505</v>
      </c>
      <c r="C576" s="1134" t="s">
        <v>2087</v>
      </c>
      <c r="D576" s="1080" t="s">
        <v>2654</v>
      </c>
      <c r="E576" s="1068">
        <v>0</v>
      </c>
      <c r="F576" s="1063">
        <v>25000</v>
      </c>
      <c r="G576" s="1080" t="s">
        <v>68</v>
      </c>
      <c r="H576" s="1081" t="s">
        <v>185</v>
      </c>
      <c r="I576" s="1080" t="s">
        <v>89</v>
      </c>
      <c r="J576" s="1064">
        <v>9</v>
      </c>
      <c r="K576" s="1064">
        <v>3</v>
      </c>
      <c r="L576" s="1058" t="s">
        <v>522</v>
      </c>
      <c r="M576" s="1062" t="s">
        <v>1508</v>
      </c>
      <c r="N576" s="1068" t="s">
        <v>1727</v>
      </c>
    </row>
    <row r="577" spans="1:14" ht="15" customHeight="1" x14ac:dyDescent="0.25">
      <c r="A577" s="1062" t="s">
        <v>533</v>
      </c>
      <c r="B577" s="1062" t="s">
        <v>1505</v>
      </c>
      <c r="C577" s="1134" t="s">
        <v>2088</v>
      </c>
      <c r="D577" s="1080" t="s">
        <v>291</v>
      </c>
      <c r="E577" s="1068">
        <v>0</v>
      </c>
      <c r="F577" s="1063">
        <v>5000</v>
      </c>
      <c r="G577" s="1080" t="s">
        <v>95</v>
      </c>
      <c r="H577" s="1081" t="s">
        <v>185</v>
      </c>
      <c r="I577" s="1080" t="s">
        <v>89</v>
      </c>
      <c r="J577" s="1064">
        <v>9</v>
      </c>
      <c r="K577" s="1064">
        <v>3</v>
      </c>
      <c r="L577" s="1058" t="s">
        <v>522</v>
      </c>
      <c r="M577" s="1062" t="s">
        <v>1508</v>
      </c>
      <c r="N577" s="1068" t="s">
        <v>1728</v>
      </c>
    </row>
    <row r="578" spans="1:14" x14ac:dyDescent="0.25">
      <c r="A578" s="1062" t="s">
        <v>533</v>
      </c>
      <c r="B578" s="1062" t="s">
        <v>1505</v>
      </c>
      <c r="C578" s="1134" t="s">
        <v>2089</v>
      </c>
      <c r="D578" s="1080" t="s">
        <v>292</v>
      </c>
      <c r="E578" s="1068">
        <v>0</v>
      </c>
      <c r="F578" s="1068">
        <v>100</v>
      </c>
      <c r="G578" s="1080" t="s">
        <v>17</v>
      </c>
      <c r="H578" s="1081" t="s">
        <v>185</v>
      </c>
      <c r="I578" s="1080" t="s">
        <v>89</v>
      </c>
      <c r="J578" s="1064">
        <v>9</v>
      </c>
      <c r="K578" s="1064">
        <v>3</v>
      </c>
      <c r="L578" s="1058" t="s">
        <v>522</v>
      </c>
      <c r="M578" s="1062" t="s">
        <v>1508</v>
      </c>
      <c r="N578" s="1068" t="s">
        <v>1729</v>
      </c>
    </row>
    <row r="579" spans="1:14" ht="15" customHeight="1" x14ac:dyDescent="0.25">
      <c r="A579" s="1062" t="s">
        <v>533</v>
      </c>
      <c r="B579" s="1062" t="s">
        <v>1505</v>
      </c>
      <c r="C579" s="1134" t="s">
        <v>2090</v>
      </c>
      <c r="D579" s="1080" t="s">
        <v>2655</v>
      </c>
      <c r="E579" s="1068">
        <v>0</v>
      </c>
      <c r="F579" s="1063">
        <v>25000</v>
      </c>
      <c r="G579" s="1080" t="s">
        <v>96</v>
      </c>
      <c r="H579" s="1081" t="s">
        <v>185</v>
      </c>
      <c r="I579" s="1080" t="s">
        <v>89</v>
      </c>
      <c r="J579" s="1064">
        <v>9</v>
      </c>
      <c r="K579" s="1064">
        <v>3</v>
      </c>
      <c r="L579" s="1058" t="s">
        <v>522</v>
      </c>
      <c r="M579" s="1062" t="s">
        <v>1508</v>
      </c>
      <c r="N579" s="1068" t="s">
        <v>1730</v>
      </c>
    </row>
    <row r="580" spans="1:14" ht="15" customHeight="1" x14ac:dyDescent="0.25">
      <c r="A580" s="1062" t="s">
        <v>533</v>
      </c>
      <c r="B580" s="1062" t="s">
        <v>1505</v>
      </c>
      <c r="C580" s="1134" t="s">
        <v>2091</v>
      </c>
      <c r="D580" s="1080" t="s">
        <v>2656</v>
      </c>
      <c r="E580" s="1068">
        <v>0</v>
      </c>
      <c r="F580" s="1063">
        <v>10000</v>
      </c>
      <c r="G580" s="1080" t="s">
        <v>68</v>
      </c>
      <c r="H580" s="1081" t="s">
        <v>185</v>
      </c>
      <c r="I580" s="1080" t="s">
        <v>89</v>
      </c>
      <c r="J580" s="1064">
        <v>9</v>
      </c>
      <c r="K580" s="1064">
        <v>3</v>
      </c>
      <c r="L580" s="1058" t="s">
        <v>522</v>
      </c>
      <c r="M580" s="1062" t="s">
        <v>1508</v>
      </c>
      <c r="N580" s="1068" t="s">
        <v>1731</v>
      </c>
    </row>
    <row r="581" spans="1:14" ht="15" customHeight="1" x14ac:dyDescent="0.25">
      <c r="A581" s="1062" t="s">
        <v>533</v>
      </c>
      <c r="B581" s="1062" t="s">
        <v>1505</v>
      </c>
      <c r="C581" s="1134" t="s">
        <v>2092</v>
      </c>
      <c r="D581" s="1080" t="s">
        <v>632</v>
      </c>
      <c r="E581" s="1068">
        <v>0</v>
      </c>
      <c r="F581" s="1063">
        <v>50000</v>
      </c>
      <c r="G581" s="1080" t="s">
        <v>95</v>
      </c>
      <c r="H581" s="1081" t="s">
        <v>185</v>
      </c>
      <c r="I581" s="1080" t="s">
        <v>89</v>
      </c>
      <c r="J581" s="1064">
        <v>9</v>
      </c>
      <c r="K581" s="1064">
        <v>3</v>
      </c>
      <c r="L581" s="1058" t="s">
        <v>522</v>
      </c>
      <c r="M581" s="1062" t="s">
        <v>1508</v>
      </c>
      <c r="N581" s="1068" t="s">
        <v>1732</v>
      </c>
    </row>
    <row r="582" spans="1:14" ht="15" customHeight="1" x14ac:dyDescent="0.25">
      <c r="A582" s="1062" t="s">
        <v>533</v>
      </c>
      <c r="B582" s="1062" t="s">
        <v>1505</v>
      </c>
      <c r="C582" s="1134" t="s">
        <v>2093</v>
      </c>
      <c r="D582" s="1080" t="s">
        <v>293</v>
      </c>
      <c r="E582" s="1068">
        <v>0</v>
      </c>
      <c r="F582" s="1068">
        <v>100</v>
      </c>
      <c r="G582" s="1080" t="s">
        <v>17</v>
      </c>
      <c r="H582" s="1081" t="s">
        <v>185</v>
      </c>
      <c r="I582" s="1080" t="s">
        <v>89</v>
      </c>
      <c r="J582" s="1064">
        <v>9</v>
      </c>
      <c r="K582" s="1064">
        <v>3</v>
      </c>
      <c r="L582" s="1058" t="s">
        <v>522</v>
      </c>
      <c r="M582" s="1062" t="s">
        <v>1508</v>
      </c>
      <c r="N582" s="1068" t="s">
        <v>1733</v>
      </c>
    </row>
    <row r="583" spans="1:14" ht="15" customHeight="1" x14ac:dyDescent="0.25">
      <c r="A583" s="1062" t="s">
        <v>533</v>
      </c>
      <c r="B583" s="1062" t="s">
        <v>1505</v>
      </c>
      <c r="C583" s="1134" t="s">
        <v>2094</v>
      </c>
      <c r="D583" s="1080" t="s">
        <v>2657</v>
      </c>
      <c r="E583" s="1068">
        <v>0</v>
      </c>
      <c r="F583" s="1063">
        <v>25000</v>
      </c>
      <c r="G583" s="1080" t="s">
        <v>96</v>
      </c>
      <c r="H583" s="1081" t="s">
        <v>185</v>
      </c>
      <c r="I583" s="1080" t="s">
        <v>89</v>
      </c>
      <c r="J583" s="1064">
        <v>9</v>
      </c>
      <c r="K583" s="1064">
        <v>3</v>
      </c>
      <c r="L583" s="1058" t="s">
        <v>522</v>
      </c>
      <c r="M583" s="1062" t="s">
        <v>1508</v>
      </c>
      <c r="N583" s="1068" t="s">
        <v>1734</v>
      </c>
    </row>
    <row r="584" spans="1:14" ht="15" customHeight="1" x14ac:dyDescent="0.25">
      <c r="A584" s="1062" t="s">
        <v>533</v>
      </c>
      <c r="B584" s="1062" t="s">
        <v>1505</v>
      </c>
      <c r="C584" s="1134" t="s">
        <v>2095</v>
      </c>
      <c r="D584" s="1080" t="s">
        <v>2658</v>
      </c>
      <c r="E584" s="1068">
        <v>0</v>
      </c>
      <c r="F584" s="1063">
        <v>10000</v>
      </c>
      <c r="G584" s="1080" t="s">
        <v>68</v>
      </c>
      <c r="H584" s="1081" t="s">
        <v>185</v>
      </c>
      <c r="I584" s="1080" t="s">
        <v>89</v>
      </c>
      <c r="J584" s="1064">
        <v>9</v>
      </c>
      <c r="K584" s="1064">
        <v>3</v>
      </c>
      <c r="L584" s="1058" t="s">
        <v>522</v>
      </c>
      <c r="M584" s="1062" t="s">
        <v>1508</v>
      </c>
      <c r="N584" s="1068" t="s">
        <v>1735</v>
      </c>
    </row>
    <row r="585" spans="1:14" ht="15" customHeight="1" x14ac:dyDescent="0.25">
      <c r="A585" s="1074" t="s">
        <v>522</v>
      </c>
      <c r="B585" s="1074" t="s">
        <v>522</v>
      </c>
      <c r="C585" s="1135" t="s">
        <v>522</v>
      </c>
      <c r="D585" s="1074" t="s">
        <v>522</v>
      </c>
      <c r="E585" s="1074" t="s">
        <v>522</v>
      </c>
      <c r="F585" s="1074" t="s">
        <v>522</v>
      </c>
      <c r="G585" s="1074" t="s">
        <v>522</v>
      </c>
      <c r="H585" s="1074" t="s">
        <v>522</v>
      </c>
      <c r="I585" s="1074" t="s">
        <v>522</v>
      </c>
      <c r="J585" s="1066" t="s">
        <v>522</v>
      </c>
      <c r="K585" s="1066" t="s">
        <v>522</v>
      </c>
      <c r="L585" s="1066" t="s">
        <v>522</v>
      </c>
      <c r="M585" s="1074" t="s">
        <v>522</v>
      </c>
      <c r="N585" s="1074" t="s">
        <v>522</v>
      </c>
    </row>
    <row r="586" spans="1:14" ht="15" customHeight="1" x14ac:dyDescent="0.25">
      <c r="A586" s="1062" t="s">
        <v>533</v>
      </c>
      <c r="B586" s="1062" t="s">
        <v>1481</v>
      </c>
      <c r="C586" s="1134" t="s">
        <v>1402</v>
      </c>
      <c r="D586" s="1080" t="s">
        <v>529</v>
      </c>
      <c r="E586" s="1068" t="s">
        <v>516</v>
      </c>
      <c r="F586" s="1068" t="s">
        <v>517</v>
      </c>
      <c r="G586" s="1068" t="s">
        <v>173</v>
      </c>
      <c r="H586" s="1080" t="s">
        <v>183</v>
      </c>
      <c r="I586" s="1080" t="s">
        <v>574</v>
      </c>
      <c r="J586" s="1058" t="s">
        <v>522</v>
      </c>
      <c r="K586" s="1058" t="s">
        <v>522</v>
      </c>
      <c r="L586" s="1064">
        <v>63999</v>
      </c>
      <c r="M586" s="1062" t="s">
        <v>1840</v>
      </c>
      <c r="N586" s="1068" t="s">
        <v>131</v>
      </c>
    </row>
    <row r="587" spans="1:14" ht="15" customHeight="1" x14ac:dyDescent="0.25">
      <c r="A587" s="1062" t="s">
        <v>533</v>
      </c>
      <c r="B587" s="1062" t="s">
        <v>1481</v>
      </c>
      <c r="C587" s="1134" t="s">
        <v>1431</v>
      </c>
      <c r="D587" s="1080" t="s">
        <v>12</v>
      </c>
      <c r="E587" s="1082">
        <v>1</v>
      </c>
      <c r="F587" s="1082">
        <f ca="1">TODAY()</f>
        <v>42979</v>
      </c>
      <c r="G587" s="1080" t="s">
        <v>93</v>
      </c>
      <c r="H587" s="1080" t="s">
        <v>183</v>
      </c>
      <c r="I587" s="1080" t="s">
        <v>520</v>
      </c>
      <c r="J587" s="1058" t="s">
        <v>522</v>
      </c>
      <c r="K587" s="1058" t="s">
        <v>522</v>
      </c>
      <c r="L587" s="1058" t="s">
        <v>522</v>
      </c>
      <c r="M587" s="1062" t="s">
        <v>1840</v>
      </c>
      <c r="N587" s="1068" t="s">
        <v>1736</v>
      </c>
    </row>
    <row r="588" spans="1:14" ht="15" customHeight="1" x14ac:dyDescent="0.25">
      <c r="A588" s="1062" t="s">
        <v>533</v>
      </c>
      <c r="B588" s="1062" t="s">
        <v>1481</v>
      </c>
      <c r="C588" s="1134" t="s">
        <v>1385</v>
      </c>
      <c r="D588" s="1080" t="s">
        <v>206</v>
      </c>
      <c r="E588" s="1068" t="s">
        <v>516</v>
      </c>
      <c r="F588" s="1068" t="s">
        <v>517</v>
      </c>
      <c r="G588" s="1068" t="s">
        <v>173</v>
      </c>
      <c r="H588" s="1080" t="s">
        <v>185</v>
      </c>
      <c r="I588" s="1080" t="s">
        <v>574</v>
      </c>
      <c r="J588" s="1058" t="s">
        <v>522</v>
      </c>
      <c r="K588" s="1058" t="s">
        <v>522</v>
      </c>
      <c r="L588" s="1064">
        <v>63999</v>
      </c>
      <c r="M588" s="1062" t="s">
        <v>1840</v>
      </c>
      <c r="N588" s="1068" t="s">
        <v>129</v>
      </c>
    </row>
    <row r="589" spans="1:14" ht="15" customHeight="1" x14ac:dyDescent="0.25">
      <c r="A589" s="1062" t="s">
        <v>533</v>
      </c>
      <c r="B589" s="1062" t="s">
        <v>1481</v>
      </c>
      <c r="C589" s="1134" t="s">
        <v>1412</v>
      </c>
      <c r="D589" s="1080" t="s">
        <v>272</v>
      </c>
      <c r="E589" s="1068" t="s">
        <v>516</v>
      </c>
      <c r="F589" s="1068" t="s">
        <v>517</v>
      </c>
      <c r="G589" s="1068" t="s">
        <v>173</v>
      </c>
      <c r="H589" s="1080" t="s">
        <v>185</v>
      </c>
      <c r="I589" s="1080" t="s">
        <v>574</v>
      </c>
      <c r="J589" s="1058" t="s">
        <v>522</v>
      </c>
      <c r="K589" s="1058" t="s">
        <v>522</v>
      </c>
      <c r="L589" s="1064">
        <v>63999</v>
      </c>
      <c r="M589" s="1062" t="s">
        <v>1840</v>
      </c>
      <c r="N589" s="1068" t="s">
        <v>53</v>
      </c>
    </row>
    <row r="590" spans="1:14" ht="15" customHeight="1" x14ac:dyDescent="0.25">
      <c r="A590" s="1062" t="s">
        <v>533</v>
      </c>
      <c r="B590" s="1062" t="s">
        <v>1481</v>
      </c>
      <c r="C590" s="1134" t="s">
        <v>54</v>
      </c>
      <c r="D590" s="1080" t="s">
        <v>244</v>
      </c>
      <c r="E590" s="1068" t="s">
        <v>516</v>
      </c>
      <c r="F590" s="1068" t="s">
        <v>517</v>
      </c>
      <c r="G590" s="1068" t="s">
        <v>173</v>
      </c>
      <c r="H590" s="1080" t="s">
        <v>185</v>
      </c>
      <c r="I590" s="1080" t="s">
        <v>574</v>
      </c>
      <c r="J590" s="1058" t="s">
        <v>522</v>
      </c>
      <c r="K590" s="1058" t="s">
        <v>522</v>
      </c>
      <c r="L590" s="1064">
        <v>63999</v>
      </c>
      <c r="M590" s="1062" t="s">
        <v>1840</v>
      </c>
      <c r="N590" s="1068" t="s">
        <v>54</v>
      </c>
    </row>
    <row r="591" spans="1:14" ht="15" customHeight="1" x14ac:dyDescent="0.25">
      <c r="A591" s="1062" t="s">
        <v>533</v>
      </c>
      <c r="B591" s="1062" t="s">
        <v>1481</v>
      </c>
      <c r="C591" s="1134" t="s">
        <v>1432</v>
      </c>
      <c r="D591" s="1080" t="s">
        <v>540</v>
      </c>
      <c r="E591" s="1068" t="s">
        <v>516</v>
      </c>
      <c r="F591" s="1068" t="s">
        <v>517</v>
      </c>
      <c r="G591" s="1068" t="s">
        <v>173</v>
      </c>
      <c r="H591" s="1080" t="s">
        <v>185</v>
      </c>
      <c r="I591" s="1080" t="s">
        <v>574</v>
      </c>
      <c r="J591" s="1058" t="s">
        <v>522</v>
      </c>
      <c r="K591" s="1058" t="s">
        <v>522</v>
      </c>
      <c r="L591" s="1064">
        <v>63999</v>
      </c>
      <c r="M591" s="1062" t="s">
        <v>1840</v>
      </c>
      <c r="N591" s="1068" t="s">
        <v>339</v>
      </c>
    </row>
    <row r="592" spans="1:14" ht="15" customHeight="1" x14ac:dyDescent="0.25">
      <c r="A592" s="1062" t="s">
        <v>533</v>
      </c>
      <c r="B592" s="1062" t="s">
        <v>1481</v>
      </c>
      <c r="C592" s="142" t="s">
        <v>2598</v>
      </c>
      <c r="D592" s="1080" t="s">
        <v>613</v>
      </c>
      <c r="E592" s="1060">
        <v>0</v>
      </c>
      <c r="F592" s="1060">
        <v>50000</v>
      </c>
      <c r="G592" s="1080" t="s">
        <v>252</v>
      </c>
      <c r="H592" s="1080" t="s">
        <v>185</v>
      </c>
      <c r="I592" s="1080" t="s">
        <v>89</v>
      </c>
      <c r="J592" s="1064">
        <v>9</v>
      </c>
      <c r="K592" s="1064">
        <v>3</v>
      </c>
      <c r="L592" s="1058" t="s">
        <v>522</v>
      </c>
      <c r="M592" s="1062" t="s">
        <v>1840</v>
      </c>
      <c r="N592" s="1068" t="s">
        <v>1737</v>
      </c>
    </row>
    <row r="593" spans="1:14" ht="15" customHeight="1" x14ac:dyDescent="0.25">
      <c r="A593" s="1062" t="s">
        <v>533</v>
      </c>
      <c r="B593" s="1062" t="s">
        <v>1481</v>
      </c>
      <c r="C593" s="142" t="s">
        <v>2599</v>
      </c>
      <c r="D593" s="1080" t="s">
        <v>614</v>
      </c>
      <c r="E593" s="1060">
        <v>0</v>
      </c>
      <c r="F593" s="1060">
        <v>100</v>
      </c>
      <c r="G593" s="1080" t="s">
        <v>17</v>
      </c>
      <c r="H593" s="1080" t="s">
        <v>185</v>
      </c>
      <c r="I593" s="1080" t="s">
        <v>89</v>
      </c>
      <c r="J593" s="1064">
        <v>9</v>
      </c>
      <c r="K593" s="1064">
        <v>3</v>
      </c>
      <c r="L593" s="1058" t="s">
        <v>522</v>
      </c>
      <c r="M593" s="1062" t="s">
        <v>1840</v>
      </c>
      <c r="N593" s="1068" t="s">
        <v>1738</v>
      </c>
    </row>
    <row r="594" spans="1:14" ht="15" customHeight="1" x14ac:dyDescent="0.25">
      <c r="A594" s="1062" t="s">
        <v>533</v>
      </c>
      <c r="B594" s="1062" t="s">
        <v>1481</v>
      </c>
      <c r="C594" s="142" t="s">
        <v>2600</v>
      </c>
      <c r="D594" s="1080" t="s">
        <v>615</v>
      </c>
      <c r="E594" s="1060">
        <v>0</v>
      </c>
      <c r="F594" s="1063">
        <v>25000</v>
      </c>
      <c r="G594" s="1080" t="s">
        <v>96</v>
      </c>
      <c r="H594" s="1080" t="s">
        <v>185</v>
      </c>
      <c r="I594" s="1080" t="s">
        <v>89</v>
      </c>
      <c r="J594" s="1064">
        <v>9</v>
      </c>
      <c r="K594" s="1064">
        <v>3</v>
      </c>
      <c r="L594" s="1058" t="s">
        <v>522</v>
      </c>
      <c r="M594" s="1062" t="s">
        <v>1840</v>
      </c>
      <c r="N594" s="1068" t="s">
        <v>1739</v>
      </c>
    </row>
    <row r="595" spans="1:14" ht="15" customHeight="1" x14ac:dyDescent="0.25">
      <c r="A595" s="1062" t="s">
        <v>533</v>
      </c>
      <c r="B595" s="1062" t="s">
        <v>1481</v>
      </c>
      <c r="C595" s="142" t="s">
        <v>2601</v>
      </c>
      <c r="D595" s="1080" t="s">
        <v>616</v>
      </c>
      <c r="E595" s="1060">
        <v>0</v>
      </c>
      <c r="F595" s="1063">
        <v>10000</v>
      </c>
      <c r="G595" s="1080" t="s">
        <v>68</v>
      </c>
      <c r="H595" s="1080" t="s">
        <v>185</v>
      </c>
      <c r="I595" s="1080" t="s">
        <v>89</v>
      </c>
      <c r="J595" s="1064">
        <v>9</v>
      </c>
      <c r="K595" s="1064">
        <v>3</v>
      </c>
      <c r="L595" s="1058" t="s">
        <v>522</v>
      </c>
      <c r="M595" s="1062" t="s">
        <v>1840</v>
      </c>
      <c r="N595" s="1068" t="s">
        <v>1740</v>
      </c>
    </row>
    <row r="596" spans="1:14" ht="15" customHeight="1" x14ac:dyDescent="0.25">
      <c r="A596" s="1062" t="s">
        <v>533</v>
      </c>
      <c r="B596" s="1062" t="s">
        <v>1481</v>
      </c>
      <c r="C596" s="142" t="s">
        <v>2602</v>
      </c>
      <c r="D596" s="1080" t="s">
        <v>1469</v>
      </c>
      <c r="E596" s="1060">
        <v>0</v>
      </c>
      <c r="F596" s="1063">
        <v>1000</v>
      </c>
      <c r="G596" s="1080" t="s">
        <v>1468</v>
      </c>
      <c r="H596" s="1080" t="s">
        <v>185</v>
      </c>
      <c r="I596" s="1080" t="s">
        <v>89</v>
      </c>
      <c r="J596" s="1064">
        <v>9</v>
      </c>
      <c r="K596" s="1064">
        <v>3</v>
      </c>
      <c r="L596" s="1058" t="s">
        <v>522</v>
      </c>
      <c r="M596" s="1062" t="s">
        <v>1840</v>
      </c>
      <c r="N596" s="1068" t="s">
        <v>1700</v>
      </c>
    </row>
    <row r="597" spans="1:14" ht="15" customHeight="1" x14ac:dyDescent="0.25">
      <c r="A597" s="1062" t="s">
        <v>533</v>
      </c>
      <c r="B597" s="1062" t="s">
        <v>1481</v>
      </c>
      <c r="C597" s="142" t="s">
        <v>2603</v>
      </c>
      <c r="D597" s="1080" t="s">
        <v>697</v>
      </c>
      <c r="E597" s="1060">
        <v>0</v>
      </c>
      <c r="F597" s="1060">
        <v>50000</v>
      </c>
      <c r="G597" s="1080" t="s">
        <v>252</v>
      </c>
      <c r="H597" s="1080" t="s">
        <v>185</v>
      </c>
      <c r="I597" s="1080" t="s">
        <v>89</v>
      </c>
      <c r="J597" s="1064">
        <v>9</v>
      </c>
      <c r="K597" s="1064">
        <v>3</v>
      </c>
      <c r="L597" s="1058" t="s">
        <v>522</v>
      </c>
      <c r="M597" s="1062" t="s">
        <v>1840</v>
      </c>
      <c r="N597" s="1068" t="s">
        <v>1741</v>
      </c>
    </row>
    <row r="598" spans="1:14" ht="15" customHeight="1" x14ac:dyDescent="0.25">
      <c r="A598" s="1062" t="s">
        <v>533</v>
      </c>
      <c r="B598" s="1062" t="s">
        <v>1481</v>
      </c>
      <c r="C598" s="142" t="s">
        <v>2604</v>
      </c>
      <c r="D598" s="1080" t="s">
        <v>698</v>
      </c>
      <c r="E598" s="1060">
        <v>0</v>
      </c>
      <c r="F598" s="1060">
        <v>100</v>
      </c>
      <c r="G598" s="1080" t="s">
        <v>17</v>
      </c>
      <c r="H598" s="1080" t="s">
        <v>185</v>
      </c>
      <c r="I598" s="1080" t="s">
        <v>89</v>
      </c>
      <c r="J598" s="1064">
        <v>9</v>
      </c>
      <c r="K598" s="1064">
        <v>3</v>
      </c>
      <c r="L598" s="1058" t="s">
        <v>522</v>
      </c>
      <c r="M598" s="1062" t="s">
        <v>1840</v>
      </c>
      <c r="N598" s="1068" t="s">
        <v>1742</v>
      </c>
    </row>
    <row r="599" spans="1:14" ht="15" customHeight="1" x14ac:dyDescent="0.25">
      <c r="A599" s="1062" t="s">
        <v>533</v>
      </c>
      <c r="B599" s="1062" t="s">
        <v>1481</v>
      </c>
      <c r="C599" s="142" t="s">
        <v>2605</v>
      </c>
      <c r="D599" s="1080" t="s">
        <v>699</v>
      </c>
      <c r="E599" s="1060">
        <v>0</v>
      </c>
      <c r="F599" s="1063">
        <v>25000</v>
      </c>
      <c r="G599" s="1080" t="s">
        <v>96</v>
      </c>
      <c r="H599" s="1080" t="s">
        <v>185</v>
      </c>
      <c r="I599" s="1080" t="s">
        <v>89</v>
      </c>
      <c r="J599" s="1064">
        <v>9</v>
      </c>
      <c r="K599" s="1064">
        <v>3</v>
      </c>
      <c r="L599" s="1058" t="s">
        <v>522</v>
      </c>
      <c r="M599" s="1062" t="s">
        <v>1840</v>
      </c>
      <c r="N599" s="1068" t="s">
        <v>1743</v>
      </c>
    </row>
    <row r="600" spans="1:14" ht="15" customHeight="1" x14ac:dyDescent="0.25">
      <c r="A600" s="1062" t="s">
        <v>533</v>
      </c>
      <c r="B600" s="1062" t="s">
        <v>1481</v>
      </c>
      <c r="C600" s="142" t="s">
        <v>2606</v>
      </c>
      <c r="D600" s="1080" t="s">
        <v>700</v>
      </c>
      <c r="E600" s="1060">
        <v>0</v>
      </c>
      <c r="F600" s="1063">
        <v>10000</v>
      </c>
      <c r="G600" s="1080" t="s">
        <v>68</v>
      </c>
      <c r="H600" s="1080" t="s">
        <v>185</v>
      </c>
      <c r="I600" s="1080" t="s">
        <v>89</v>
      </c>
      <c r="J600" s="1064">
        <v>9</v>
      </c>
      <c r="K600" s="1064">
        <v>3</v>
      </c>
      <c r="L600" s="1058" t="s">
        <v>522</v>
      </c>
      <c r="M600" s="1062" t="s">
        <v>1840</v>
      </c>
      <c r="N600" s="1068" t="s">
        <v>1744</v>
      </c>
    </row>
    <row r="601" spans="1:14" ht="15" customHeight="1" x14ac:dyDescent="0.25">
      <c r="A601" s="1062" t="s">
        <v>533</v>
      </c>
      <c r="B601" s="1062" t="s">
        <v>1481</v>
      </c>
      <c r="C601" s="142" t="s">
        <v>2607</v>
      </c>
      <c r="D601" s="1080" t="s">
        <v>1470</v>
      </c>
      <c r="E601" s="1060">
        <v>0</v>
      </c>
      <c r="F601" s="1063">
        <v>1000</v>
      </c>
      <c r="G601" s="1080" t="s">
        <v>1468</v>
      </c>
      <c r="H601" s="1080" t="s">
        <v>185</v>
      </c>
      <c r="I601" s="1080" t="s">
        <v>89</v>
      </c>
      <c r="J601" s="1064">
        <v>9</v>
      </c>
      <c r="K601" s="1064">
        <v>3</v>
      </c>
      <c r="L601" s="1058" t="s">
        <v>522</v>
      </c>
      <c r="M601" s="1062" t="s">
        <v>1840</v>
      </c>
      <c r="N601" s="1068" t="s">
        <v>1719</v>
      </c>
    </row>
    <row r="602" spans="1:14" ht="15" customHeight="1" x14ac:dyDescent="0.25">
      <c r="A602" s="1074" t="s">
        <v>522</v>
      </c>
      <c r="B602" s="1074" t="s">
        <v>522</v>
      </c>
      <c r="C602" s="1135" t="s">
        <v>522</v>
      </c>
      <c r="D602" s="1074" t="s">
        <v>522</v>
      </c>
      <c r="E602" s="1074" t="s">
        <v>522</v>
      </c>
      <c r="F602" s="1074" t="s">
        <v>522</v>
      </c>
      <c r="G602" s="1074" t="s">
        <v>522</v>
      </c>
      <c r="H602" s="1074" t="s">
        <v>522</v>
      </c>
      <c r="I602" s="1074" t="s">
        <v>522</v>
      </c>
      <c r="J602" s="1066" t="s">
        <v>522</v>
      </c>
      <c r="K602" s="1066" t="s">
        <v>522</v>
      </c>
      <c r="L602" s="1066" t="s">
        <v>522</v>
      </c>
      <c r="M602" s="1074" t="s">
        <v>522</v>
      </c>
      <c r="N602" s="1074" t="s">
        <v>522</v>
      </c>
    </row>
    <row r="603" spans="1:14" ht="15" customHeight="1" x14ac:dyDescent="0.25">
      <c r="A603" s="1062" t="s">
        <v>533</v>
      </c>
      <c r="B603" s="1062" t="s">
        <v>565</v>
      </c>
      <c r="C603" s="1134" t="s">
        <v>1402</v>
      </c>
      <c r="D603" s="1080" t="s">
        <v>529</v>
      </c>
      <c r="E603" s="1068" t="s">
        <v>516</v>
      </c>
      <c r="F603" s="1068" t="s">
        <v>517</v>
      </c>
      <c r="G603" s="1068" t="s">
        <v>173</v>
      </c>
      <c r="H603" s="1080" t="s">
        <v>183</v>
      </c>
      <c r="I603" s="1080" t="s">
        <v>574</v>
      </c>
      <c r="J603" s="1058" t="s">
        <v>522</v>
      </c>
      <c r="K603" s="1058" t="s">
        <v>522</v>
      </c>
      <c r="L603" s="1064">
        <v>63999</v>
      </c>
      <c r="M603" s="1062" t="s">
        <v>565</v>
      </c>
      <c r="N603" s="1068" t="s">
        <v>131</v>
      </c>
    </row>
    <row r="604" spans="1:14" ht="15" customHeight="1" x14ac:dyDescent="0.25">
      <c r="A604" s="1062" t="s">
        <v>533</v>
      </c>
      <c r="B604" s="1062" t="s">
        <v>565</v>
      </c>
      <c r="C604" s="1134" t="s">
        <v>12</v>
      </c>
      <c r="D604" s="1080" t="s">
        <v>12</v>
      </c>
      <c r="E604" s="1082">
        <v>1</v>
      </c>
      <c r="F604" s="1082">
        <f ca="1">TODAY()</f>
        <v>42979</v>
      </c>
      <c r="G604" s="1080" t="s">
        <v>93</v>
      </c>
      <c r="H604" s="1080" t="s">
        <v>183</v>
      </c>
      <c r="I604" s="1080" t="s">
        <v>520</v>
      </c>
      <c r="J604" s="1058" t="s">
        <v>522</v>
      </c>
      <c r="K604" s="1058" t="s">
        <v>522</v>
      </c>
      <c r="L604" s="1058" t="s">
        <v>522</v>
      </c>
      <c r="M604" s="1062" t="s">
        <v>565</v>
      </c>
      <c r="N604" s="1068" t="s">
        <v>12</v>
      </c>
    </row>
    <row r="605" spans="1:14" ht="15" customHeight="1" x14ac:dyDescent="0.25">
      <c r="A605" s="1062" t="s">
        <v>533</v>
      </c>
      <c r="B605" s="1062" t="s">
        <v>565</v>
      </c>
      <c r="C605" s="1134" t="s">
        <v>1385</v>
      </c>
      <c r="D605" s="1080" t="s">
        <v>206</v>
      </c>
      <c r="E605" s="1068" t="s">
        <v>516</v>
      </c>
      <c r="F605" s="1068" t="s">
        <v>517</v>
      </c>
      <c r="G605" s="1068" t="s">
        <v>173</v>
      </c>
      <c r="H605" s="1080" t="s">
        <v>185</v>
      </c>
      <c r="I605" s="1080" t="s">
        <v>574</v>
      </c>
      <c r="J605" s="1058" t="s">
        <v>522</v>
      </c>
      <c r="K605" s="1058" t="s">
        <v>522</v>
      </c>
      <c r="L605" s="1064">
        <v>63999</v>
      </c>
      <c r="M605" s="1062" t="s">
        <v>565</v>
      </c>
      <c r="N605" s="1068" t="s">
        <v>129</v>
      </c>
    </row>
    <row r="606" spans="1:14" ht="15" customHeight="1" x14ac:dyDescent="0.25">
      <c r="A606" s="1062" t="s">
        <v>533</v>
      </c>
      <c r="B606" s="1062" t="s">
        <v>565</v>
      </c>
      <c r="C606" s="1134" t="s">
        <v>1412</v>
      </c>
      <c r="D606" s="1080" t="s">
        <v>272</v>
      </c>
      <c r="E606" s="1068" t="s">
        <v>516</v>
      </c>
      <c r="F606" s="1068" t="s">
        <v>517</v>
      </c>
      <c r="G606" s="1068" t="s">
        <v>173</v>
      </c>
      <c r="H606" s="1080" t="s">
        <v>185</v>
      </c>
      <c r="I606" s="1080" t="s">
        <v>574</v>
      </c>
      <c r="J606" s="1058" t="s">
        <v>522</v>
      </c>
      <c r="K606" s="1058" t="s">
        <v>522</v>
      </c>
      <c r="L606" s="1064">
        <v>63999</v>
      </c>
      <c r="M606" s="1062" t="s">
        <v>565</v>
      </c>
      <c r="N606" s="1068" t="s">
        <v>53</v>
      </c>
    </row>
    <row r="607" spans="1:14" ht="15" customHeight="1" x14ac:dyDescent="0.25">
      <c r="A607" s="1062" t="s">
        <v>533</v>
      </c>
      <c r="B607" s="1062" t="s">
        <v>565</v>
      </c>
      <c r="C607" s="1134" t="s">
        <v>54</v>
      </c>
      <c r="D607" s="1080" t="s">
        <v>244</v>
      </c>
      <c r="E607" s="1068" t="s">
        <v>516</v>
      </c>
      <c r="F607" s="1068" t="s">
        <v>517</v>
      </c>
      <c r="G607" s="1068" t="s">
        <v>173</v>
      </c>
      <c r="H607" s="1080" t="s">
        <v>185</v>
      </c>
      <c r="I607" s="1080" t="s">
        <v>574</v>
      </c>
      <c r="J607" s="1058" t="s">
        <v>522</v>
      </c>
      <c r="K607" s="1058" t="s">
        <v>522</v>
      </c>
      <c r="L607" s="1064">
        <v>63999</v>
      </c>
      <c r="M607" s="1062" t="s">
        <v>565</v>
      </c>
      <c r="N607" s="1068" t="s">
        <v>54</v>
      </c>
    </row>
    <row r="608" spans="1:14" ht="15" customHeight="1" x14ac:dyDescent="0.25">
      <c r="A608" s="1062" t="s">
        <v>533</v>
      </c>
      <c r="B608" s="1062" t="s">
        <v>565</v>
      </c>
      <c r="C608" s="1134" t="s">
        <v>1432</v>
      </c>
      <c r="D608" s="1080" t="s">
        <v>540</v>
      </c>
      <c r="E608" s="1068" t="s">
        <v>516</v>
      </c>
      <c r="F608" s="1068" t="s">
        <v>517</v>
      </c>
      <c r="G608" s="1068" t="s">
        <v>173</v>
      </c>
      <c r="H608" s="1080" t="s">
        <v>185</v>
      </c>
      <c r="I608" s="1080" t="s">
        <v>574</v>
      </c>
      <c r="J608" s="1058" t="s">
        <v>522</v>
      </c>
      <c r="K608" s="1058" t="s">
        <v>522</v>
      </c>
      <c r="L608" s="1064">
        <v>63999</v>
      </c>
      <c r="M608" s="1062" t="s">
        <v>565</v>
      </c>
      <c r="N608" s="1068" t="s">
        <v>339</v>
      </c>
    </row>
    <row r="609" spans="1:14" ht="15" customHeight="1" x14ac:dyDescent="0.25">
      <c r="A609" s="1062" t="s">
        <v>533</v>
      </c>
      <c r="B609" s="1062" t="s">
        <v>565</v>
      </c>
      <c r="C609" s="1134" t="s">
        <v>1458</v>
      </c>
      <c r="D609" s="1068" t="s">
        <v>617</v>
      </c>
      <c r="E609" s="1060">
        <v>0</v>
      </c>
      <c r="F609" s="1084">
        <v>1000</v>
      </c>
      <c r="G609" s="1080" t="s">
        <v>343</v>
      </c>
      <c r="H609" s="1080" t="s">
        <v>185</v>
      </c>
      <c r="I609" s="1080" t="s">
        <v>89</v>
      </c>
      <c r="J609" s="1064">
        <v>9</v>
      </c>
      <c r="K609" s="1064">
        <v>3</v>
      </c>
      <c r="L609" s="1058" t="s">
        <v>522</v>
      </c>
      <c r="M609" s="1062" t="s">
        <v>565</v>
      </c>
      <c r="N609" s="1068" t="s">
        <v>1745</v>
      </c>
    </row>
    <row r="610" spans="1:14" ht="15" customHeight="1" x14ac:dyDescent="0.25">
      <c r="A610" s="1062" t="s">
        <v>533</v>
      </c>
      <c r="B610" s="1062" t="s">
        <v>565</v>
      </c>
      <c r="C610" s="1134" t="s">
        <v>2096</v>
      </c>
      <c r="D610" s="1068" t="s">
        <v>618</v>
      </c>
      <c r="E610" s="1060">
        <v>0</v>
      </c>
      <c r="F610" s="1084">
        <v>1000</v>
      </c>
      <c r="G610" s="1080" t="s">
        <v>343</v>
      </c>
      <c r="H610" s="1080" t="s">
        <v>185</v>
      </c>
      <c r="I610" s="1080" t="s">
        <v>89</v>
      </c>
      <c r="J610" s="1064">
        <v>9</v>
      </c>
      <c r="K610" s="1064">
        <v>3</v>
      </c>
      <c r="L610" s="1058" t="s">
        <v>522</v>
      </c>
      <c r="M610" s="1062" t="s">
        <v>565</v>
      </c>
      <c r="N610" s="1068" t="s">
        <v>1746</v>
      </c>
    </row>
    <row r="611" spans="1:14" ht="15" customHeight="1" x14ac:dyDescent="0.25">
      <c r="A611" s="1062" t="s">
        <v>533</v>
      </c>
      <c r="B611" s="1062" t="s">
        <v>565</v>
      </c>
      <c r="C611" s="1134" t="s">
        <v>2097</v>
      </c>
      <c r="D611" s="1068" t="s">
        <v>619</v>
      </c>
      <c r="E611" s="1060">
        <v>0</v>
      </c>
      <c r="F611" s="1084">
        <v>1000</v>
      </c>
      <c r="G611" s="1080" t="s">
        <v>343</v>
      </c>
      <c r="H611" s="1080" t="s">
        <v>185</v>
      </c>
      <c r="I611" s="1080" t="s">
        <v>89</v>
      </c>
      <c r="J611" s="1064">
        <v>9</v>
      </c>
      <c r="K611" s="1064">
        <v>3</v>
      </c>
      <c r="L611" s="1058" t="s">
        <v>522</v>
      </c>
      <c r="M611" s="1062" t="s">
        <v>565</v>
      </c>
      <c r="N611" s="1068" t="s">
        <v>1747</v>
      </c>
    </row>
    <row r="612" spans="1:14" ht="15" customHeight="1" x14ac:dyDescent="0.25">
      <c r="A612" s="1062" t="s">
        <v>533</v>
      </c>
      <c r="B612" s="1062" t="s">
        <v>565</v>
      </c>
      <c r="C612" s="1134" t="s">
        <v>2098</v>
      </c>
      <c r="D612" s="1068" t="s">
        <v>620</v>
      </c>
      <c r="E612" s="1060">
        <v>0</v>
      </c>
      <c r="F612" s="1084">
        <v>1000</v>
      </c>
      <c r="G612" s="1080" t="s">
        <v>343</v>
      </c>
      <c r="H612" s="1080" t="s">
        <v>185</v>
      </c>
      <c r="I612" s="1080" t="s">
        <v>89</v>
      </c>
      <c r="J612" s="1064">
        <v>9</v>
      </c>
      <c r="K612" s="1064">
        <v>3</v>
      </c>
      <c r="L612" s="1058" t="s">
        <v>522</v>
      </c>
      <c r="M612" s="1062" t="s">
        <v>565</v>
      </c>
      <c r="N612" s="1068" t="s">
        <v>1748</v>
      </c>
    </row>
    <row r="613" spans="1:14" ht="15" customHeight="1" x14ac:dyDescent="0.25">
      <c r="A613" s="1062" t="s">
        <v>533</v>
      </c>
      <c r="B613" s="1062" t="s">
        <v>565</v>
      </c>
      <c r="C613" s="1134" t="s">
        <v>2099</v>
      </c>
      <c r="D613" s="1068" t="s">
        <v>621</v>
      </c>
      <c r="E613" s="1060">
        <v>0</v>
      </c>
      <c r="F613" s="1084">
        <v>1000</v>
      </c>
      <c r="G613" s="1080" t="s">
        <v>343</v>
      </c>
      <c r="H613" s="1080" t="s">
        <v>185</v>
      </c>
      <c r="I613" s="1080" t="s">
        <v>89</v>
      </c>
      <c r="J613" s="1064">
        <v>9</v>
      </c>
      <c r="K613" s="1064">
        <v>3</v>
      </c>
      <c r="L613" s="1058" t="s">
        <v>522</v>
      </c>
      <c r="M613" s="1062" t="s">
        <v>565</v>
      </c>
      <c r="N613" s="1068" t="s">
        <v>1749</v>
      </c>
    </row>
    <row r="614" spans="1:14" ht="15" customHeight="1" x14ac:dyDescent="0.25">
      <c r="A614" s="1062" t="s">
        <v>533</v>
      </c>
      <c r="B614" s="1062" t="s">
        <v>565</v>
      </c>
      <c r="C614" s="1134" t="s">
        <v>2100</v>
      </c>
      <c r="D614" s="1068" t="s">
        <v>622</v>
      </c>
      <c r="E614" s="1060">
        <v>0</v>
      </c>
      <c r="F614" s="1084">
        <v>1000</v>
      </c>
      <c r="G614" s="1080" t="s">
        <v>343</v>
      </c>
      <c r="H614" s="1080" t="s">
        <v>185</v>
      </c>
      <c r="I614" s="1080" t="s">
        <v>89</v>
      </c>
      <c r="J614" s="1064">
        <v>9</v>
      </c>
      <c r="K614" s="1064">
        <v>3</v>
      </c>
      <c r="L614" s="1058" t="s">
        <v>522</v>
      </c>
      <c r="M614" s="1062" t="s">
        <v>565</v>
      </c>
      <c r="N614" s="1068" t="s">
        <v>1750</v>
      </c>
    </row>
    <row r="615" spans="1:14" ht="15" customHeight="1" x14ac:dyDescent="0.25">
      <c r="A615" s="1062" t="s">
        <v>533</v>
      </c>
      <c r="B615" s="1062" t="s">
        <v>565</v>
      </c>
      <c r="C615" s="1134" t="s">
        <v>1459</v>
      </c>
      <c r="D615" s="1068" t="s">
        <v>624</v>
      </c>
      <c r="E615" s="1060">
        <v>0</v>
      </c>
      <c r="F615" s="1084">
        <v>1000</v>
      </c>
      <c r="G615" s="1080" t="s">
        <v>343</v>
      </c>
      <c r="H615" s="1080" t="s">
        <v>185</v>
      </c>
      <c r="I615" s="1080" t="s">
        <v>89</v>
      </c>
      <c r="J615" s="1064">
        <v>9</v>
      </c>
      <c r="K615" s="1064">
        <v>3</v>
      </c>
      <c r="L615" s="1058" t="s">
        <v>522</v>
      </c>
      <c r="M615" s="1062" t="s">
        <v>565</v>
      </c>
      <c r="N615" s="1068" t="s">
        <v>1751</v>
      </c>
    </row>
    <row r="616" spans="1:14" ht="15" customHeight="1" x14ac:dyDescent="0.25">
      <c r="A616" s="1062" t="s">
        <v>533</v>
      </c>
      <c r="B616" s="1062" t="s">
        <v>565</v>
      </c>
      <c r="C616" s="1134" t="s">
        <v>2101</v>
      </c>
      <c r="D616" s="1068" t="s">
        <v>625</v>
      </c>
      <c r="E616" s="1060">
        <v>0</v>
      </c>
      <c r="F616" s="1084">
        <v>1000</v>
      </c>
      <c r="G616" s="1080" t="s">
        <v>343</v>
      </c>
      <c r="H616" s="1080" t="s">
        <v>185</v>
      </c>
      <c r="I616" s="1080" t="s">
        <v>89</v>
      </c>
      <c r="J616" s="1064">
        <v>9</v>
      </c>
      <c r="K616" s="1064">
        <v>3</v>
      </c>
      <c r="L616" s="1058" t="s">
        <v>522</v>
      </c>
      <c r="M616" s="1062" t="s">
        <v>565</v>
      </c>
      <c r="N616" s="1068" t="s">
        <v>1752</v>
      </c>
    </row>
    <row r="617" spans="1:14" ht="15" customHeight="1" x14ac:dyDescent="0.25">
      <c r="A617" s="1062" t="s">
        <v>533</v>
      </c>
      <c r="B617" s="1062" t="s">
        <v>565</v>
      </c>
      <c r="C617" s="1134" t="s">
        <v>2102</v>
      </c>
      <c r="D617" s="1068" t="s">
        <v>626</v>
      </c>
      <c r="E617" s="1060">
        <v>0</v>
      </c>
      <c r="F617" s="1084">
        <v>1000</v>
      </c>
      <c r="G617" s="1080" t="s">
        <v>343</v>
      </c>
      <c r="H617" s="1080" t="s">
        <v>185</v>
      </c>
      <c r="I617" s="1080" t="s">
        <v>89</v>
      </c>
      <c r="J617" s="1064">
        <v>9</v>
      </c>
      <c r="K617" s="1064">
        <v>3</v>
      </c>
      <c r="L617" s="1058" t="s">
        <v>522</v>
      </c>
      <c r="M617" s="1062" t="s">
        <v>565</v>
      </c>
      <c r="N617" s="1068" t="s">
        <v>1753</v>
      </c>
    </row>
    <row r="618" spans="1:14" ht="15" customHeight="1" x14ac:dyDescent="0.25">
      <c r="A618" s="1062" t="s">
        <v>533</v>
      </c>
      <c r="B618" s="1062" t="s">
        <v>565</v>
      </c>
      <c r="C618" s="1134" t="s">
        <v>2103</v>
      </c>
      <c r="D618" s="1068" t="s">
        <v>627</v>
      </c>
      <c r="E618" s="1060">
        <v>0</v>
      </c>
      <c r="F618" s="1084">
        <v>1000</v>
      </c>
      <c r="G618" s="1080" t="s">
        <v>343</v>
      </c>
      <c r="H618" s="1080" t="s">
        <v>185</v>
      </c>
      <c r="I618" s="1080" t="s">
        <v>89</v>
      </c>
      <c r="J618" s="1064">
        <v>9</v>
      </c>
      <c r="K618" s="1064">
        <v>3</v>
      </c>
      <c r="L618" s="1058" t="s">
        <v>522</v>
      </c>
      <c r="M618" s="1062" t="s">
        <v>565</v>
      </c>
      <c r="N618" s="1068" t="s">
        <v>1754</v>
      </c>
    </row>
    <row r="619" spans="1:14" ht="15" customHeight="1" x14ac:dyDescent="0.25">
      <c r="A619" s="1062" t="s">
        <v>533</v>
      </c>
      <c r="B619" s="1062" t="s">
        <v>565</v>
      </c>
      <c r="C619" s="1134" t="s">
        <v>1460</v>
      </c>
      <c r="D619" s="1068" t="s">
        <v>628</v>
      </c>
      <c r="E619" s="1060">
        <v>0</v>
      </c>
      <c r="F619" s="1084">
        <v>1000</v>
      </c>
      <c r="G619" s="1080" t="s">
        <v>343</v>
      </c>
      <c r="H619" s="1080" t="s">
        <v>185</v>
      </c>
      <c r="I619" s="1080" t="s">
        <v>89</v>
      </c>
      <c r="J619" s="1064">
        <v>9</v>
      </c>
      <c r="K619" s="1064">
        <v>3</v>
      </c>
      <c r="L619" s="1058" t="s">
        <v>522</v>
      </c>
      <c r="M619" s="1062" t="s">
        <v>565</v>
      </c>
      <c r="N619" s="1068" t="s">
        <v>1755</v>
      </c>
    </row>
    <row r="620" spans="1:14" ht="15" customHeight="1" x14ac:dyDescent="0.25">
      <c r="A620" s="1062" t="s">
        <v>533</v>
      </c>
      <c r="B620" s="1062" t="s">
        <v>565</v>
      </c>
      <c r="C620" s="1134" t="s">
        <v>1461</v>
      </c>
      <c r="D620" s="1068" t="s">
        <v>629</v>
      </c>
      <c r="E620" s="1060">
        <v>0</v>
      </c>
      <c r="F620" s="1084">
        <v>1000</v>
      </c>
      <c r="G620" s="1080" t="s">
        <v>343</v>
      </c>
      <c r="H620" s="1080" t="s">
        <v>185</v>
      </c>
      <c r="I620" s="1080" t="s">
        <v>89</v>
      </c>
      <c r="J620" s="1064">
        <v>9</v>
      </c>
      <c r="K620" s="1064">
        <v>3</v>
      </c>
      <c r="L620" s="1058" t="s">
        <v>522</v>
      </c>
      <c r="M620" s="1062" t="s">
        <v>565</v>
      </c>
      <c r="N620" s="1068" t="s">
        <v>1756</v>
      </c>
    </row>
    <row r="621" spans="1:14" ht="15" customHeight="1" x14ac:dyDescent="0.25">
      <c r="A621" s="1062" t="s">
        <v>533</v>
      </c>
      <c r="B621" s="1062" t="s">
        <v>565</v>
      </c>
      <c r="C621" s="1134" t="s">
        <v>1462</v>
      </c>
      <c r="D621" s="1068" t="s">
        <v>623</v>
      </c>
      <c r="E621" s="1060">
        <v>0</v>
      </c>
      <c r="F621" s="1084">
        <v>1000</v>
      </c>
      <c r="G621" s="1080" t="s">
        <v>343</v>
      </c>
      <c r="H621" s="1080" t="s">
        <v>185</v>
      </c>
      <c r="I621" s="1080" t="s">
        <v>89</v>
      </c>
      <c r="J621" s="1064">
        <v>9</v>
      </c>
      <c r="K621" s="1064">
        <v>3</v>
      </c>
      <c r="L621" s="1058" t="s">
        <v>522</v>
      </c>
      <c r="M621" s="1062" t="s">
        <v>565</v>
      </c>
      <c r="N621" s="1068" t="s">
        <v>1757</v>
      </c>
    </row>
    <row r="622" spans="1:14" ht="15" customHeight="1" x14ac:dyDescent="0.25">
      <c r="A622" s="1062" t="s">
        <v>533</v>
      </c>
      <c r="B622" s="1062" t="s">
        <v>565</v>
      </c>
      <c r="C622" s="1134" t="s">
        <v>1463</v>
      </c>
      <c r="D622" s="1068" t="s">
        <v>701</v>
      </c>
      <c r="E622" s="1060">
        <v>0</v>
      </c>
      <c r="F622" s="1084">
        <v>1000</v>
      </c>
      <c r="G622" s="1080" t="s">
        <v>343</v>
      </c>
      <c r="H622" s="1080" t="s">
        <v>185</v>
      </c>
      <c r="I622" s="1080" t="s">
        <v>89</v>
      </c>
      <c r="J622" s="1064">
        <v>9</v>
      </c>
      <c r="K622" s="1064">
        <v>3</v>
      </c>
      <c r="L622" s="1058" t="s">
        <v>522</v>
      </c>
      <c r="M622" s="1062" t="s">
        <v>565</v>
      </c>
      <c r="N622" s="1068" t="s">
        <v>1758</v>
      </c>
    </row>
    <row r="623" spans="1:14" ht="15" customHeight="1" x14ac:dyDescent="0.25">
      <c r="A623" s="1062" t="s">
        <v>533</v>
      </c>
      <c r="B623" s="1062" t="s">
        <v>565</v>
      </c>
      <c r="C623" s="1134" t="s">
        <v>2104</v>
      </c>
      <c r="D623" s="1068" t="s">
        <v>702</v>
      </c>
      <c r="E623" s="1060">
        <v>0</v>
      </c>
      <c r="F623" s="1084">
        <v>1000</v>
      </c>
      <c r="G623" s="1080" t="s">
        <v>343</v>
      </c>
      <c r="H623" s="1080" t="s">
        <v>185</v>
      </c>
      <c r="I623" s="1080" t="s">
        <v>89</v>
      </c>
      <c r="J623" s="1064">
        <v>9</v>
      </c>
      <c r="K623" s="1064">
        <v>3</v>
      </c>
      <c r="L623" s="1058" t="s">
        <v>522</v>
      </c>
      <c r="M623" s="1062" t="s">
        <v>565</v>
      </c>
      <c r="N623" s="1068" t="s">
        <v>1759</v>
      </c>
    </row>
    <row r="624" spans="1:14" ht="15" customHeight="1" x14ac:dyDescent="0.25">
      <c r="A624" s="1062" t="s">
        <v>533</v>
      </c>
      <c r="B624" s="1062" t="s">
        <v>565</v>
      </c>
      <c r="C624" s="1134" t="s">
        <v>2105</v>
      </c>
      <c r="D624" s="1068" t="s">
        <v>703</v>
      </c>
      <c r="E624" s="1060">
        <v>0</v>
      </c>
      <c r="F624" s="1084">
        <v>1000</v>
      </c>
      <c r="G624" s="1080" t="s">
        <v>343</v>
      </c>
      <c r="H624" s="1080" t="s">
        <v>185</v>
      </c>
      <c r="I624" s="1080" t="s">
        <v>89</v>
      </c>
      <c r="J624" s="1064">
        <v>9</v>
      </c>
      <c r="K624" s="1064">
        <v>3</v>
      </c>
      <c r="L624" s="1058" t="s">
        <v>522</v>
      </c>
      <c r="M624" s="1062" t="s">
        <v>565</v>
      </c>
      <c r="N624" s="1068" t="s">
        <v>1760</v>
      </c>
    </row>
    <row r="625" spans="1:14" ht="15" customHeight="1" x14ac:dyDescent="0.25">
      <c r="A625" s="1062" t="s">
        <v>533</v>
      </c>
      <c r="B625" s="1062" t="s">
        <v>565</v>
      </c>
      <c r="C625" s="1134" t="s">
        <v>2106</v>
      </c>
      <c r="D625" s="1068" t="s">
        <v>704</v>
      </c>
      <c r="E625" s="1060">
        <v>0</v>
      </c>
      <c r="F625" s="1084">
        <v>1000</v>
      </c>
      <c r="G625" s="1080" t="s">
        <v>343</v>
      </c>
      <c r="H625" s="1080" t="s">
        <v>185</v>
      </c>
      <c r="I625" s="1080" t="s">
        <v>89</v>
      </c>
      <c r="J625" s="1064">
        <v>9</v>
      </c>
      <c r="K625" s="1064">
        <v>3</v>
      </c>
      <c r="L625" s="1058" t="s">
        <v>522</v>
      </c>
      <c r="M625" s="1062" t="s">
        <v>565</v>
      </c>
      <c r="N625" s="1068" t="s">
        <v>1761</v>
      </c>
    </row>
    <row r="626" spans="1:14" ht="15" customHeight="1" x14ac:dyDescent="0.25">
      <c r="A626" s="1062" t="s">
        <v>533</v>
      </c>
      <c r="B626" s="1062" t="s">
        <v>565</v>
      </c>
      <c r="C626" s="1134" t="s">
        <v>2107</v>
      </c>
      <c r="D626" s="1068" t="s">
        <v>705</v>
      </c>
      <c r="E626" s="1060">
        <v>0</v>
      </c>
      <c r="F626" s="1084">
        <v>1000</v>
      </c>
      <c r="G626" s="1080" t="s">
        <v>343</v>
      </c>
      <c r="H626" s="1080" t="s">
        <v>185</v>
      </c>
      <c r="I626" s="1080" t="s">
        <v>89</v>
      </c>
      <c r="J626" s="1064">
        <v>9</v>
      </c>
      <c r="K626" s="1064">
        <v>3</v>
      </c>
      <c r="L626" s="1058" t="s">
        <v>522</v>
      </c>
      <c r="M626" s="1062" t="s">
        <v>565</v>
      </c>
      <c r="N626" s="1068" t="s">
        <v>1762</v>
      </c>
    </row>
    <row r="627" spans="1:14" ht="15" customHeight="1" x14ac:dyDescent="0.25">
      <c r="A627" s="1062" t="s">
        <v>533</v>
      </c>
      <c r="B627" s="1062" t="s">
        <v>565</v>
      </c>
      <c r="C627" s="1134" t="s">
        <v>2108</v>
      </c>
      <c r="D627" s="1068" t="s">
        <v>706</v>
      </c>
      <c r="E627" s="1060">
        <v>0</v>
      </c>
      <c r="F627" s="1084">
        <v>1000</v>
      </c>
      <c r="G627" s="1080" t="s">
        <v>343</v>
      </c>
      <c r="H627" s="1080" t="s">
        <v>185</v>
      </c>
      <c r="I627" s="1080" t="s">
        <v>89</v>
      </c>
      <c r="J627" s="1064">
        <v>9</v>
      </c>
      <c r="K627" s="1064">
        <v>3</v>
      </c>
      <c r="L627" s="1058" t="s">
        <v>522</v>
      </c>
      <c r="M627" s="1062" t="s">
        <v>565</v>
      </c>
      <c r="N627" s="1068" t="s">
        <v>1763</v>
      </c>
    </row>
    <row r="628" spans="1:14" ht="15" customHeight="1" x14ac:dyDescent="0.25">
      <c r="A628" s="1062" t="s">
        <v>533</v>
      </c>
      <c r="B628" s="1062" t="s">
        <v>565</v>
      </c>
      <c r="C628" s="1134" t="s">
        <v>1464</v>
      </c>
      <c r="D628" s="1068" t="s">
        <v>707</v>
      </c>
      <c r="E628" s="1060">
        <v>0</v>
      </c>
      <c r="F628" s="1084">
        <v>1000</v>
      </c>
      <c r="G628" s="1080" t="s">
        <v>343</v>
      </c>
      <c r="H628" s="1080" t="s">
        <v>185</v>
      </c>
      <c r="I628" s="1080" t="s">
        <v>89</v>
      </c>
      <c r="J628" s="1064">
        <v>9</v>
      </c>
      <c r="K628" s="1064">
        <v>3</v>
      </c>
      <c r="L628" s="1058" t="s">
        <v>522</v>
      </c>
      <c r="M628" s="1062" t="s">
        <v>565</v>
      </c>
      <c r="N628" s="1068" t="s">
        <v>1764</v>
      </c>
    </row>
    <row r="629" spans="1:14" ht="15" customHeight="1" x14ac:dyDescent="0.25">
      <c r="A629" s="1062" t="s">
        <v>533</v>
      </c>
      <c r="B629" s="1062" t="s">
        <v>565</v>
      </c>
      <c r="C629" s="1134" t="s">
        <v>2109</v>
      </c>
      <c r="D629" s="1068" t="s">
        <v>708</v>
      </c>
      <c r="E629" s="1060">
        <v>0</v>
      </c>
      <c r="F629" s="1084">
        <v>1000</v>
      </c>
      <c r="G629" s="1080" t="s">
        <v>343</v>
      </c>
      <c r="H629" s="1080" t="s">
        <v>185</v>
      </c>
      <c r="I629" s="1080" t="s">
        <v>89</v>
      </c>
      <c r="J629" s="1064">
        <v>9</v>
      </c>
      <c r="K629" s="1064">
        <v>3</v>
      </c>
      <c r="L629" s="1058" t="s">
        <v>522</v>
      </c>
      <c r="M629" s="1062" t="s">
        <v>565</v>
      </c>
      <c r="N629" s="1068" t="s">
        <v>1765</v>
      </c>
    </row>
    <row r="630" spans="1:14" ht="15" customHeight="1" x14ac:dyDescent="0.25">
      <c r="A630" s="1062" t="s">
        <v>533</v>
      </c>
      <c r="B630" s="1062" t="s">
        <v>565</v>
      </c>
      <c r="C630" s="1134" t="s">
        <v>2110</v>
      </c>
      <c r="D630" s="1068" t="s">
        <v>709</v>
      </c>
      <c r="E630" s="1060">
        <v>0</v>
      </c>
      <c r="F630" s="1084">
        <v>1000</v>
      </c>
      <c r="G630" s="1080" t="s">
        <v>343</v>
      </c>
      <c r="H630" s="1080" t="s">
        <v>185</v>
      </c>
      <c r="I630" s="1080" t="s">
        <v>89</v>
      </c>
      <c r="J630" s="1064">
        <v>9</v>
      </c>
      <c r="K630" s="1064">
        <v>3</v>
      </c>
      <c r="L630" s="1058" t="s">
        <v>522</v>
      </c>
      <c r="M630" s="1062" t="s">
        <v>565</v>
      </c>
      <c r="N630" s="1068" t="s">
        <v>1766</v>
      </c>
    </row>
    <row r="631" spans="1:14" ht="15" customHeight="1" x14ac:dyDescent="0.25">
      <c r="A631" s="1062" t="s">
        <v>533</v>
      </c>
      <c r="B631" s="1062" t="s">
        <v>565</v>
      </c>
      <c r="C631" s="1134" t="s">
        <v>2111</v>
      </c>
      <c r="D631" s="1068" t="s">
        <v>710</v>
      </c>
      <c r="E631" s="1060">
        <v>0</v>
      </c>
      <c r="F631" s="1084">
        <v>1000</v>
      </c>
      <c r="G631" s="1080" t="s">
        <v>343</v>
      </c>
      <c r="H631" s="1080" t="s">
        <v>185</v>
      </c>
      <c r="I631" s="1080" t="s">
        <v>89</v>
      </c>
      <c r="J631" s="1064">
        <v>9</v>
      </c>
      <c r="K631" s="1064">
        <v>3</v>
      </c>
      <c r="L631" s="1058" t="s">
        <v>522</v>
      </c>
      <c r="M631" s="1062" t="s">
        <v>565</v>
      </c>
      <c r="N631" s="1068" t="s">
        <v>1853</v>
      </c>
    </row>
    <row r="632" spans="1:14" ht="15" customHeight="1" x14ac:dyDescent="0.25">
      <c r="A632" s="1062" t="s">
        <v>533</v>
      </c>
      <c r="B632" s="1062" t="s">
        <v>565</v>
      </c>
      <c r="C632" s="1134" t="s">
        <v>1465</v>
      </c>
      <c r="D632" s="1068" t="s">
        <v>711</v>
      </c>
      <c r="E632" s="1060">
        <v>0</v>
      </c>
      <c r="F632" s="1084">
        <v>1000</v>
      </c>
      <c r="G632" s="1080" t="s">
        <v>343</v>
      </c>
      <c r="H632" s="1080" t="s">
        <v>185</v>
      </c>
      <c r="I632" s="1080" t="s">
        <v>89</v>
      </c>
      <c r="J632" s="1064">
        <v>9</v>
      </c>
      <c r="K632" s="1064">
        <v>3</v>
      </c>
      <c r="L632" s="1058" t="s">
        <v>522</v>
      </c>
      <c r="M632" s="1062" t="s">
        <v>565</v>
      </c>
      <c r="N632" s="1068" t="s">
        <v>1767</v>
      </c>
    </row>
    <row r="633" spans="1:14" ht="15" customHeight="1" x14ac:dyDescent="0.25">
      <c r="A633" s="1062" t="s">
        <v>533</v>
      </c>
      <c r="B633" s="1062" t="s">
        <v>565</v>
      </c>
      <c r="C633" s="1134" t="s">
        <v>1466</v>
      </c>
      <c r="D633" s="1068" t="s">
        <v>712</v>
      </c>
      <c r="E633" s="1060">
        <v>0</v>
      </c>
      <c r="F633" s="1084">
        <v>1000</v>
      </c>
      <c r="G633" s="1080" t="s">
        <v>343</v>
      </c>
      <c r="H633" s="1080" t="s">
        <v>185</v>
      </c>
      <c r="I633" s="1080" t="s">
        <v>89</v>
      </c>
      <c r="J633" s="1064">
        <v>9</v>
      </c>
      <c r="K633" s="1064">
        <v>3</v>
      </c>
      <c r="L633" s="1058" t="s">
        <v>522</v>
      </c>
      <c r="M633" s="1062" t="s">
        <v>565</v>
      </c>
      <c r="N633" s="1068" t="s">
        <v>1768</v>
      </c>
    </row>
    <row r="634" spans="1:14" ht="15" customHeight="1" x14ac:dyDescent="0.25">
      <c r="A634" s="1062" t="s">
        <v>533</v>
      </c>
      <c r="B634" s="1062" t="s">
        <v>565</v>
      </c>
      <c r="C634" s="1134" t="s">
        <v>2112</v>
      </c>
      <c r="D634" s="1068" t="s">
        <v>713</v>
      </c>
      <c r="E634" s="1060">
        <v>0</v>
      </c>
      <c r="F634" s="1084">
        <v>1000</v>
      </c>
      <c r="G634" s="1080" t="s">
        <v>343</v>
      </c>
      <c r="H634" s="1080" t="s">
        <v>185</v>
      </c>
      <c r="I634" s="1080" t="s">
        <v>89</v>
      </c>
      <c r="J634" s="1064">
        <v>9</v>
      </c>
      <c r="K634" s="1064">
        <v>3</v>
      </c>
      <c r="L634" s="1058" t="s">
        <v>522</v>
      </c>
      <c r="M634" s="1062" t="s">
        <v>565</v>
      </c>
      <c r="N634" s="1068" t="s">
        <v>1769</v>
      </c>
    </row>
    <row r="635" spans="1:14" ht="15" customHeight="1" x14ac:dyDescent="0.25">
      <c r="A635" s="1074" t="s">
        <v>522</v>
      </c>
      <c r="B635" s="1074" t="s">
        <v>522</v>
      </c>
      <c r="C635" s="1135" t="s">
        <v>522</v>
      </c>
      <c r="D635" s="1074" t="s">
        <v>522</v>
      </c>
      <c r="E635" s="1074" t="s">
        <v>522</v>
      </c>
      <c r="F635" s="1074" t="s">
        <v>522</v>
      </c>
      <c r="G635" s="1074" t="s">
        <v>522</v>
      </c>
      <c r="H635" s="1074" t="s">
        <v>522</v>
      </c>
      <c r="I635" s="1074" t="s">
        <v>522</v>
      </c>
      <c r="J635" s="1066" t="s">
        <v>522</v>
      </c>
      <c r="K635" s="1066" t="s">
        <v>522</v>
      </c>
      <c r="L635" s="1066" t="s">
        <v>522</v>
      </c>
      <c r="M635" s="1074" t="s">
        <v>522</v>
      </c>
      <c r="N635" s="1074" t="s">
        <v>522</v>
      </c>
    </row>
    <row r="636" spans="1:14" ht="15" customHeight="1" x14ac:dyDescent="0.25">
      <c r="A636" s="1062" t="s">
        <v>533</v>
      </c>
      <c r="B636" s="1062" t="s">
        <v>566</v>
      </c>
      <c r="C636" s="1134" t="s">
        <v>1402</v>
      </c>
      <c r="D636" s="1080" t="s">
        <v>529</v>
      </c>
      <c r="E636" s="1068" t="s">
        <v>516</v>
      </c>
      <c r="F636" s="1068" t="s">
        <v>517</v>
      </c>
      <c r="G636" s="1068" t="s">
        <v>173</v>
      </c>
      <c r="H636" s="1060" t="s">
        <v>183</v>
      </c>
      <c r="I636" s="1080" t="s">
        <v>574</v>
      </c>
      <c r="J636" s="1058" t="s">
        <v>522</v>
      </c>
      <c r="K636" s="1058" t="s">
        <v>522</v>
      </c>
      <c r="L636" s="1064">
        <v>63999</v>
      </c>
      <c r="M636" s="1062" t="s">
        <v>566</v>
      </c>
      <c r="N636" s="1068" t="s">
        <v>131</v>
      </c>
    </row>
    <row r="637" spans="1:14" ht="15" customHeight="1" x14ac:dyDescent="0.25">
      <c r="A637" s="1062" t="s">
        <v>533</v>
      </c>
      <c r="B637" s="1062" t="s">
        <v>566</v>
      </c>
      <c r="C637" s="1134" t="s">
        <v>12</v>
      </c>
      <c r="D637" s="1080" t="s">
        <v>12</v>
      </c>
      <c r="E637" s="1082">
        <v>1</v>
      </c>
      <c r="F637" s="1082">
        <f ca="1">TODAY()</f>
        <v>42979</v>
      </c>
      <c r="G637" s="1080" t="s">
        <v>93</v>
      </c>
      <c r="H637" s="1080" t="s">
        <v>183</v>
      </c>
      <c r="I637" s="1080" t="s">
        <v>520</v>
      </c>
      <c r="J637" s="1058" t="s">
        <v>522</v>
      </c>
      <c r="K637" s="1058" t="s">
        <v>522</v>
      </c>
      <c r="L637" s="1058" t="s">
        <v>522</v>
      </c>
      <c r="M637" s="1062" t="s">
        <v>566</v>
      </c>
      <c r="N637" s="1068" t="s">
        <v>12</v>
      </c>
    </row>
    <row r="638" spans="1:14" ht="15" customHeight="1" x14ac:dyDescent="0.25">
      <c r="A638" s="1062" t="s">
        <v>533</v>
      </c>
      <c r="B638" s="1062" t="s">
        <v>566</v>
      </c>
      <c r="C638" s="1134" t="s">
        <v>1385</v>
      </c>
      <c r="D638" s="1080" t="s">
        <v>206</v>
      </c>
      <c r="E638" s="1068" t="s">
        <v>516</v>
      </c>
      <c r="F638" s="1068" t="s">
        <v>517</v>
      </c>
      <c r="G638" s="1068" t="s">
        <v>173</v>
      </c>
      <c r="H638" s="1080" t="s">
        <v>185</v>
      </c>
      <c r="I638" s="1080" t="s">
        <v>574</v>
      </c>
      <c r="J638" s="1058" t="s">
        <v>522</v>
      </c>
      <c r="K638" s="1058" t="s">
        <v>522</v>
      </c>
      <c r="L638" s="1064">
        <v>63999</v>
      </c>
      <c r="M638" s="1062" t="s">
        <v>566</v>
      </c>
      <c r="N638" s="1068" t="s">
        <v>129</v>
      </c>
    </row>
    <row r="639" spans="1:14" ht="15" customHeight="1" x14ac:dyDescent="0.25">
      <c r="A639" s="1062" t="s">
        <v>533</v>
      </c>
      <c r="B639" s="1062" t="s">
        <v>566</v>
      </c>
      <c r="C639" s="1134" t="s">
        <v>1412</v>
      </c>
      <c r="D639" s="1080" t="s">
        <v>272</v>
      </c>
      <c r="E639" s="1068" t="s">
        <v>516</v>
      </c>
      <c r="F639" s="1068" t="s">
        <v>517</v>
      </c>
      <c r="G639" s="1068" t="s">
        <v>173</v>
      </c>
      <c r="H639" s="1080" t="s">
        <v>185</v>
      </c>
      <c r="I639" s="1080" t="s">
        <v>574</v>
      </c>
      <c r="J639" s="1058" t="s">
        <v>522</v>
      </c>
      <c r="K639" s="1058" t="s">
        <v>522</v>
      </c>
      <c r="L639" s="1064">
        <v>63999</v>
      </c>
      <c r="M639" s="1062" t="s">
        <v>566</v>
      </c>
      <c r="N639" s="1068" t="s">
        <v>53</v>
      </c>
    </row>
    <row r="640" spans="1:14" ht="15" customHeight="1" x14ac:dyDescent="0.25">
      <c r="A640" s="1062" t="s">
        <v>533</v>
      </c>
      <c r="B640" s="1062" t="s">
        <v>566</v>
      </c>
      <c r="C640" s="1134" t="s">
        <v>54</v>
      </c>
      <c r="D640" s="1080" t="s">
        <v>244</v>
      </c>
      <c r="E640" s="1068" t="s">
        <v>516</v>
      </c>
      <c r="F640" s="1068" t="s">
        <v>517</v>
      </c>
      <c r="G640" s="1068" t="s">
        <v>173</v>
      </c>
      <c r="H640" s="1080" t="s">
        <v>185</v>
      </c>
      <c r="I640" s="1080" t="s">
        <v>574</v>
      </c>
      <c r="J640" s="1058" t="s">
        <v>522</v>
      </c>
      <c r="K640" s="1058" t="s">
        <v>522</v>
      </c>
      <c r="L640" s="1064">
        <v>63999</v>
      </c>
      <c r="M640" s="1062" t="s">
        <v>566</v>
      </c>
      <c r="N640" s="1068" t="s">
        <v>54</v>
      </c>
    </row>
    <row r="641" spans="1:14" ht="15" customHeight="1" x14ac:dyDescent="0.25">
      <c r="A641" s="1062" t="s">
        <v>533</v>
      </c>
      <c r="B641" s="1062" t="s">
        <v>566</v>
      </c>
      <c r="C641" s="1134" t="s">
        <v>1432</v>
      </c>
      <c r="D641" s="1080" t="s">
        <v>540</v>
      </c>
      <c r="E641" s="1068" t="s">
        <v>516</v>
      </c>
      <c r="F641" s="1068" t="s">
        <v>517</v>
      </c>
      <c r="G641" s="1068" t="s">
        <v>173</v>
      </c>
      <c r="H641" s="1080" t="s">
        <v>185</v>
      </c>
      <c r="I641" s="1080" t="s">
        <v>574</v>
      </c>
      <c r="J641" s="1058" t="s">
        <v>522</v>
      </c>
      <c r="K641" s="1058" t="s">
        <v>522</v>
      </c>
      <c r="L641" s="1064">
        <v>63999</v>
      </c>
      <c r="M641" s="1062" t="s">
        <v>566</v>
      </c>
      <c r="N641" s="1068" t="s">
        <v>339</v>
      </c>
    </row>
    <row r="642" spans="1:14" ht="15" customHeight="1" x14ac:dyDescent="0.25">
      <c r="A642" s="1062" t="s">
        <v>533</v>
      </c>
      <c r="B642" s="1062" t="s">
        <v>566</v>
      </c>
      <c r="C642" s="1134" t="s">
        <v>2113</v>
      </c>
      <c r="D642" s="1068" t="s">
        <v>744</v>
      </c>
      <c r="E642" s="1060">
        <v>0</v>
      </c>
      <c r="F642" s="1084">
        <v>1000</v>
      </c>
      <c r="G642" s="1080" t="s">
        <v>343</v>
      </c>
      <c r="H642" s="1080" t="s">
        <v>185</v>
      </c>
      <c r="I642" s="1060" t="s">
        <v>89</v>
      </c>
      <c r="J642" s="1064">
        <v>9</v>
      </c>
      <c r="K642" s="1064">
        <v>3</v>
      </c>
      <c r="L642" s="1058" t="s">
        <v>522</v>
      </c>
      <c r="M642" s="1062" t="s">
        <v>566</v>
      </c>
      <c r="N642" s="1068" t="s">
        <v>1770</v>
      </c>
    </row>
    <row r="643" spans="1:14" ht="15" customHeight="1" x14ac:dyDescent="0.25">
      <c r="A643" s="1062" t="s">
        <v>533</v>
      </c>
      <c r="B643" s="1062" t="s">
        <v>566</v>
      </c>
      <c r="C643" s="1134" t="s">
        <v>2114</v>
      </c>
      <c r="D643" s="1068" t="s">
        <v>2578</v>
      </c>
      <c r="E643" s="1060">
        <v>0</v>
      </c>
      <c r="F643" s="1084">
        <v>1000</v>
      </c>
      <c r="G643" s="1080" t="s">
        <v>343</v>
      </c>
      <c r="H643" s="1080" t="s">
        <v>185</v>
      </c>
      <c r="I643" s="1060" t="s">
        <v>89</v>
      </c>
      <c r="J643" s="1064">
        <v>9</v>
      </c>
      <c r="K643" s="1064">
        <v>3</v>
      </c>
      <c r="L643" s="1058" t="s">
        <v>522</v>
      </c>
      <c r="M643" s="1062" t="s">
        <v>566</v>
      </c>
      <c r="N643" s="1068" t="s">
        <v>1757</v>
      </c>
    </row>
    <row r="644" spans="1:14" ht="15" customHeight="1" x14ac:dyDescent="0.25">
      <c r="A644" s="1062" t="s">
        <v>533</v>
      </c>
      <c r="B644" s="1062" t="s">
        <v>566</v>
      </c>
      <c r="C644" s="1134" t="s">
        <v>2115</v>
      </c>
      <c r="D644" s="1068" t="s">
        <v>745</v>
      </c>
      <c r="E644" s="1060">
        <v>0</v>
      </c>
      <c r="F644" s="1060"/>
      <c r="G644" s="1080" t="s">
        <v>490</v>
      </c>
      <c r="H644" s="1080" t="s">
        <v>185</v>
      </c>
      <c r="I644" s="1060" t="s">
        <v>89</v>
      </c>
      <c r="J644" s="1064">
        <v>9</v>
      </c>
      <c r="K644" s="1064">
        <v>3</v>
      </c>
      <c r="L644" s="1058" t="s">
        <v>522</v>
      </c>
      <c r="M644" s="1062" t="s">
        <v>566</v>
      </c>
      <c r="N644" s="1068" t="s">
        <v>1771</v>
      </c>
    </row>
    <row r="645" spans="1:14" ht="15" customHeight="1" x14ac:dyDescent="0.25">
      <c r="A645" s="1062" t="s">
        <v>533</v>
      </c>
      <c r="B645" s="1062" t="s">
        <v>566</v>
      </c>
      <c r="C645" s="1134" t="s">
        <v>2116</v>
      </c>
      <c r="D645" s="1068" t="s">
        <v>746</v>
      </c>
      <c r="E645" s="1060">
        <v>0</v>
      </c>
      <c r="F645" s="1084">
        <v>1000</v>
      </c>
      <c r="G645" s="1080" t="s">
        <v>343</v>
      </c>
      <c r="H645" s="1080" t="s">
        <v>185</v>
      </c>
      <c r="I645" s="1060" t="s">
        <v>89</v>
      </c>
      <c r="J645" s="1064">
        <v>9</v>
      </c>
      <c r="K645" s="1064">
        <v>3</v>
      </c>
      <c r="L645" s="1058" t="s">
        <v>522</v>
      </c>
      <c r="M645" s="1062" t="s">
        <v>566</v>
      </c>
      <c r="N645" s="1068" t="s">
        <v>1772</v>
      </c>
    </row>
    <row r="646" spans="1:14" ht="15" customHeight="1" x14ac:dyDescent="0.25">
      <c r="A646" s="1062" t="s">
        <v>533</v>
      </c>
      <c r="B646" s="1062" t="s">
        <v>566</v>
      </c>
      <c r="C646" s="1134" t="s">
        <v>2185</v>
      </c>
      <c r="D646" s="1068" t="s">
        <v>1491</v>
      </c>
      <c r="E646" s="1060">
        <v>0</v>
      </c>
      <c r="F646" s="1084">
        <v>1000</v>
      </c>
      <c r="G646" s="1080" t="s">
        <v>343</v>
      </c>
      <c r="H646" s="1080" t="s">
        <v>185</v>
      </c>
      <c r="I646" s="1060" t="s">
        <v>89</v>
      </c>
      <c r="J646" s="1064">
        <v>9</v>
      </c>
      <c r="K646" s="1064">
        <v>3</v>
      </c>
      <c r="L646" s="1058" t="s">
        <v>522</v>
      </c>
      <c r="M646" s="1062" t="s">
        <v>566</v>
      </c>
      <c r="N646" s="1068" t="s">
        <v>1769</v>
      </c>
    </row>
    <row r="647" spans="1:14" ht="15" customHeight="1" x14ac:dyDescent="0.25">
      <c r="A647" s="1062" t="s">
        <v>533</v>
      </c>
      <c r="B647" s="1062" t="s">
        <v>566</v>
      </c>
      <c r="C647" s="1134" t="s">
        <v>2117</v>
      </c>
      <c r="D647" s="1068" t="s">
        <v>747</v>
      </c>
      <c r="E647" s="1060">
        <v>0</v>
      </c>
      <c r="F647" s="1060"/>
      <c r="G647" s="1080" t="s">
        <v>490</v>
      </c>
      <c r="H647" s="1080" t="s">
        <v>185</v>
      </c>
      <c r="I647" s="1060" t="s">
        <v>89</v>
      </c>
      <c r="J647" s="1064">
        <v>9</v>
      </c>
      <c r="K647" s="1064">
        <v>3</v>
      </c>
      <c r="L647" s="1058" t="s">
        <v>522</v>
      </c>
      <c r="M647" s="1062" t="s">
        <v>566</v>
      </c>
      <c r="N647" s="1068" t="s">
        <v>1773</v>
      </c>
    </row>
    <row r="648" spans="1:14" ht="15" customHeight="1" x14ac:dyDescent="0.25">
      <c r="A648" s="1074" t="s">
        <v>522</v>
      </c>
      <c r="B648" s="1074" t="s">
        <v>522</v>
      </c>
      <c r="C648" s="1135" t="s">
        <v>522</v>
      </c>
      <c r="D648" s="1074" t="s">
        <v>522</v>
      </c>
      <c r="E648" s="1074" t="s">
        <v>522</v>
      </c>
      <c r="F648" s="1074" t="s">
        <v>522</v>
      </c>
      <c r="G648" s="1074" t="s">
        <v>522</v>
      </c>
      <c r="H648" s="1074" t="s">
        <v>522</v>
      </c>
      <c r="I648" s="1074" t="s">
        <v>522</v>
      </c>
      <c r="J648" s="1066" t="s">
        <v>522</v>
      </c>
      <c r="K648" s="1066" t="s">
        <v>522</v>
      </c>
      <c r="L648" s="1066" t="s">
        <v>522</v>
      </c>
      <c r="M648" s="1074" t="s">
        <v>522</v>
      </c>
      <c r="N648" s="1074" t="s">
        <v>522</v>
      </c>
    </row>
    <row r="649" spans="1:14" ht="15" customHeight="1" x14ac:dyDescent="0.25">
      <c r="A649" s="1062" t="s">
        <v>533</v>
      </c>
      <c r="B649" s="1062" t="s">
        <v>567</v>
      </c>
      <c r="C649" s="1134" t="s">
        <v>1402</v>
      </c>
      <c r="D649" s="1080" t="s">
        <v>529</v>
      </c>
      <c r="E649" s="1068" t="s">
        <v>516</v>
      </c>
      <c r="F649" s="1068" t="s">
        <v>517</v>
      </c>
      <c r="G649" s="1068" t="s">
        <v>173</v>
      </c>
      <c r="H649" s="1080" t="s">
        <v>183</v>
      </c>
      <c r="I649" s="1080" t="s">
        <v>574</v>
      </c>
      <c r="J649" s="1058" t="s">
        <v>522</v>
      </c>
      <c r="K649" s="1058" t="s">
        <v>522</v>
      </c>
      <c r="L649" s="1064">
        <v>63999</v>
      </c>
      <c r="M649" s="1062" t="s">
        <v>567</v>
      </c>
      <c r="N649" s="1068" t="s">
        <v>131</v>
      </c>
    </row>
    <row r="650" spans="1:14" ht="15" customHeight="1" x14ac:dyDescent="0.25">
      <c r="A650" s="1062" t="s">
        <v>533</v>
      </c>
      <c r="B650" s="1062" t="s">
        <v>567</v>
      </c>
      <c r="C650" s="1134" t="s">
        <v>12</v>
      </c>
      <c r="D650" s="1080" t="s">
        <v>12</v>
      </c>
      <c r="E650" s="1082">
        <v>1</v>
      </c>
      <c r="F650" s="1082">
        <f ca="1">TODAY()</f>
        <v>42979</v>
      </c>
      <c r="G650" s="1080" t="s">
        <v>93</v>
      </c>
      <c r="H650" s="1080" t="s">
        <v>183</v>
      </c>
      <c r="I650" s="1080" t="s">
        <v>520</v>
      </c>
      <c r="J650" s="1058" t="s">
        <v>522</v>
      </c>
      <c r="K650" s="1058" t="s">
        <v>522</v>
      </c>
      <c r="L650" s="1058" t="s">
        <v>522</v>
      </c>
      <c r="M650" s="1062" t="s">
        <v>567</v>
      </c>
      <c r="N650" s="1068" t="s">
        <v>12</v>
      </c>
    </row>
    <row r="651" spans="1:14" ht="15" customHeight="1" x14ac:dyDescent="0.25">
      <c r="A651" s="1062" t="s">
        <v>533</v>
      </c>
      <c r="B651" s="1062" t="s">
        <v>567</v>
      </c>
      <c r="C651" s="1134" t="s">
        <v>1385</v>
      </c>
      <c r="D651" s="1080" t="s">
        <v>206</v>
      </c>
      <c r="E651" s="1068" t="s">
        <v>516</v>
      </c>
      <c r="F651" s="1068" t="s">
        <v>517</v>
      </c>
      <c r="G651" s="1068" t="s">
        <v>173</v>
      </c>
      <c r="H651" s="1080" t="s">
        <v>185</v>
      </c>
      <c r="I651" s="1080" t="s">
        <v>574</v>
      </c>
      <c r="J651" s="1058" t="s">
        <v>522</v>
      </c>
      <c r="K651" s="1058" t="s">
        <v>522</v>
      </c>
      <c r="L651" s="1064">
        <v>63999</v>
      </c>
      <c r="M651" s="1062" t="s">
        <v>567</v>
      </c>
      <c r="N651" s="1068" t="s">
        <v>129</v>
      </c>
    </row>
    <row r="652" spans="1:14" ht="15" customHeight="1" x14ac:dyDescent="0.25">
      <c r="A652" s="1062" t="s">
        <v>533</v>
      </c>
      <c r="B652" s="1062" t="s">
        <v>567</v>
      </c>
      <c r="C652" s="1134" t="s">
        <v>1412</v>
      </c>
      <c r="D652" s="1080" t="s">
        <v>272</v>
      </c>
      <c r="E652" s="1068" t="s">
        <v>516</v>
      </c>
      <c r="F652" s="1068" t="s">
        <v>517</v>
      </c>
      <c r="G652" s="1068" t="s">
        <v>173</v>
      </c>
      <c r="H652" s="1080" t="s">
        <v>185</v>
      </c>
      <c r="I652" s="1080" t="s">
        <v>574</v>
      </c>
      <c r="J652" s="1058" t="s">
        <v>522</v>
      </c>
      <c r="K652" s="1058" t="s">
        <v>522</v>
      </c>
      <c r="L652" s="1064">
        <v>63999</v>
      </c>
      <c r="M652" s="1062" t="s">
        <v>567</v>
      </c>
      <c r="N652" s="1068" t="s">
        <v>53</v>
      </c>
    </row>
    <row r="653" spans="1:14" ht="15" customHeight="1" x14ac:dyDescent="0.25">
      <c r="A653" s="1062" t="s">
        <v>533</v>
      </c>
      <c r="B653" s="1062" t="s">
        <v>567</v>
      </c>
      <c r="C653" s="1134" t="s">
        <v>54</v>
      </c>
      <c r="D653" s="1080" t="s">
        <v>244</v>
      </c>
      <c r="E653" s="1068" t="s">
        <v>516</v>
      </c>
      <c r="F653" s="1068" t="s">
        <v>517</v>
      </c>
      <c r="G653" s="1068" t="s">
        <v>173</v>
      </c>
      <c r="H653" s="1080" t="s">
        <v>185</v>
      </c>
      <c r="I653" s="1080" t="s">
        <v>574</v>
      </c>
      <c r="J653" s="1058" t="s">
        <v>522</v>
      </c>
      <c r="K653" s="1058" t="s">
        <v>522</v>
      </c>
      <c r="L653" s="1064">
        <v>63999</v>
      </c>
      <c r="M653" s="1062" t="s">
        <v>567</v>
      </c>
      <c r="N653" s="1068" t="s">
        <v>54</v>
      </c>
    </row>
    <row r="654" spans="1:14" ht="15" customHeight="1" x14ac:dyDescent="0.25">
      <c r="A654" s="1062" t="s">
        <v>533</v>
      </c>
      <c r="B654" s="1062" t="s">
        <v>567</v>
      </c>
      <c r="C654" s="1134" t="s">
        <v>1432</v>
      </c>
      <c r="D654" s="1080" t="s">
        <v>540</v>
      </c>
      <c r="E654" s="1068" t="s">
        <v>516</v>
      </c>
      <c r="F654" s="1068" t="s">
        <v>517</v>
      </c>
      <c r="G654" s="1068" t="s">
        <v>173</v>
      </c>
      <c r="H654" s="1080" t="s">
        <v>185</v>
      </c>
      <c r="I654" s="1080" t="s">
        <v>574</v>
      </c>
      <c r="J654" s="1058" t="s">
        <v>522</v>
      </c>
      <c r="K654" s="1058" t="s">
        <v>522</v>
      </c>
      <c r="L654" s="1064">
        <v>63999</v>
      </c>
      <c r="M654" s="1062" t="s">
        <v>567</v>
      </c>
      <c r="N654" s="1068" t="s">
        <v>339</v>
      </c>
    </row>
    <row r="655" spans="1:14" ht="15" customHeight="1" x14ac:dyDescent="0.25">
      <c r="A655" s="1062"/>
      <c r="B655" s="1062" t="s">
        <v>567</v>
      </c>
      <c r="C655" s="1074" t="s">
        <v>2411</v>
      </c>
      <c r="D655" s="1074" t="s">
        <v>2357</v>
      </c>
      <c r="E655" s="1093" t="s">
        <v>516</v>
      </c>
      <c r="F655" s="1093" t="s">
        <v>517</v>
      </c>
      <c r="G655" s="1093" t="s">
        <v>173</v>
      </c>
      <c r="H655" s="1080" t="s">
        <v>183</v>
      </c>
      <c r="I655" s="1080" t="s">
        <v>574</v>
      </c>
      <c r="J655" s="1058" t="s">
        <v>522</v>
      </c>
      <c r="K655" s="1058" t="s">
        <v>522</v>
      </c>
      <c r="L655" s="1064">
        <v>63999</v>
      </c>
      <c r="M655" s="1062"/>
      <c r="N655" s="1093"/>
    </row>
    <row r="656" spans="1:14" ht="15" customHeight="1" x14ac:dyDescent="0.25">
      <c r="A656" s="1062"/>
      <c r="B656" s="1062" t="s">
        <v>567</v>
      </c>
      <c r="C656" s="1074" t="s">
        <v>2420</v>
      </c>
      <c r="D656" s="1074" t="s">
        <v>2358</v>
      </c>
      <c r="E656" s="1093" t="s">
        <v>516</v>
      </c>
      <c r="F656" s="1093" t="s">
        <v>517</v>
      </c>
      <c r="G656" s="1093" t="s">
        <v>173</v>
      </c>
      <c r="H656" s="1080" t="s">
        <v>185</v>
      </c>
      <c r="I656" s="1080" t="s">
        <v>574</v>
      </c>
      <c r="J656" s="1058" t="s">
        <v>522</v>
      </c>
      <c r="K656" s="1058" t="s">
        <v>522</v>
      </c>
      <c r="L656" s="1064">
        <v>63999</v>
      </c>
      <c r="M656" s="1062"/>
      <c r="N656" s="1093"/>
    </row>
    <row r="657" spans="1:14" ht="15" customHeight="1" x14ac:dyDescent="0.25">
      <c r="A657" s="1062" t="s">
        <v>533</v>
      </c>
      <c r="B657" s="1062" t="s">
        <v>567</v>
      </c>
      <c r="C657" s="1134" t="s">
        <v>2118</v>
      </c>
      <c r="D657" s="1068" t="s">
        <v>634</v>
      </c>
      <c r="E657" s="1060">
        <v>0</v>
      </c>
      <c r="F657" s="1060">
        <v>1000</v>
      </c>
      <c r="G657" s="1080" t="s">
        <v>343</v>
      </c>
      <c r="H657" s="1080" t="s">
        <v>185</v>
      </c>
      <c r="I657" s="1060" t="s">
        <v>89</v>
      </c>
      <c r="J657" s="1064">
        <v>9</v>
      </c>
      <c r="K657" s="1064">
        <v>3</v>
      </c>
      <c r="L657" s="1058" t="s">
        <v>522</v>
      </c>
      <c r="M657" s="1062" t="s">
        <v>567</v>
      </c>
      <c r="N657" s="1068" t="s">
        <v>1774</v>
      </c>
    </row>
    <row r="658" spans="1:14" ht="15" customHeight="1" x14ac:dyDescent="0.25">
      <c r="A658" s="1062" t="s">
        <v>533</v>
      </c>
      <c r="B658" s="1062" t="s">
        <v>567</v>
      </c>
      <c r="C658" s="1134" t="s">
        <v>2119</v>
      </c>
      <c r="D658" s="1068" t="s">
        <v>635</v>
      </c>
      <c r="E658" s="1060">
        <v>0</v>
      </c>
      <c r="F658" s="1060">
        <v>1000</v>
      </c>
      <c r="G658" s="1080" t="s">
        <v>343</v>
      </c>
      <c r="H658" s="1080" t="s">
        <v>185</v>
      </c>
      <c r="I658" s="1060" t="s">
        <v>89</v>
      </c>
      <c r="J658" s="1064">
        <v>9</v>
      </c>
      <c r="K658" s="1064">
        <v>3</v>
      </c>
      <c r="L658" s="1058" t="s">
        <v>522</v>
      </c>
      <c r="M658" s="1062" t="s">
        <v>567</v>
      </c>
      <c r="N658" s="1068" t="s">
        <v>1775</v>
      </c>
    </row>
    <row r="659" spans="1:14" ht="15" customHeight="1" x14ac:dyDescent="0.25">
      <c r="A659" s="1062" t="s">
        <v>533</v>
      </c>
      <c r="B659" s="1062" t="s">
        <v>567</v>
      </c>
      <c r="C659" s="1134" t="s">
        <v>2120</v>
      </c>
      <c r="D659" s="1068" t="s">
        <v>633</v>
      </c>
      <c r="E659" s="1060">
        <v>0</v>
      </c>
      <c r="F659" s="1060">
        <v>1000</v>
      </c>
      <c r="G659" s="1080" t="s">
        <v>343</v>
      </c>
      <c r="H659" s="1080" t="s">
        <v>185</v>
      </c>
      <c r="I659" s="1060" t="s">
        <v>89</v>
      </c>
      <c r="J659" s="1064">
        <v>9</v>
      </c>
      <c r="K659" s="1064">
        <v>3</v>
      </c>
      <c r="L659" s="1058" t="s">
        <v>522</v>
      </c>
      <c r="M659" s="1062" t="s">
        <v>567</v>
      </c>
      <c r="N659" s="1068" t="s">
        <v>1776</v>
      </c>
    </row>
    <row r="660" spans="1:14" ht="15" customHeight="1" x14ac:dyDescent="0.25">
      <c r="A660" s="1062" t="s">
        <v>533</v>
      </c>
      <c r="B660" s="1062" t="s">
        <v>567</v>
      </c>
      <c r="C660" s="1134" t="s">
        <v>2121</v>
      </c>
      <c r="D660" s="1068" t="s">
        <v>636</v>
      </c>
      <c r="E660" s="1060">
        <v>0</v>
      </c>
      <c r="F660" s="1060">
        <v>1000</v>
      </c>
      <c r="G660" s="1080" t="s">
        <v>343</v>
      </c>
      <c r="H660" s="1080" t="s">
        <v>185</v>
      </c>
      <c r="I660" s="1060" t="s">
        <v>89</v>
      </c>
      <c r="J660" s="1064">
        <v>9</v>
      </c>
      <c r="K660" s="1064">
        <v>3</v>
      </c>
      <c r="L660" s="1058" t="s">
        <v>522</v>
      </c>
      <c r="M660" s="1062" t="s">
        <v>567</v>
      </c>
      <c r="N660" s="1068" t="s">
        <v>1777</v>
      </c>
    </row>
    <row r="661" spans="1:14" ht="15" customHeight="1" x14ac:dyDescent="0.25">
      <c r="A661" s="1062" t="s">
        <v>533</v>
      </c>
      <c r="B661" s="1062" t="s">
        <v>567</v>
      </c>
      <c r="C661" s="1134" t="s">
        <v>2122</v>
      </c>
      <c r="D661" s="1068" t="s">
        <v>637</v>
      </c>
      <c r="E661" s="1060">
        <v>0</v>
      </c>
      <c r="F661" s="1060">
        <v>1000</v>
      </c>
      <c r="G661" s="1080" t="s">
        <v>343</v>
      </c>
      <c r="H661" s="1080" t="s">
        <v>185</v>
      </c>
      <c r="I661" s="1060" t="s">
        <v>89</v>
      </c>
      <c r="J661" s="1064">
        <v>9</v>
      </c>
      <c r="K661" s="1064">
        <v>3</v>
      </c>
      <c r="L661" s="1058" t="s">
        <v>522</v>
      </c>
      <c r="M661" s="1062" t="s">
        <v>567</v>
      </c>
      <c r="N661" s="1068" t="s">
        <v>1778</v>
      </c>
    </row>
    <row r="662" spans="1:14" ht="15" customHeight="1" x14ac:dyDescent="0.25">
      <c r="A662" s="1062" t="s">
        <v>533</v>
      </c>
      <c r="B662" s="1062" t="s">
        <v>567</v>
      </c>
      <c r="C662" s="1134" t="s">
        <v>2123</v>
      </c>
      <c r="D662" s="1068" t="s">
        <v>638</v>
      </c>
      <c r="E662" s="1060">
        <v>0</v>
      </c>
      <c r="F662" s="1060">
        <v>1000</v>
      </c>
      <c r="G662" s="1080" t="s">
        <v>343</v>
      </c>
      <c r="H662" s="1080" t="s">
        <v>185</v>
      </c>
      <c r="I662" s="1060" t="s">
        <v>89</v>
      </c>
      <c r="J662" s="1064">
        <v>9</v>
      </c>
      <c r="K662" s="1064">
        <v>3</v>
      </c>
      <c r="L662" s="1058" t="s">
        <v>522</v>
      </c>
      <c r="M662" s="1062" t="s">
        <v>567</v>
      </c>
      <c r="N662" s="1068" t="s">
        <v>1779</v>
      </c>
    </row>
    <row r="663" spans="1:14" ht="15" customHeight="1" x14ac:dyDescent="0.25">
      <c r="A663" s="1062" t="s">
        <v>533</v>
      </c>
      <c r="B663" s="1062" t="s">
        <v>567</v>
      </c>
      <c r="C663" s="1134" t="s">
        <v>2124</v>
      </c>
      <c r="D663" s="1068" t="s">
        <v>639</v>
      </c>
      <c r="E663" s="1060">
        <v>0</v>
      </c>
      <c r="F663" s="1060">
        <v>1000</v>
      </c>
      <c r="G663" s="1080" t="s">
        <v>343</v>
      </c>
      <c r="H663" s="1080" t="s">
        <v>185</v>
      </c>
      <c r="I663" s="1060" t="s">
        <v>89</v>
      </c>
      <c r="J663" s="1064">
        <v>9</v>
      </c>
      <c r="K663" s="1064">
        <v>3</v>
      </c>
      <c r="L663" s="1058" t="s">
        <v>522</v>
      </c>
      <c r="M663" s="1062" t="s">
        <v>567</v>
      </c>
      <c r="N663" s="1068" t="s">
        <v>1780</v>
      </c>
    </row>
    <row r="664" spans="1:14" ht="15" customHeight="1" x14ac:dyDescent="0.25">
      <c r="A664" s="1062" t="s">
        <v>533</v>
      </c>
      <c r="B664" s="1062" t="s">
        <v>567</v>
      </c>
      <c r="C664" s="1134" t="s">
        <v>2125</v>
      </c>
      <c r="D664" s="1068" t="s">
        <v>640</v>
      </c>
      <c r="E664" s="1060">
        <v>0</v>
      </c>
      <c r="F664" s="1060">
        <v>1000</v>
      </c>
      <c r="G664" s="1080" t="s">
        <v>343</v>
      </c>
      <c r="H664" s="1080" t="s">
        <v>185</v>
      </c>
      <c r="I664" s="1060" t="s">
        <v>89</v>
      </c>
      <c r="J664" s="1064">
        <v>9</v>
      </c>
      <c r="K664" s="1064">
        <v>3</v>
      </c>
      <c r="L664" s="1058" t="s">
        <v>522</v>
      </c>
      <c r="M664" s="1062" t="s">
        <v>567</v>
      </c>
      <c r="N664" s="1068" t="s">
        <v>1781</v>
      </c>
    </row>
    <row r="665" spans="1:14" ht="15" customHeight="1" x14ac:dyDescent="0.25">
      <c r="A665" s="1062" t="s">
        <v>533</v>
      </c>
      <c r="B665" s="1062" t="s">
        <v>567</v>
      </c>
      <c r="C665" s="1134" t="s">
        <v>2126</v>
      </c>
      <c r="D665" s="1068" t="s">
        <v>641</v>
      </c>
      <c r="E665" s="1060">
        <v>0</v>
      </c>
      <c r="F665" s="1060">
        <v>1000</v>
      </c>
      <c r="G665" s="1080" t="s">
        <v>343</v>
      </c>
      <c r="H665" s="1080" t="s">
        <v>185</v>
      </c>
      <c r="I665" s="1060" t="s">
        <v>89</v>
      </c>
      <c r="J665" s="1064">
        <v>9</v>
      </c>
      <c r="K665" s="1064">
        <v>3</v>
      </c>
      <c r="L665" s="1058" t="s">
        <v>522</v>
      </c>
      <c r="M665" s="1062" t="s">
        <v>567</v>
      </c>
      <c r="N665" s="1068" t="s">
        <v>1782</v>
      </c>
    </row>
    <row r="666" spans="1:14" ht="15" customHeight="1" x14ac:dyDescent="0.25">
      <c r="A666" s="1062" t="s">
        <v>533</v>
      </c>
      <c r="B666" s="1062" t="s">
        <v>567</v>
      </c>
      <c r="C666" s="1134" t="s">
        <v>2127</v>
      </c>
      <c r="D666" s="1068" t="s">
        <v>642</v>
      </c>
      <c r="E666" s="1060">
        <v>0</v>
      </c>
      <c r="F666" s="1060">
        <v>1000</v>
      </c>
      <c r="G666" s="1080" t="s">
        <v>355</v>
      </c>
      <c r="H666" s="1080" t="s">
        <v>185</v>
      </c>
      <c r="I666" s="1060" t="s">
        <v>89</v>
      </c>
      <c r="J666" s="1064">
        <v>9</v>
      </c>
      <c r="K666" s="1064">
        <v>3</v>
      </c>
      <c r="L666" s="1058" t="s">
        <v>522</v>
      </c>
      <c r="M666" s="1062" t="s">
        <v>567</v>
      </c>
      <c r="N666" s="1068" t="s">
        <v>1783</v>
      </c>
    </row>
    <row r="667" spans="1:14" ht="15" customHeight="1" x14ac:dyDescent="0.25">
      <c r="A667" s="1062" t="s">
        <v>533</v>
      </c>
      <c r="B667" s="1062" t="s">
        <v>567</v>
      </c>
      <c r="C667" s="1134" t="s">
        <v>2128</v>
      </c>
      <c r="D667" s="1068" t="s">
        <v>643</v>
      </c>
      <c r="E667" s="1060">
        <v>0</v>
      </c>
      <c r="F667" s="1060">
        <v>1000</v>
      </c>
      <c r="G667" s="1080" t="s">
        <v>355</v>
      </c>
      <c r="H667" s="1080" t="s">
        <v>185</v>
      </c>
      <c r="I667" s="1060" t="s">
        <v>89</v>
      </c>
      <c r="J667" s="1064">
        <v>9</v>
      </c>
      <c r="K667" s="1064">
        <v>3</v>
      </c>
      <c r="L667" s="1058" t="s">
        <v>522</v>
      </c>
      <c r="M667" s="1062" t="s">
        <v>567</v>
      </c>
      <c r="N667" s="1068" t="s">
        <v>1784</v>
      </c>
    </row>
    <row r="668" spans="1:14" ht="15" customHeight="1" x14ac:dyDescent="0.25">
      <c r="A668" s="1062" t="s">
        <v>533</v>
      </c>
      <c r="B668" s="1062" t="s">
        <v>567</v>
      </c>
      <c r="C668" s="1134" t="s">
        <v>2129</v>
      </c>
      <c r="D668" s="1068" t="s">
        <v>644</v>
      </c>
      <c r="E668" s="1060">
        <v>0</v>
      </c>
      <c r="F668" s="1060">
        <v>1000</v>
      </c>
      <c r="G668" s="1080" t="s">
        <v>355</v>
      </c>
      <c r="H668" s="1080" t="s">
        <v>185</v>
      </c>
      <c r="I668" s="1060" t="s">
        <v>89</v>
      </c>
      <c r="J668" s="1064">
        <v>9</v>
      </c>
      <c r="K668" s="1064">
        <v>3</v>
      </c>
      <c r="L668" s="1058" t="s">
        <v>522</v>
      </c>
      <c r="M668" s="1062" t="s">
        <v>567</v>
      </c>
      <c r="N668" s="1068" t="s">
        <v>1785</v>
      </c>
    </row>
    <row r="669" spans="1:14" ht="15" customHeight="1" x14ac:dyDescent="0.25">
      <c r="A669" s="1062" t="s">
        <v>533</v>
      </c>
      <c r="B669" s="1062" t="s">
        <v>567</v>
      </c>
      <c r="C669" s="1134" t="s">
        <v>2130</v>
      </c>
      <c r="D669" s="1068" t="s">
        <v>645</v>
      </c>
      <c r="E669" s="1060">
        <v>0</v>
      </c>
      <c r="F669" s="1060">
        <v>1000</v>
      </c>
      <c r="G669" s="1080" t="s">
        <v>355</v>
      </c>
      <c r="H669" s="1080" t="s">
        <v>185</v>
      </c>
      <c r="I669" s="1060" t="s">
        <v>89</v>
      </c>
      <c r="J669" s="1064">
        <v>9</v>
      </c>
      <c r="K669" s="1064">
        <v>3</v>
      </c>
      <c r="L669" s="1058" t="s">
        <v>522</v>
      </c>
      <c r="M669" s="1062" t="s">
        <v>567</v>
      </c>
      <c r="N669" s="1068" t="s">
        <v>1786</v>
      </c>
    </row>
    <row r="670" spans="1:14" ht="15" customHeight="1" x14ac:dyDescent="0.25">
      <c r="A670" s="1062" t="s">
        <v>533</v>
      </c>
      <c r="B670" s="1062" t="s">
        <v>567</v>
      </c>
      <c r="C670" s="1134" t="s">
        <v>2131</v>
      </c>
      <c r="D670" s="1068" t="s">
        <v>646</v>
      </c>
      <c r="E670" s="1060">
        <v>0</v>
      </c>
      <c r="F670" s="1060">
        <v>1000</v>
      </c>
      <c r="G670" s="1080" t="s">
        <v>355</v>
      </c>
      <c r="H670" s="1080" t="s">
        <v>185</v>
      </c>
      <c r="I670" s="1060" t="s">
        <v>89</v>
      </c>
      <c r="J670" s="1064">
        <v>9</v>
      </c>
      <c r="K670" s="1064">
        <v>3</v>
      </c>
      <c r="L670" s="1058" t="s">
        <v>522</v>
      </c>
      <c r="M670" s="1062" t="s">
        <v>567</v>
      </c>
      <c r="N670" s="1068" t="s">
        <v>1787</v>
      </c>
    </row>
    <row r="671" spans="1:14" ht="15" customHeight="1" x14ac:dyDescent="0.25">
      <c r="A671" s="1062"/>
      <c r="B671" s="1062" t="s">
        <v>567</v>
      </c>
      <c r="C671" s="1134" t="s">
        <v>2416</v>
      </c>
      <c r="D671" s="1093" t="s">
        <v>2418</v>
      </c>
      <c r="E671" s="1060">
        <v>0</v>
      </c>
      <c r="F671" s="1060">
        <v>1000</v>
      </c>
      <c r="G671" s="1080" t="s">
        <v>355</v>
      </c>
      <c r="H671" s="1080" t="s">
        <v>185</v>
      </c>
      <c r="I671" s="1060" t="s">
        <v>89</v>
      </c>
      <c r="J671" s="1064">
        <v>9</v>
      </c>
      <c r="K671" s="1064">
        <v>3</v>
      </c>
      <c r="L671" s="1058" t="s">
        <v>522</v>
      </c>
      <c r="M671" s="1062"/>
      <c r="N671" s="1093"/>
    </row>
    <row r="672" spans="1:14" ht="15" customHeight="1" x14ac:dyDescent="0.25">
      <c r="A672" s="1062" t="s">
        <v>533</v>
      </c>
      <c r="B672" s="1062" t="s">
        <v>567</v>
      </c>
      <c r="C672" s="1134" t="s">
        <v>2132</v>
      </c>
      <c r="D672" s="1068" t="s">
        <v>647</v>
      </c>
      <c r="E672" s="1060">
        <v>0</v>
      </c>
      <c r="F672" s="1060">
        <v>1000</v>
      </c>
      <c r="G672" s="1080" t="s">
        <v>355</v>
      </c>
      <c r="H672" s="1080" t="s">
        <v>185</v>
      </c>
      <c r="I672" s="1060" t="s">
        <v>89</v>
      </c>
      <c r="J672" s="1064">
        <v>9</v>
      </c>
      <c r="K672" s="1064">
        <v>3</v>
      </c>
      <c r="L672" s="1058" t="s">
        <v>522</v>
      </c>
      <c r="M672" s="1062" t="s">
        <v>567</v>
      </c>
      <c r="N672" s="1068" t="s">
        <v>1788</v>
      </c>
    </row>
    <row r="673" spans="1:14" ht="15" customHeight="1" x14ac:dyDescent="0.25">
      <c r="A673" s="1062" t="s">
        <v>533</v>
      </c>
      <c r="B673" s="1062" t="s">
        <v>567</v>
      </c>
      <c r="C673" s="1134" t="s">
        <v>2133</v>
      </c>
      <c r="D673" s="1068" t="s">
        <v>714</v>
      </c>
      <c r="E673" s="1060">
        <v>0</v>
      </c>
      <c r="F673" s="1060">
        <v>1000</v>
      </c>
      <c r="G673" s="1080" t="s">
        <v>343</v>
      </c>
      <c r="H673" s="1080" t="s">
        <v>185</v>
      </c>
      <c r="I673" s="1060" t="s">
        <v>89</v>
      </c>
      <c r="J673" s="1064">
        <v>9</v>
      </c>
      <c r="K673" s="1064">
        <v>3</v>
      </c>
      <c r="L673" s="1058" t="s">
        <v>522</v>
      </c>
      <c r="M673" s="1062" t="s">
        <v>567</v>
      </c>
      <c r="N673" s="1068" t="s">
        <v>1789</v>
      </c>
    </row>
    <row r="674" spans="1:14" ht="15" customHeight="1" x14ac:dyDescent="0.25">
      <c r="A674" s="1062" t="s">
        <v>533</v>
      </c>
      <c r="B674" s="1062" t="s">
        <v>567</v>
      </c>
      <c r="C674" s="1134" t="s">
        <v>2134</v>
      </c>
      <c r="D674" s="1068" t="s">
        <v>715</v>
      </c>
      <c r="E674" s="1060">
        <v>0</v>
      </c>
      <c r="F674" s="1060">
        <v>1000</v>
      </c>
      <c r="G674" s="1080" t="s">
        <v>343</v>
      </c>
      <c r="H674" s="1080" t="s">
        <v>185</v>
      </c>
      <c r="I674" s="1060" t="s">
        <v>89</v>
      </c>
      <c r="J674" s="1064">
        <v>9</v>
      </c>
      <c r="K674" s="1064">
        <v>3</v>
      </c>
      <c r="L674" s="1058" t="s">
        <v>522</v>
      </c>
      <c r="M674" s="1062" t="s">
        <v>567</v>
      </c>
      <c r="N674" s="1068" t="s">
        <v>1790</v>
      </c>
    </row>
    <row r="675" spans="1:14" ht="15" customHeight="1" x14ac:dyDescent="0.25">
      <c r="A675" s="1062" t="s">
        <v>533</v>
      </c>
      <c r="B675" s="1062" t="s">
        <v>567</v>
      </c>
      <c r="C675" s="1134" t="s">
        <v>2135</v>
      </c>
      <c r="D675" s="1068" t="s">
        <v>716</v>
      </c>
      <c r="E675" s="1060">
        <v>0</v>
      </c>
      <c r="F675" s="1060">
        <v>1000</v>
      </c>
      <c r="G675" s="1080" t="s">
        <v>343</v>
      </c>
      <c r="H675" s="1080" t="s">
        <v>185</v>
      </c>
      <c r="I675" s="1060" t="s">
        <v>89</v>
      </c>
      <c r="J675" s="1064">
        <v>9</v>
      </c>
      <c r="K675" s="1064">
        <v>3</v>
      </c>
      <c r="L675" s="1058" t="s">
        <v>522</v>
      </c>
      <c r="M675" s="1062" t="s">
        <v>567</v>
      </c>
      <c r="N675" s="1068" t="s">
        <v>1791</v>
      </c>
    </row>
    <row r="676" spans="1:14" ht="15" customHeight="1" x14ac:dyDescent="0.25">
      <c r="A676" s="1062" t="s">
        <v>533</v>
      </c>
      <c r="B676" s="1062" t="s">
        <v>567</v>
      </c>
      <c r="C676" s="1134" t="s">
        <v>2136</v>
      </c>
      <c r="D676" s="1068" t="s">
        <v>717</v>
      </c>
      <c r="E676" s="1060">
        <v>0</v>
      </c>
      <c r="F676" s="1060">
        <v>1000</v>
      </c>
      <c r="G676" s="1080" t="s">
        <v>343</v>
      </c>
      <c r="H676" s="1080" t="s">
        <v>185</v>
      </c>
      <c r="I676" s="1060" t="s">
        <v>89</v>
      </c>
      <c r="J676" s="1064">
        <v>9</v>
      </c>
      <c r="K676" s="1064">
        <v>3</v>
      </c>
      <c r="L676" s="1058" t="s">
        <v>522</v>
      </c>
      <c r="M676" s="1062" t="s">
        <v>567</v>
      </c>
      <c r="N676" s="1068" t="s">
        <v>1792</v>
      </c>
    </row>
    <row r="677" spans="1:14" ht="15" customHeight="1" x14ac:dyDescent="0.25">
      <c r="A677" s="1062" t="s">
        <v>533</v>
      </c>
      <c r="B677" s="1062" t="s">
        <v>567</v>
      </c>
      <c r="C677" s="1134" t="s">
        <v>2137</v>
      </c>
      <c r="D677" s="1068" t="s">
        <v>718</v>
      </c>
      <c r="E677" s="1060">
        <v>0</v>
      </c>
      <c r="F677" s="1060">
        <v>1000</v>
      </c>
      <c r="G677" s="1080" t="s">
        <v>343</v>
      </c>
      <c r="H677" s="1080" t="s">
        <v>185</v>
      </c>
      <c r="I677" s="1060" t="s">
        <v>89</v>
      </c>
      <c r="J677" s="1064">
        <v>9</v>
      </c>
      <c r="K677" s="1064">
        <v>3</v>
      </c>
      <c r="L677" s="1058" t="s">
        <v>522</v>
      </c>
      <c r="M677" s="1062" t="s">
        <v>567</v>
      </c>
      <c r="N677" s="1068" t="s">
        <v>1793</v>
      </c>
    </row>
    <row r="678" spans="1:14" ht="15" customHeight="1" x14ac:dyDescent="0.25">
      <c r="A678" s="1062" t="s">
        <v>533</v>
      </c>
      <c r="B678" s="1062" t="s">
        <v>567</v>
      </c>
      <c r="C678" s="1134" t="s">
        <v>2138</v>
      </c>
      <c r="D678" s="1068" t="s">
        <v>719</v>
      </c>
      <c r="E678" s="1060">
        <v>0</v>
      </c>
      <c r="F678" s="1060">
        <v>1000</v>
      </c>
      <c r="G678" s="1080" t="s">
        <v>343</v>
      </c>
      <c r="H678" s="1080" t="s">
        <v>185</v>
      </c>
      <c r="I678" s="1060" t="s">
        <v>89</v>
      </c>
      <c r="J678" s="1064">
        <v>9</v>
      </c>
      <c r="K678" s="1064">
        <v>3</v>
      </c>
      <c r="L678" s="1058" t="s">
        <v>522</v>
      </c>
      <c r="M678" s="1062" t="s">
        <v>567</v>
      </c>
      <c r="N678" s="1068" t="s">
        <v>1794</v>
      </c>
    </row>
    <row r="679" spans="1:14" ht="15" customHeight="1" x14ac:dyDescent="0.25">
      <c r="A679" s="1062" t="s">
        <v>533</v>
      </c>
      <c r="B679" s="1062" t="s">
        <v>567</v>
      </c>
      <c r="C679" s="1134" t="s">
        <v>2139</v>
      </c>
      <c r="D679" s="1068" t="s">
        <v>720</v>
      </c>
      <c r="E679" s="1060">
        <v>0</v>
      </c>
      <c r="F679" s="1060">
        <v>1000</v>
      </c>
      <c r="G679" s="1080" t="s">
        <v>343</v>
      </c>
      <c r="H679" s="1080" t="s">
        <v>185</v>
      </c>
      <c r="I679" s="1060" t="s">
        <v>89</v>
      </c>
      <c r="J679" s="1064">
        <v>9</v>
      </c>
      <c r="K679" s="1064">
        <v>3</v>
      </c>
      <c r="L679" s="1058" t="s">
        <v>522</v>
      </c>
      <c r="M679" s="1062" t="s">
        <v>567</v>
      </c>
      <c r="N679" s="1068" t="s">
        <v>1795</v>
      </c>
    </row>
    <row r="680" spans="1:14" ht="15" customHeight="1" x14ac:dyDescent="0.25">
      <c r="A680" s="1062" t="s">
        <v>533</v>
      </c>
      <c r="B680" s="1062" t="s">
        <v>567</v>
      </c>
      <c r="C680" s="1134" t="s">
        <v>2140</v>
      </c>
      <c r="D680" s="1068" t="s">
        <v>721</v>
      </c>
      <c r="E680" s="1060">
        <v>0</v>
      </c>
      <c r="F680" s="1060">
        <v>1000</v>
      </c>
      <c r="G680" s="1080" t="s">
        <v>343</v>
      </c>
      <c r="H680" s="1080" t="s">
        <v>185</v>
      </c>
      <c r="I680" s="1060" t="s">
        <v>89</v>
      </c>
      <c r="J680" s="1064">
        <v>9</v>
      </c>
      <c r="K680" s="1064">
        <v>3</v>
      </c>
      <c r="L680" s="1058" t="s">
        <v>522</v>
      </c>
      <c r="M680" s="1062" t="s">
        <v>567</v>
      </c>
      <c r="N680" s="1068" t="s">
        <v>1796</v>
      </c>
    </row>
    <row r="681" spans="1:14" ht="15" customHeight="1" x14ac:dyDescent="0.25">
      <c r="A681" s="1062" t="s">
        <v>533</v>
      </c>
      <c r="B681" s="1062" t="s">
        <v>567</v>
      </c>
      <c r="C681" s="1134" t="s">
        <v>2141</v>
      </c>
      <c r="D681" s="1068" t="s">
        <v>722</v>
      </c>
      <c r="E681" s="1060">
        <v>0</v>
      </c>
      <c r="F681" s="1060">
        <v>1000</v>
      </c>
      <c r="G681" s="1080" t="s">
        <v>343</v>
      </c>
      <c r="H681" s="1080" t="s">
        <v>185</v>
      </c>
      <c r="I681" s="1060" t="s">
        <v>89</v>
      </c>
      <c r="J681" s="1064">
        <v>9</v>
      </c>
      <c r="K681" s="1064">
        <v>3</v>
      </c>
      <c r="L681" s="1058" t="s">
        <v>522</v>
      </c>
      <c r="M681" s="1062" t="s">
        <v>567</v>
      </c>
      <c r="N681" s="1068" t="s">
        <v>1797</v>
      </c>
    </row>
    <row r="682" spans="1:14" ht="15" customHeight="1" x14ac:dyDescent="0.25">
      <c r="A682" s="1062" t="s">
        <v>533</v>
      </c>
      <c r="B682" s="1062" t="s">
        <v>567</v>
      </c>
      <c r="C682" s="1134" t="s">
        <v>2142</v>
      </c>
      <c r="D682" s="1068" t="s">
        <v>723</v>
      </c>
      <c r="E682" s="1060">
        <v>0</v>
      </c>
      <c r="F682" s="1060">
        <v>1000</v>
      </c>
      <c r="G682" s="1080" t="s">
        <v>355</v>
      </c>
      <c r="H682" s="1080" t="s">
        <v>185</v>
      </c>
      <c r="I682" s="1060" t="s">
        <v>89</v>
      </c>
      <c r="J682" s="1064">
        <v>9</v>
      </c>
      <c r="K682" s="1064">
        <v>3</v>
      </c>
      <c r="L682" s="1058" t="s">
        <v>522</v>
      </c>
      <c r="M682" s="1062" t="s">
        <v>567</v>
      </c>
      <c r="N682" s="1068" t="s">
        <v>1798</v>
      </c>
    </row>
    <row r="683" spans="1:14" ht="15" customHeight="1" x14ac:dyDescent="0.25">
      <c r="A683" s="1062" t="s">
        <v>533</v>
      </c>
      <c r="B683" s="1062" t="s">
        <v>567</v>
      </c>
      <c r="C683" s="1134" t="s">
        <v>2143</v>
      </c>
      <c r="D683" s="1068" t="s">
        <v>724</v>
      </c>
      <c r="E683" s="1060">
        <v>0</v>
      </c>
      <c r="F683" s="1060">
        <v>1000</v>
      </c>
      <c r="G683" s="1080" t="s">
        <v>355</v>
      </c>
      <c r="H683" s="1080" t="s">
        <v>185</v>
      </c>
      <c r="I683" s="1060" t="s">
        <v>89</v>
      </c>
      <c r="J683" s="1064">
        <v>9</v>
      </c>
      <c r="K683" s="1064">
        <v>3</v>
      </c>
      <c r="L683" s="1058" t="s">
        <v>522</v>
      </c>
      <c r="M683" s="1062" t="s">
        <v>567</v>
      </c>
      <c r="N683" s="1068" t="s">
        <v>1799</v>
      </c>
    </row>
    <row r="684" spans="1:14" ht="15" customHeight="1" x14ac:dyDescent="0.25">
      <c r="A684" s="1062" t="s">
        <v>533</v>
      </c>
      <c r="B684" s="1062" t="s">
        <v>567</v>
      </c>
      <c r="C684" s="1134" t="s">
        <v>2144</v>
      </c>
      <c r="D684" s="1068" t="s">
        <v>725</v>
      </c>
      <c r="E684" s="1060">
        <v>0</v>
      </c>
      <c r="F684" s="1060">
        <v>1000</v>
      </c>
      <c r="G684" s="1080" t="s">
        <v>355</v>
      </c>
      <c r="H684" s="1080" t="s">
        <v>185</v>
      </c>
      <c r="I684" s="1060" t="s">
        <v>89</v>
      </c>
      <c r="J684" s="1064">
        <v>9</v>
      </c>
      <c r="K684" s="1064">
        <v>3</v>
      </c>
      <c r="L684" s="1058" t="s">
        <v>522</v>
      </c>
      <c r="M684" s="1062" t="s">
        <v>567</v>
      </c>
      <c r="N684" s="1068" t="s">
        <v>1800</v>
      </c>
    </row>
    <row r="685" spans="1:14" ht="15" customHeight="1" x14ac:dyDescent="0.25">
      <c r="A685" s="1062" t="s">
        <v>533</v>
      </c>
      <c r="B685" s="1062" t="s">
        <v>567</v>
      </c>
      <c r="C685" s="1134" t="s">
        <v>2145</v>
      </c>
      <c r="D685" s="1068" t="s">
        <v>726</v>
      </c>
      <c r="E685" s="1060">
        <v>0</v>
      </c>
      <c r="F685" s="1060">
        <v>1000</v>
      </c>
      <c r="G685" s="1080" t="s">
        <v>355</v>
      </c>
      <c r="H685" s="1080" t="s">
        <v>185</v>
      </c>
      <c r="I685" s="1060" t="s">
        <v>89</v>
      </c>
      <c r="J685" s="1064">
        <v>9</v>
      </c>
      <c r="K685" s="1064">
        <v>3</v>
      </c>
      <c r="L685" s="1058" t="s">
        <v>522</v>
      </c>
      <c r="M685" s="1062" t="s">
        <v>567</v>
      </c>
      <c r="N685" s="1068" t="s">
        <v>1801</v>
      </c>
    </row>
    <row r="686" spans="1:14" ht="15" customHeight="1" x14ac:dyDescent="0.25">
      <c r="A686" s="1062" t="s">
        <v>533</v>
      </c>
      <c r="B686" s="1062" t="s">
        <v>567</v>
      </c>
      <c r="C686" s="1134" t="s">
        <v>2146</v>
      </c>
      <c r="D686" s="1068" t="s">
        <v>727</v>
      </c>
      <c r="E686" s="1060">
        <v>0</v>
      </c>
      <c r="F686" s="1060">
        <v>1000</v>
      </c>
      <c r="G686" s="1080" t="s">
        <v>355</v>
      </c>
      <c r="H686" s="1080" t="s">
        <v>185</v>
      </c>
      <c r="I686" s="1060" t="s">
        <v>89</v>
      </c>
      <c r="J686" s="1064">
        <v>9</v>
      </c>
      <c r="K686" s="1064">
        <v>3</v>
      </c>
      <c r="L686" s="1058" t="s">
        <v>522</v>
      </c>
      <c r="M686" s="1062" t="s">
        <v>567</v>
      </c>
      <c r="N686" s="1068" t="s">
        <v>1802</v>
      </c>
    </row>
    <row r="687" spans="1:14" ht="15" customHeight="1" x14ac:dyDescent="0.25">
      <c r="A687" s="1062"/>
      <c r="B687" s="1062" t="s">
        <v>567</v>
      </c>
      <c r="C687" s="1134" t="s">
        <v>2417</v>
      </c>
      <c r="D687" s="1093" t="s">
        <v>2419</v>
      </c>
      <c r="E687" s="1060">
        <v>0</v>
      </c>
      <c r="F687" s="1060">
        <v>1000</v>
      </c>
      <c r="G687" s="1080" t="s">
        <v>355</v>
      </c>
      <c r="H687" s="1080" t="s">
        <v>185</v>
      </c>
      <c r="I687" s="1060" t="s">
        <v>89</v>
      </c>
      <c r="J687" s="1064">
        <v>9</v>
      </c>
      <c r="K687" s="1064">
        <v>3</v>
      </c>
      <c r="L687" s="1058" t="s">
        <v>522</v>
      </c>
      <c r="M687" s="1062"/>
      <c r="N687" s="1093"/>
    </row>
    <row r="688" spans="1:14" ht="15" customHeight="1" x14ac:dyDescent="0.25">
      <c r="A688" s="1062" t="s">
        <v>533</v>
      </c>
      <c r="B688" s="1062" t="s">
        <v>567</v>
      </c>
      <c r="C688" s="1134" t="s">
        <v>2147</v>
      </c>
      <c r="D688" s="1068" t="s">
        <v>728</v>
      </c>
      <c r="E688" s="1060">
        <v>0</v>
      </c>
      <c r="F688" s="1060">
        <v>1000</v>
      </c>
      <c r="G688" s="1080" t="s">
        <v>355</v>
      </c>
      <c r="H688" s="1080" t="s">
        <v>185</v>
      </c>
      <c r="I688" s="1060" t="s">
        <v>89</v>
      </c>
      <c r="J688" s="1064">
        <v>9</v>
      </c>
      <c r="K688" s="1064">
        <v>3</v>
      </c>
      <c r="L688" s="1058" t="s">
        <v>522</v>
      </c>
      <c r="M688" s="1062" t="s">
        <v>567</v>
      </c>
      <c r="N688" s="1068" t="s">
        <v>1803</v>
      </c>
    </row>
    <row r="689" spans="1:14" ht="15" customHeight="1" x14ac:dyDescent="0.25">
      <c r="A689" s="1074" t="s">
        <v>522</v>
      </c>
      <c r="B689" s="1074" t="s">
        <v>522</v>
      </c>
      <c r="C689" s="1135" t="s">
        <v>522</v>
      </c>
      <c r="D689" s="1074" t="s">
        <v>522</v>
      </c>
      <c r="E689" s="1074" t="s">
        <v>522</v>
      </c>
      <c r="F689" s="1074" t="s">
        <v>522</v>
      </c>
      <c r="G689" s="1074" t="s">
        <v>522</v>
      </c>
      <c r="H689" s="1074" t="s">
        <v>522</v>
      </c>
      <c r="I689" s="1074" t="s">
        <v>522</v>
      </c>
      <c r="J689" s="1066" t="s">
        <v>522</v>
      </c>
      <c r="K689" s="1066" t="s">
        <v>522</v>
      </c>
      <c r="L689" s="1066" t="s">
        <v>522</v>
      </c>
      <c r="M689" s="1074" t="s">
        <v>522</v>
      </c>
      <c r="N689" s="1074" t="s">
        <v>522</v>
      </c>
    </row>
    <row r="690" spans="1:14" ht="15" customHeight="1" x14ac:dyDescent="0.25">
      <c r="A690" s="1062" t="s">
        <v>533</v>
      </c>
      <c r="B690" s="1062" t="s">
        <v>568</v>
      </c>
      <c r="C690" s="1134" t="s">
        <v>1402</v>
      </c>
      <c r="D690" s="1080" t="s">
        <v>529</v>
      </c>
      <c r="E690" s="1068" t="s">
        <v>516</v>
      </c>
      <c r="F690" s="1068" t="s">
        <v>517</v>
      </c>
      <c r="G690" s="1068" t="s">
        <v>173</v>
      </c>
      <c r="H690" s="1080" t="s">
        <v>183</v>
      </c>
      <c r="I690" s="1080" t="s">
        <v>574</v>
      </c>
      <c r="J690" s="1058" t="s">
        <v>522</v>
      </c>
      <c r="K690" s="1058" t="s">
        <v>522</v>
      </c>
      <c r="L690" s="1064">
        <v>63999</v>
      </c>
      <c r="M690" s="1062" t="s">
        <v>568</v>
      </c>
      <c r="N690" s="1068" t="s">
        <v>131</v>
      </c>
    </row>
    <row r="691" spans="1:14" ht="15" customHeight="1" x14ac:dyDescent="0.25">
      <c r="A691" s="1062" t="s">
        <v>533</v>
      </c>
      <c r="B691" s="1062" t="s">
        <v>568</v>
      </c>
      <c r="C691" s="1134" t="s">
        <v>12</v>
      </c>
      <c r="D691" s="1080" t="s">
        <v>12</v>
      </c>
      <c r="E691" s="1082">
        <v>1</v>
      </c>
      <c r="F691" s="1082">
        <f ca="1">TODAY()</f>
        <v>42979</v>
      </c>
      <c r="G691" s="1080" t="s">
        <v>93</v>
      </c>
      <c r="H691" s="1080" t="s">
        <v>183</v>
      </c>
      <c r="I691" s="1080" t="s">
        <v>520</v>
      </c>
      <c r="J691" s="1058" t="s">
        <v>522</v>
      </c>
      <c r="K691" s="1058" t="s">
        <v>522</v>
      </c>
      <c r="L691" s="1058" t="s">
        <v>522</v>
      </c>
      <c r="M691" s="1062" t="s">
        <v>568</v>
      </c>
      <c r="N691" s="1068" t="s">
        <v>12</v>
      </c>
    </row>
    <row r="692" spans="1:14" ht="15" customHeight="1" x14ac:dyDescent="0.25">
      <c r="A692" s="1062" t="s">
        <v>533</v>
      </c>
      <c r="B692" s="1062" t="s">
        <v>568</v>
      </c>
      <c r="C692" s="1134" t="s">
        <v>1385</v>
      </c>
      <c r="D692" s="1080" t="s">
        <v>206</v>
      </c>
      <c r="E692" s="1068" t="s">
        <v>516</v>
      </c>
      <c r="F692" s="1068" t="s">
        <v>517</v>
      </c>
      <c r="G692" s="1068" t="s">
        <v>173</v>
      </c>
      <c r="H692" s="1081" t="s">
        <v>185</v>
      </c>
      <c r="I692" s="1080" t="s">
        <v>574</v>
      </c>
      <c r="J692" s="1058" t="s">
        <v>522</v>
      </c>
      <c r="K692" s="1058" t="s">
        <v>522</v>
      </c>
      <c r="L692" s="1064">
        <v>63999</v>
      </c>
      <c r="M692" s="1062" t="s">
        <v>568</v>
      </c>
      <c r="N692" s="1068" t="s">
        <v>129</v>
      </c>
    </row>
    <row r="693" spans="1:14" ht="15" customHeight="1" x14ac:dyDescent="0.25">
      <c r="A693" s="1062" t="s">
        <v>533</v>
      </c>
      <c r="B693" s="1062" t="s">
        <v>568</v>
      </c>
      <c r="C693" s="1134" t="s">
        <v>1433</v>
      </c>
      <c r="D693" s="1080" t="s">
        <v>0</v>
      </c>
      <c r="E693" s="1068" t="s">
        <v>516</v>
      </c>
      <c r="F693" s="1068" t="s">
        <v>517</v>
      </c>
      <c r="G693" s="1068" t="s">
        <v>173</v>
      </c>
      <c r="H693" s="1081" t="s">
        <v>185</v>
      </c>
      <c r="I693" s="1080" t="s">
        <v>574</v>
      </c>
      <c r="J693" s="1058" t="s">
        <v>522</v>
      </c>
      <c r="K693" s="1058" t="s">
        <v>522</v>
      </c>
      <c r="L693" s="1064">
        <v>63999</v>
      </c>
      <c r="M693" s="1062" t="s">
        <v>568</v>
      </c>
      <c r="N693" s="1068" t="s">
        <v>61</v>
      </c>
    </row>
    <row r="694" spans="1:14" ht="15" customHeight="1" x14ac:dyDescent="0.25">
      <c r="A694" s="1062" t="s">
        <v>533</v>
      </c>
      <c r="B694" s="1062" t="s">
        <v>568</v>
      </c>
      <c r="C694" s="1134" t="s">
        <v>1412</v>
      </c>
      <c r="D694" s="1080" t="s">
        <v>286</v>
      </c>
      <c r="E694" s="1068" t="s">
        <v>516</v>
      </c>
      <c r="F694" s="1068" t="s">
        <v>517</v>
      </c>
      <c r="G694" s="1068" t="s">
        <v>173</v>
      </c>
      <c r="H694" s="1081" t="s">
        <v>185</v>
      </c>
      <c r="I694" s="1080" t="s">
        <v>574</v>
      </c>
      <c r="J694" s="1058" t="s">
        <v>522</v>
      </c>
      <c r="K694" s="1058" t="s">
        <v>522</v>
      </c>
      <c r="L694" s="1064">
        <v>63999</v>
      </c>
      <c r="M694" s="1062" t="s">
        <v>568</v>
      </c>
      <c r="N694" s="1068" t="s">
        <v>53</v>
      </c>
    </row>
    <row r="695" spans="1:14" ht="15" customHeight="1" x14ac:dyDescent="0.25">
      <c r="A695" s="1062" t="s">
        <v>533</v>
      </c>
      <c r="B695" s="1062" t="s">
        <v>568</v>
      </c>
      <c r="C695" s="1134" t="s">
        <v>1434</v>
      </c>
      <c r="D695" s="1080" t="s">
        <v>1</v>
      </c>
      <c r="E695" s="1068" t="s">
        <v>516</v>
      </c>
      <c r="F695" s="1068" t="s">
        <v>517</v>
      </c>
      <c r="G695" s="1068" t="s">
        <v>173</v>
      </c>
      <c r="H695" s="1081" t="s">
        <v>185</v>
      </c>
      <c r="I695" s="1080" t="s">
        <v>574</v>
      </c>
      <c r="J695" s="1058" t="s">
        <v>522</v>
      </c>
      <c r="K695" s="1058" t="s">
        <v>522</v>
      </c>
      <c r="L695" s="1064">
        <v>63999</v>
      </c>
      <c r="M695" s="1062" t="s">
        <v>568</v>
      </c>
      <c r="N695" s="1068" t="s">
        <v>56</v>
      </c>
    </row>
    <row r="696" spans="1:14" ht="15" customHeight="1" x14ac:dyDescent="0.25">
      <c r="A696" s="1062" t="s">
        <v>533</v>
      </c>
      <c r="B696" s="1062" t="s">
        <v>568</v>
      </c>
      <c r="C696" s="1134" t="s">
        <v>2148</v>
      </c>
      <c r="D696" s="1080" t="s">
        <v>2621</v>
      </c>
      <c r="E696" s="1068">
        <v>0</v>
      </c>
      <c r="F696" s="1063">
        <v>50000</v>
      </c>
      <c r="G696" s="1080" t="s">
        <v>2</v>
      </c>
      <c r="H696" s="1081" t="s">
        <v>185</v>
      </c>
      <c r="I696" s="1060" t="s">
        <v>89</v>
      </c>
      <c r="J696" s="1064">
        <v>9</v>
      </c>
      <c r="K696" s="1064">
        <v>3</v>
      </c>
      <c r="L696" s="1058" t="s">
        <v>522</v>
      </c>
      <c r="M696" s="1062" t="s">
        <v>568</v>
      </c>
      <c r="N696" s="1068" t="s">
        <v>1699</v>
      </c>
    </row>
    <row r="697" spans="1:14" ht="15" customHeight="1" x14ac:dyDescent="0.25">
      <c r="A697" s="1062" t="s">
        <v>533</v>
      </c>
      <c r="B697" s="1062" t="s">
        <v>568</v>
      </c>
      <c r="C697" s="1134" t="s">
        <v>2149</v>
      </c>
      <c r="D697" s="1080" t="s">
        <v>2622</v>
      </c>
      <c r="E697" s="1068">
        <v>0</v>
      </c>
      <c r="F697" s="1063">
        <v>50000</v>
      </c>
      <c r="G697" s="1080" t="s">
        <v>2</v>
      </c>
      <c r="H697" s="1081" t="s">
        <v>185</v>
      </c>
      <c r="I697" s="1060" t="s">
        <v>89</v>
      </c>
      <c r="J697" s="1064">
        <v>9</v>
      </c>
      <c r="K697" s="1064">
        <v>3</v>
      </c>
      <c r="L697" s="1058" t="s">
        <v>522</v>
      </c>
      <c r="M697" s="1062" t="s">
        <v>568</v>
      </c>
      <c r="N697" s="1068" t="s">
        <v>1804</v>
      </c>
    </row>
    <row r="698" spans="1:14" ht="15" customHeight="1" x14ac:dyDescent="0.25">
      <c r="A698" s="1062" t="s">
        <v>533</v>
      </c>
      <c r="B698" s="1062" t="s">
        <v>568</v>
      </c>
      <c r="C698" s="1134" t="s">
        <v>2150</v>
      </c>
      <c r="D698" s="1080" t="s">
        <v>2623</v>
      </c>
      <c r="E698" s="1068">
        <v>0</v>
      </c>
      <c r="F698" s="1063">
        <v>50000</v>
      </c>
      <c r="G698" s="1080" t="s">
        <v>2</v>
      </c>
      <c r="H698" s="1081" t="s">
        <v>185</v>
      </c>
      <c r="I698" s="1060" t="s">
        <v>89</v>
      </c>
      <c r="J698" s="1064">
        <v>9</v>
      </c>
      <c r="K698" s="1064">
        <v>3</v>
      </c>
      <c r="L698" s="1058" t="s">
        <v>522</v>
      </c>
      <c r="M698" s="1062" t="s">
        <v>568</v>
      </c>
      <c r="N698" s="1068" t="s">
        <v>1805</v>
      </c>
    </row>
    <row r="699" spans="1:14" ht="15" customHeight="1" x14ac:dyDescent="0.25">
      <c r="A699" s="1062" t="s">
        <v>533</v>
      </c>
      <c r="B699" s="1062" t="s">
        <v>568</v>
      </c>
      <c r="C699" s="1134" t="s">
        <v>2151</v>
      </c>
      <c r="D699" s="1080" t="s">
        <v>2624</v>
      </c>
      <c r="E699" s="1068">
        <v>0</v>
      </c>
      <c r="F699" s="1068">
        <v>10</v>
      </c>
      <c r="G699" s="1080" t="s">
        <v>6</v>
      </c>
      <c r="H699" s="1081" t="s">
        <v>185</v>
      </c>
      <c r="I699" s="1060" t="s">
        <v>89</v>
      </c>
      <c r="J699" s="1064">
        <v>9</v>
      </c>
      <c r="K699" s="1064">
        <v>3</v>
      </c>
      <c r="L699" s="1058" t="s">
        <v>522</v>
      </c>
      <c r="M699" s="1062" t="s">
        <v>568</v>
      </c>
      <c r="N699" s="1068" t="s">
        <v>1806</v>
      </c>
    </row>
    <row r="700" spans="1:14" ht="15" customHeight="1" x14ac:dyDescent="0.25">
      <c r="A700" s="1062" t="s">
        <v>533</v>
      </c>
      <c r="B700" s="1062" t="s">
        <v>568</v>
      </c>
      <c r="C700" s="1134" t="s">
        <v>2152</v>
      </c>
      <c r="D700" s="1080" t="s">
        <v>2625</v>
      </c>
      <c r="E700" s="1068">
        <v>0</v>
      </c>
      <c r="F700" s="1068">
        <v>100</v>
      </c>
      <c r="G700" s="1080" t="s">
        <v>7</v>
      </c>
      <c r="H700" s="1081" t="s">
        <v>185</v>
      </c>
      <c r="I700" s="1060" t="s">
        <v>89</v>
      </c>
      <c r="J700" s="1064">
        <v>9</v>
      </c>
      <c r="K700" s="1064">
        <v>3</v>
      </c>
      <c r="L700" s="1058" t="s">
        <v>522</v>
      </c>
      <c r="M700" s="1062" t="s">
        <v>568</v>
      </c>
      <c r="N700" s="1068" t="s">
        <v>1807</v>
      </c>
    </row>
    <row r="701" spans="1:14" ht="15" customHeight="1" x14ac:dyDescent="0.25">
      <c r="A701" s="1062" t="s">
        <v>533</v>
      </c>
      <c r="B701" s="1062" t="s">
        <v>568</v>
      </c>
      <c r="C701" s="1134" t="s">
        <v>2153</v>
      </c>
      <c r="D701" s="1080" t="s">
        <v>2626</v>
      </c>
      <c r="E701" s="1068">
        <v>0</v>
      </c>
      <c r="F701" s="1068">
        <v>100</v>
      </c>
      <c r="G701" s="1080" t="s">
        <v>9</v>
      </c>
      <c r="H701" s="1081" t="s">
        <v>185</v>
      </c>
      <c r="I701" s="1060" t="s">
        <v>89</v>
      </c>
      <c r="J701" s="1064">
        <v>9</v>
      </c>
      <c r="K701" s="1064">
        <v>3</v>
      </c>
      <c r="L701" s="1058" t="s">
        <v>522</v>
      </c>
      <c r="M701" s="1062" t="s">
        <v>568</v>
      </c>
      <c r="N701" s="1068" t="s">
        <v>1808</v>
      </c>
    </row>
    <row r="702" spans="1:14" ht="15" customHeight="1" x14ac:dyDescent="0.25">
      <c r="A702" s="1062" t="s">
        <v>533</v>
      </c>
      <c r="B702" s="1062" t="s">
        <v>568</v>
      </c>
      <c r="C702" s="1134" t="s">
        <v>2154</v>
      </c>
      <c r="D702" s="1080" t="s">
        <v>2627</v>
      </c>
      <c r="E702" s="1068">
        <v>0</v>
      </c>
      <c r="F702" s="1068">
        <v>100</v>
      </c>
      <c r="G702" s="1080" t="s">
        <v>11</v>
      </c>
      <c r="H702" s="1081" t="s">
        <v>185</v>
      </c>
      <c r="I702" s="1060" t="s">
        <v>89</v>
      </c>
      <c r="J702" s="1064">
        <v>9</v>
      </c>
      <c r="K702" s="1064">
        <v>3</v>
      </c>
      <c r="L702" s="1058" t="s">
        <v>522</v>
      </c>
      <c r="M702" s="1062" t="s">
        <v>568</v>
      </c>
      <c r="N702" s="1068" t="s">
        <v>1809</v>
      </c>
    </row>
    <row r="703" spans="1:14" ht="15" customHeight="1" x14ac:dyDescent="0.25">
      <c r="A703" s="1062" t="s">
        <v>533</v>
      </c>
      <c r="B703" s="1062" t="s">
        <v>568</v>
      </c>
      <c r="C703" s="1134" t="s">
        <v>2155</v>
      </c>
      <c r="D703" s="1080" t="s">
        <v>2659</v>
      </c>
      <c r="E703" s="1068">
        <v>0</v>
      </c>
      <c r="F703" s="1063">
        <v>25000</v>
      </c>
      <c r="G703" s="1080" t="s">
        <v>96</v>
      </c>
      <c r="H703" s="1081" t="s">
        <v>185</v>
      </c>
      <c r="I703" s="1060" t="s">
        <v>89</v>
      </c>
      <c r="J703" s="1064">
        <v>9</v>
      </c>
      <c r="K703" s="1064">
        <v>3</v>
      </c>
      <c r="L703" s="1058" t="s">
        <v>522</v>
      </c>
      <c r="M703" s="1062" t="s">
        <v>568</v>
      </c>
      <c r="N703" s="1068" t="s">
        <v>1810</v>
      </c>
    </row>
    <row r="704" spans="1:14" ht="15" customHeight="1" x14ac:dyDescent="0.25">
      <c r="A704" s="1062" t="s">
        <v>533</v>
      </c>
      <c r="B704" s="1062" t="s">
        <v>568</v>
      </c>
      <c r="C704" s="1134" t="s">
        <v>2156</v>
      </c>
      <c r="D704" s="1080" t="s">
        <v>2660</v>
      </c>
      <c r="E704" s="1068">
        <v>0</v>
      </c>
      <c r="F704" s="1063">
        <v>2500</v>
      </c>
      <c r="G704" s="1080" t="s">
        <v>68</v>
      </c>
      <c r="H704" s="1081" t="s">
        <v>185</v>
      </c>
      <c r="I704" s="1060" t="s">
        <v>89</v>
      </c>
      <c r="J704" s="1064">
        <v>9</v>
      </c>
      <c r="K704" s="1064">
        <v>3</v>
      </c>
      <c r="L704" s="1058" t="s">
        <v>522</v>
      </c>
      <c r="M704" s="1062" t="s">
        <v>568</v>
      </c>
      <c r="N704" s="1068" t="s">
        <v>1811</v>
      </c>
    </row>
    <row r="705" spans="1:14" ht="15" customHeight="1" x14ac:dyDescent="0.25">
      <c r="A705" s="1062" t="s">
        <v>533</v>
      </c>
      <c r="B705" s="1062" t="s">
        <v>568</v>
      </c>
      <c r="C705" s="1134" t="s">
        <v>2157</v>
      </c>
      <c r="D705" s="1080" t="s">
        <v>2661</v>
      </c>
      <c r="E705" s="1068">
        <v>0</v>
      </c>
      <c r="F705" s="1063">
        <v>25000</v>
      </c>
      <c r="G705" s="1080" t="s">
        <v>96</v>
      </c>
      <c r="H705" s="1081" t="s">
        <v>185</v>
      </c>
      <c r="I705" s="1060" t="s">
        <v>89</v>
      </c>
      <c r="J705" s="1064">
        <v>9</v>
      </c>
      <c r="K705" s="1064">
        <v>3</v>
      </c>
      <c r="L705" s="1058" t="s">
        <v>522</v>
      </c>
      <c r="M705" s="1062" t="s">
        <v>568</v>
      </c>
      <c r="N705" s="1068" t="s">
        <v>1812</v>
      </c>
    </row>
    <row r="706" spans="1:14" ht="15" customHeight="1" x14ac:dyDescent="0.25">
      <c r="A706" s="1062" t="s">
        <v>533</v>
      </c>
      <c r="B706" s="1062" t="s">
        <v>568</v>
      </c>
      <c r="C706" s="1134" t="s">
        <v>2158</v>
      </c>
      <c r="D706" s="1080" t="s">
        <v>2662</v>
      </c>
      <c r="E706" s="1068">
        <v>0</v>
      </c>
      <c r="F706" s="1063">
        <v>2500</v>
      </c>
      <c r="G706" s="1080" t="s">
        <v>68</v>
      </c>
      <c r="H706" s="1081" t="s">
        <v>185</v>
      </c>
      <c r="I706" s="1060" t="s">
        <v>89</v>
      </c>
      <c r="J706" s="1064">
        <v>9</v>
      </c>
      <c r="K706" s="1064">
        <v>3</v>
      </c>
      <c r="L706" s="1058" t="s">
        <v>522</v>
      </c>
      <c r="M706" s="1062" t="s">
        <v>568</v>
      </c>
      <c r="N706" s="1068" t="s">
        <v>1813</v>
      </c>
    </row>
    <row r="707" spans="1:14" ht="15" customHeight="1" x14ac:dyDescent="0.25">
      <c r="A707" s="1062" t="s">
        <v>533</v>
      </c>
      <c r="B707" s="1062" t="s">
        <v>568</v>
      </c>
      <c r="C707" s="1134" t="s">
        <v>2159</v>
      </c>
      <c r="D707" s="1080" t="s">
        <v>2663</v>
      </c>
      <c r="E707" s="1068">
        <v>0</v>
      </c>
      <c r="F707" s="1063">
        <v>25000</v>
      </c>
      <c r="G707" s="1080" t="s">
        <v>954</v>
      </c>
      <c r="H707" s="1081" t="s">
        <v>185</v>
      </c>
      <c r="I707" s="1060" t="s">
        <v>89</v>
      </c>
      <c r="J707" s="1064">
        <v>9</v>
      </c>
      <c r="K707" s="1064">
        <v>3</v>
      </c>
      <c r="L707" s="1058" t="s">
        <v>522</v>
      </c>
      <c r="M707" s="1062" t="s">
        <v>568</v>
      </c>
      <c r="N707" s="1068" t="s">
        <v>1814</v>
      </c>
    </row>
    <row r="708" spans="1:14" ht="15" customHeight="1" x14ac:dyDescent="0.25">
      <c r="A708" s="1062" t="s">
        <v>533</v>
      </c>
      <c r="B708" s="1062" t="s">
        <v>568</v>
      </c>
      <c r="C708" s="1134" t="s">
        <v>2160</v>
      </c>
      <c r="D708" s="1080" t="s">
        <v>2664</v>
      </c>
      <c r="E708" s="1068">
        <v>0</v>
      </c>
      <c r="F708" s="1063">
        <v>2500</v>
      </c>
      <c r="G708" s="1080" t="s">
        <v>956</v>
      </c>
      <c r="H708" s="1081" t="s">
        <v>185</v>
      </c>
      <c r="I708" s="1060" t="s">
        <v>89</v>
      </c>
      <c r="J708" s="1064">
        <v>9</v>
      </c>
      <c r="K708" s="1064">
        <v>3</v>
      </c>
      <c r="L708" s="1058" t="s">
        <v>522</v>
      </c>
      <c r="M708" s="1062" t="s">
        <v>568</v>
      </c>
      <c r="N708" s="1068" t="s">
        <v>1815</v>
      </c>
    </row>
    <row r="709" spans="1:14" ht="15" customHeight="1" x14ac:dyDescent="0.25">
      <c r="A709" s="1062" t="s">
        <v>533</v>
      </c>
      <c r="B709" s="1062" t="s">
        <v>568</v>
      </c>
      <c r="C709" s="1134" t="s">
        <v>2161</v>
      </c>
      <c r="D709" s="1080" t="s">
        <v>2665</v>
      </c>
      <c r="E709" s="1068">
        <v>0</v>
      </c>
      <c r="F709" s="1063">
        <v>25000</v>
      </c>
      <c r="G709" s="1080" t="s">
        <v>954</v>
      </c>
      <c r="H709" s="1081" t="s">
        <v>185</v>
      </c>
      <c r="I709" s="1060" t="s">
        <v>89</v>
      </c>
      <c r="J709" s="1064">
        <v>9</v>
      </c>
      <c r="K709" s="1064">
        <v>3</v>
      </c>
      <c r="L709" s="1058" t="s">
        <v>522</v>
      </c>
      <c r="M709" s="1062" t="s">
        <v>568</v>
      </c>
      <c r="N709" s="1068" t="s">
        <v>1816</v>
      </c>
    </row>
    <row r="710" spans="1:14" ht="15" customHeight="1" x14ac:dyDescent="0.25">
      <c r="A710" s="1062" t="s">
        <v>533</v>
      </c>
      <c r="B710" s="1062" t="s">
        <v>568</v>
      </c>
      <c r="C710" s="1134" t="s">
        <v>2162</v>
      </c>
      <c r="D710" s="1080" t="s">
        <v>2666</v>
      </c>
      <c r="E710" s="1068">
        <v>0</v>
      </c>
      <c r="F710" s="1063">
        <v>2500</v>
      </c>
      <c r="G710" s="1080" t="s">
        <v>956</v>
      </c>
      <c r="H710" s="1081" t="s">
        <v>185</v>
      </c>
      <c r="I710" s="1060" t="s">
        <v>89</v>
      </c>
      <c r="J710" s="1064">
        <v>9</v>
      </c>
      <c r="K710" s="1064">
        <v>3</v>
      </c>
      <c r="L710" s="1058" t="s">
        <v>522</v>
      </c>
      <c r="M710" s="1062" t="s">
        <v>568</v>
      </c>
      <c r="N710" s="1068" t="s">
        <v>1817</v>
      </c>
    </row>
    <row r="711" spans="1:14" ht="15" customHeight="1" x14ac:dyDescent="0.25">
      <c r="A711" s="1062" t="s">
        <v>533</v>
      </c>
      <c r="B711" s="1062" t="s">
        <v>568</v>
      </c>
      <c r="C711" s="1134" t="s">
        <v>2201</v>
      </c>
      <c r="D711" s="1080" t="s">
        <v>3</v>
      </c>
      <c r="E711" s="1068">
        <v>0</v>
      </c>
      <c r="F711" s="1063">
        <v>50000</v>
      </c>
      <c r="G711" s="1080" t="s">
        <v>2</v>
      </c>
      <c r="H711" s="1081" t="s">
        <v>185</v>
      </c>
      <c r="I711" s="1060" t="s">
        <v>89</v>
      </c>
      <c r="J711" s="1064">
        <v>9</v>
      </c>
      <c r="K711" s="1064">
        <v>3</v>
      </c>
      <c r="L711" s="1058" t="s">
        <v>522</v>
      </c>
      <c r="M711" s="1062" t="s">
        <v>568</v>
      </c>
      <c r="N711" s="1068" t="s">
        <v>1718</v>
      </c>
    </row>
    <row r="712" spans="1:14" ht="15" customHeight="1" x14ac:dyDescent="0.25">
      <c r="A712" s="1062" t="s">
        <v>533</v>
      </c>
      <c r="B712" s="1062" t="s">
        <v>568</v>
      </c>
      <c r="C712" s="1134" t="s">
        <v>2163</v>
      </c>
      <c r="D712" s="1080" t="s">
        <v>4</v>
      </c>
      <c r="E712" s="1068">
        <v>0</v>
      </c>
      <c r="F712" s="1063">
        <v>50000</v>
      </c>
      <c r="G712" s="1080" t="s">
        <v>2</v>
      </c>
      <c r="H712" s="1081" t="s">
        <v>185</v>
      </c>
      <c r="I712" s="1060" t="s">
        <v>89</v>
      </c>
      <c r="J712" s="1064">
        <v>9</v>
      </c>
      <c r="K712" s="1064">
        <v>3</v>
      </c>
      <c r="L712" s="1058" t="s">
        <v>522</v>
      </c>
      <c r="M712" s="1062" t="s">
        <v>568</v>
      </c>
      <c r="N712" s="1068" t="s">
        <v>1818</v>
      </c>
    </row>
    <row r="713" spans="1:14" ht="15" customHeight="1" x14ac:dyDescent="0.25">
      <c r="A713" s="1062" t="s">
        <v>533</v>
      </c>
      <c r="B713" s="1062" t="s">
        <v>568</v>
      </c>
      <c r="C713" s="1134" t="s">
        <v>2164</v>
      </c>
      <c r="D713" s="1080" t="s">
        <v>5</v>
      </c>
      <c r="E713" s="1068">
        <v>0</v>
      </c>
      <c r="F713" s="1063">
        <v>50000</v>
      </c>
      <c r="G713" s="1080" t="s">
        <v>2</v>
      </c>
      <c r="H713" s="1081" t="s">
        <v>185</v>
      </c>
      <c r="I713" s="1060" t="s">
        <v>89</v>
      </c>
      <c r="J713" s="1064">
        <v>9</v>
      </c>
      <c r="K713" s="1064">
        <v>3</v>
      </c>
      <c r="L713" s="1058" t="s">
        <v>522</v>
      </c>
      <c r="M713" s="1062" t="s">
        <v>568</v>
      </c>
      <c r="N713" s="1068" t="s">
        <v>1819</v>
      </c>
    </row>
    <row r="714" spans="1:14" ht="15" customHeight="1" x14ac:dyDescent="0.25">
      <c r="A714" s="1062" t="s">
        <v>533</v>
      </c>
      <c r="B714" s="1062" t="s">
        <v>568</v>
      </c>
      <c r="C714" s="1134" t="s">
        <v>2165</v>
      </c>
      <c r="D714" s="1080" t="s">
        <v>1479</v>
      </c>
      <c r="E714" s="1068">
        <v>0</v>
      </c>
      <c r="F714" s="1068">
        <v>10</v>
      </c>
      <c r="G714" s="1080" t="s">
        <v>6</v>
      </c>
      <c r="H714" s="1081" t="s">
        <v>185</v>
      </c>
      <c r="I714" s="1060" t="s">
        <v>89</v>
      </c>
      <c r="J714" s="1064">
        <v>9</v>
      </c>
      <c r="K714" s="1064">
        <v>3</v>
      </c>
      <c r="L714" s="1058" t="s">
        <v>522</v>
      </c>
      <c r="M714" s="1062" t="s">
        <v>568</v>
      </c>
      <c r="N714" s="1068" t="s">
        <v>1820</v>
      </c>
    </row>
    <row r="715" spans="1:14" ht="15" customHeight="1" x14ac:dyDescent="0.25">
      <c r="A715" s="1062" t="s">
        <v>533</v>
      </c>
      <c r="B715" s="1062" t="s">
        <v>568</v>
      </c>
      <c r="C715" s="1134" t="s">
        <v>2166</v>
      </c>
      <c r="D715" s="1080" t="s">
        <v>8</v>
      </c>
      <c r="E715" s="1068">
        <v>0</v>
      </c>
      <c r="F715" s="1068">
        <v>100</v>
      </c>
      <c r="G715" s="1080" t="s">
        <v>7</v>
      </c>
      <c r="H715" s="1081" t="s">
        <v>185</v>
      </c>
      <c r="I715" s="1060" t="s">
        <v>89</v>
      </c>
      <c r="J715" s="1064">
        <v>9</v>
      </c>
      <c r="K715" s="1064">
        <v>3</v>
      </c>
      <c r="L715" s="1058" t="s">
        <v>522</v>
      </c>
      <c r="M715" s="1062" t="s">
        <v>568</v>
      </c>
      <c r="N715" s="1068" t="s">
        <v>1821</v>
      </c>
    </row>
    <row r="716" spans="1:14" ht="15" customHeight="1" x14ac:dyDescent="0.25">
      <c r="A716" s="1062" t="s">
        <v>533</v>
      </c>
      <c r="B716" s="1062" t="s">
        <v>568</v>
      </c>
      <c r="C716" s="1134" t="s">
        <v>2167</v>
      </c>
      <c r="D716" s="1080" t="s">
        <v>10</v>
      </c>
      <c r="E716" s="1068">
        <v>0</v>
      </c>
      <c r="F716" s="1068">
        <v>100</v>
      </c>
      <c r="G716" s="1080" t="s">
        <v>9</v>
      </c>
      <c r="H716" s="1081" t="s">
        <v>185</v>
      </c>
      <c r="I716" s="1060" t="s">
        <v>89</v>
      </c>
      <c r="J716" s="1064">
        <v>9</v>
      </c>
      <c r="K716" s="1064">
        <v>3</v>
      </c>
      <c r="L716" s="1058" t="s">
        <v>522</v>
      </c>
      <c r="M716" s="1062" t="s">
        <v>568</v>
      </c>
      <c r="N716" s="1068" t="s">
        <v>1822</v>
      </c>
    </row>
    <row r="717" spans="1:14" ht="15" customHeight="1" x14ac:dyDescent="0.25">
      <c r="A717" s="1062" t="s">
        <v>533</v>
      </c>
      <c r="B717" s="1062" t="s">
        <v>568</v>
      </c>
      <c r="C717" s="1134" t="s">
        <v>2168</v>
      </c>
      <c r="D717" s="1080" t="s">
        <v>1478</v>
      </c>
      <c r="E717" s="1068">
        <v>0</v>
      </c>
      <c r="F717" s="1068">
        <v>100</v>
      </c>
      <c r="G717" s="1080" t="s">
        <v>11</v>
      </c>
      <c r="H717" s="1081" t="s">
        <v>185</v>
      </c>
      <c r="I717" s="1060" t="s">
        <v>89</v>
      </c>
      <c r="J717" s="1064">
        <v>9</v>
      </c>
      <c r="K717" s="1064">
        <v>3</v>
      </c>
      <c r="L717" s="1058" t="s">
        <v>522</v>
      </c>
      <c r="M717" s="1062" t="s">
        <v>568</v>
      </c>
      <c r="N717" s="1068" t="s">
        <v>1823</v>
      </c>
    </row>
    <row r="718" spans="1:14" ht="15" customHeight="1" x14ac:dyDescent="0.25">
      <c r="A718" s="1062" t="s">
        <v>533</v>
      </c>
      <c r="B718" s="1062" t="s">
        <v>568</v>
      </c>
      <c r="C718" s="1134" t="s">
        <v>2169</v>
      </c>
      <c r="D718" s="1080" t="s">
        <v>2667</v>
      </c>
      <c r="E718" s="1068">
        <v>0</v>
      </c>
      <c r="F718" s="1063">
        <v>25000</v>
      </c>
      <c r="G718" s="1080" t="s">
        <v>96</v>
      </c>
      <c r="H718" s="1081" t="s">
        <v>185</v>
      </c>
      <c r="I718" s="1060" t="s">
        <v>89</v>
      </c>
      <c r="J718" s="1064">
        <v>9</v>
      </c>
      <c r="K718" s="1064">
        <v>3</v>
      </c>
      <c r="L718" s="1058" t="s">
        <v>522</v>
      </c>
      <c r="M718" s="1062" t="s">
        <v>568</v>
      </c>
      <c r="N718" s="1068" t="s">
        <v>1824</v>
      </c>
    </row>
    <row r="719" spans="1:14" ht="15" customHeight="1" x14ac:dyDescent="0.25">
      <c r="A719" s="1062" t="s">
        <v>533</v>
      </c>
      <c r="B719" s="1062" t="s">
        <v>568</v>
      </c>
      <c r="C719" s="1134" t="s">
        <v>2170</v>
      </c>
      <c r="D719" s="1080" t="s">
        <v>2668</v>
      </c>
      <c r="E719" s="1068">
        <v>0</v>
      </c>
      <c r="F719" s="1063">
        <v>2500</v>
      </c>
      <c r="G719" s="1080" t="s">
        <v>68</v>
      </c>
      <c r="H719" s="1081" t="s">
        <v>185</v>
      </c>
      <c r="I719" s="1060" t="s">
        <v>89</v>
      </c>
      <c r="J719" s="1064">
        <v>9</v>
      </c>
      <c r="K719" s="1064">
        <v>3</v>
      </c>
      <c r="L719" s="1058" t="s">
        <v>522</v>
      </c>
      <c r="M719" s="1062" t="s">
        <v>568</v>
      </c>
      <c r="N719" s="1068" t="s">
        <v>1825</v>
      </c>
    </row>
    <row r="720" spans="1:14" ht="15" customHeight="1" x14ac:dyDescent="0.25">
      <c r="A720" s="1062" t="s">
        <v>533</v>
      </c>
      <c r="B720" s="1062" t="s">
        <v>568</v>
      </c>
      <c r="C720" s="1134" t="s">
        <v>2171</v>
      </c>
      <c r="D720" s="1080" t="s">
        <v>2669</v>
      </c>
      <c r="E720" s="1068">
        <v>0</v>
      </c>
      <c r="F720" s="1063">
        <v>25000</v>
      </c>
      <c r="G720" s="1080" t="s">
        <v>96</v>
      </c>
      <c r="H720" s="1081" t="s">
        <v>185</v>
      </c>
      <c r="I720" s="1060" t="s">
        <v>89</v>
      </c>
      <c r="J720" s="1064">
        <v>9</v>
      </c>
      <c r="K720" s="1064">
        <v>3</v>
      </c>
      <c r="L720" s="1058" t="s">
        <v>522</v>
      </c>
      <c r="M720" s="1062" t="s">
        <v>568</v>
      </c>
      <c r="N720" s="1068" t="s">
        <v>1826</v>
      </c>
    </row>
    <row r="721" spans="1:14" ht="15" customHeight="1" x14ac:dyDescent="0.25">
      <c r="A721" s="1062" t="s">
        <v>533</v>
      </c>
      <c r="B721" s="1062" t="s">
        <v>568</v>
      </c>
      <c r="C721" s="1134" t="s">
        <v>2172</v>
      </c>
      <c r="D721" s="1080" t="s">
        <v>2670</v>
      </c>
      <c r="E721" s="1068">
        <v>0</v>
      </c>
      <c r="F721" s="1063">
        <v>2500</v>
      </c>
      <c r="G721" s="1080" t="s">
        <v>68</v>
      </c>
      <c r="H721" s="1081" t="s">
        <v>185</v>
      </c>
      <c r="I721" s="1060" t="s">
        <v>89</v>
      </c>
      <c r="J721" s="1064">
        <v>9</v>
      </c>
      <c r="K721" s="1064">
        <v>3</v>
      </c>
      <c r="L721" s="1058" t="s">
        <v>522</v>
      </c>
      <c r="M721" s="1062" t="s">
        <v>568</v>
      </c>
      <c r="N721" s="1068" t="s">
        <v>1827</v>
      </c>
    </row>
    <row r="722" spans="1:14" ht="15" customHeight="1" x14ac:dyDescent="0.25">
      <c r="A722" s="1062" t="s">
        <v>533</v>
      </c>
      <c r="B722" s="1062" t="s">
        <v>568</v>
      </c>
      <c r="C722" s="1134" t="s">
        <v>2173</v>
      </c>
      <c r="D722" s="1080" t="s">
        <v>2671</v>
      </c>
      <c r="E722" s="1068">
        <v>0</v>
      </c>
      <c r="F722" s="1063">
        <v>25000</v>
      </c>
      <c r="G722" s="1080" t="s">
        <v>954</v>
      </c>
      <c r="H722" s="1081" t="s">
        <v>185</v>
      </c>
      <c r="I722" s="1060" t="s">
        <v>89</v>
      </c>
      <c r="J722" s="1064">
        <v>9</v>
      </c>
      <c r="K722" s="1064">
        <v>3</v>
      </c>
      <c r="L722" s="1058" t="s">
        <v>522</v>
      </c>
      <c r="M722" s="1062" t="s">
        <v>568</v>
      </c>
      <c r="N722" s="1068" t="s">
        <v>1828</v>
      </c>
    </row>
    <row r="723" spans="1:14" ht="15" customHeight="1" x14ac:dyDescent="0.25">
      <c r="A723" s="1062" t="s">
        <v>533</v>
      </c>
      <c r="B723" s="1062" t="s">
        <v>568</v>
      </c>
      <c r="C723" s="1134" t="s">
        <v>2174</v>
      </c>
      <c r="D723" s="1080" t="s">
        <v>2672</v>
      </c>
      <c r="E723" s="1068">
        <v>0</v>
      </c>
      <c r="F723" s="1063">
        <v>2500</v>
      </c>
      <c r="G723" s="1080" t="s">
        <v>956</v>
      </c>
      <c r="H723" s="1081" t="s">
        <v>185</v>
      </c>
      <c r="I723" s="1060" t="s">
        <v>89</v>
      </c>
      <c r="J723" s="1064">
        <v>9</v>
      </c>
      <c r="K723" s="1064">
        <v>3</v>
      </c>
      <c r="L723" s="1058" t="s">
        <v>522</v>
      </c>
      <c r="M723" s="1062" t="s">
        <v>568</v>
      </c>
      <c r="N723" s="1068" t="s">
        <v>1829</v>
      </c>
    </row>
    <row r="724" spans="1:14" ht="15" customHeight="1" x14ac:dyDescent="0.25">
      <c r="A724" s="1062" t="s">
        <v>533</v>
      </c>
      <c r="B724" s="1062" t="s">
        <v>568</v>
      </c>
      <c r="C724" s="1134" t="s">
        <v>2175</v>
      </c>
      <c r="D724" s="1080" t="s">
        <v>2673</v>
      </c>
      <c r="E724" s="1068">
        <v>0</v>
      </c>
      <c r="F724" s="1063">
        <v>25000</v>
      </c>
      <c r="G724" s="1080" t="s">
        <v>954</v>
      </c>
      <c r="H724" s="1081" t="s">
        <v>185</v>
      </c>
      <c r="I724" s="1060" t="s">
        <v>89</v>
      </c>
      <c r="J724" s="1064">
        <v>9</v>
      </c>
      <c r="K724" s="1064">
        <v>3</v>
      </c>
      <c r="L724" s="1058" t="s">
        <v>522</v>
      </c>
      <c r="M724" s="1062" t="s">
        <v>568</v>
      </c>
      <c r="N724" s="1068" t="s">
        <v>1830</v>
      </c>
    </row>
    <row r="725" spans="1:14" x14ac:dyDescent="0.25">
      <c r="A725" s="1062" t="s">
        <v>533</v>
      </c>
      <c r="B725" s="1062" t="s">
        <v>568</v>
      </c>
      <c r="C725" s="1134" t="s">
        <v>2176</v>
      </c>
      <c r="D725" s="1080" t="s">
        <v>2674</v>
      </c>
      <c r="E725" s="1068">
        <v>0</v>
      </c>
      <c r="F725" s="1063">
        <v>2500</v>
      </c>
      <c r="G725" s="1080" t="s">
        <v>956</v>
      </c>
      <c r="H725" s="1081" t="s">
        <v>185</v>
      </c>
      <c r="I725" s="1060" t="s">
        <v>89</v>
      </c>
      <c r="J725" s="1064">
        <v>9</v>
      </c>
      <c r="K725" s="1064">
        <v>3</v>
      </c>
      <c r="L725" s="1058" t="s">
        <v>522</v>
      </c>
      <c r="M725" s="1062" t="s">
        <v>568</v>
      </c>
      <c r="N725" s="1068" t="s">
        <v>1831</v>
      </c>
    </row>
    <row r="726" spans="1:14" x14ac:dyDescent="0.25">
      <c r="A726" s="1074" t="s">
        <v>522</v>
      </c>
      <c r="B726" s="1074" t="s">
        <v>522</v>
      </c>
      <c r="C726" s="1135" t="s">
        <v>522</v>
      </c>
      <c r="D726" s="1074" t="s">
        <v>522</v>
      </c>
      <c r="E726" s="1074" t="s">
        <v>522</v>
      </c>
      <c r="F726" s="1074" t="s">
        <v>522</v>
      </c>
      <c r="G726" s="1074" t="s">
        <v>522</v>
      </c>
      <c r="H726" s="1074" t="s">
        <v>522</v>
      </c>
      <c r="I726" s="1074" t="s">
        <v>522</v>
      </c>
      <c r="J726" s="1066" t="s">
        <v>522</v>
      </c>
      <c r="K726" s="1066" t="s">
        <v>522</v>
      </c>
      <c r="L726" s="1066" t="s">
        <v>522</v>
      </c>
      <c r="M726" s="1074" t="s">
        <v>522</v>
      </c>
      <c r="N726" s="1074" t="s">
        <v>522</v>
      </c>
    </row>
    <row r="727" spans="1:14" x14ac:dyDescent="0.25">
      <c r="A727" s="1062" t="s">
        <v>533</v>
      </c>
      <c r="B727" s="1062" t="s">
        <v>569</v>
      </c>
      <c r="C727" s="1134" t="s">
        <v>1402</v>
      </c>
      <c r="D727" s="1080" t="s">
        <v>529</v>
      </c>
      <c r="E727" s="1068" t="s">
        <v>516</v>
      </c>
      <c r="F727" s="1068" t="s">
        <v>517</v>
      </c>
      <c r="G727" s="1068" t="s">
        <v>173</v>
      </c>
      <c r="H727" s="1060" t="s">
        <v>183</v>
      </c>
      <c r="I727" s="1080" t="s">
        <v>574</v>
      </c>
      <c r="J727" s="1058" t="s">
        <v>522</v>
      </c>
      <c r="K727" s="1058" t="s">
        <v>522</v>
      </c>
      <c r="L727" s="1064">
        <v>63999</v>
      </c>
      <c r="M727" s="1062" t="s">
        <v>569</v>
      </c>
      <c r="N727" s="1068" t="s">
        <v>131</v>
      </c>
    </row>
    <row r="728" spans="1:14" x14ac:dyDescent="0.25">
      <c r="A728" s="1062" t="s">
        <v>533</v>
      </c>
      <c r="B728" s="1062" t="s">
        <v>569</v>
      </c>
      <c r="C728" s="1134" t="s">
        <v>1431</v>
      </c>
      <c r="D728" s="1080" t="s">
        <v>12</v>
      </c>
      <c r="E728" s="1082">
        <v>1</v>
      </c>
      <c r="F728" s="1082">
        <f ca="1">TODAY()</f>
        <v>42979</v>
      </c>
      <c r="G728" s="1080" t="s">
        <v>93</v>
      </c>
      <c r="H728" s="1080" t="s">
        <v>183</v>
      </c>
      <c r="I728" s="1080" t="s">
        <v>520</v>
      </c>
      <c r="J728" s="1058" t="s">
        <v>522</v>
      </c>
      <c r="K728" s="1058" t="s">
        <v>522</v>
      </c>
      <c r="L728" s="1058" t="s">
        <v>522</v>
      </c>
      <c r="M728" s="1062" t="s">
        <v>569</v>
      </c>
      <c r="N728" s="1068" t="s">
        <v>1736</v>
      </c>
    </row>
    <row r="729" spans="1:14" x14ac:dyDescent="0.25">
      <c r="A729" s="1062" t="s">
        <v>533</v>
      </c>
      <c r="B729" s="1062" t="s">
        <v>569</v>
      </c>
      <c r="C729" s="1134" t="s">
        <v>1385</v>
      </c>
      <c r="D729" s="1080" t="s">
        <v>206</v>
      </c>
      <c r="E729" s="1068" t="s">
        <v>516</v>
      </c>
      <c r="F729" s="1068" t="s">
        <v>517</v>
      </c>
      <c r="G729" s="1068" t="s">
        <v>173</v>
      </c>
      <c r="H729" s="1080" t="s">
        <v>185</v>
      </c>
      <c r="I729" s="1080" t="s">
        <v>574</v>
      </c>
      <c r="J729" s="1058" t="s">
        <v>522</v>
      </c>
      <c r="K729" s="1058" t="s">
        <v>522</v>
      </c>
      <c r="L729" s="1064">
        <v>63999</v>
      </c>
      <c r="M729" s="1062" t="s">
        <v>569</v>
      </c>
      <c r="N729" s="1068" t="s">
        <v>129</v>
      </c>
    </row>
    <row r="730" spans="1:14" x14ac:dyDescent="0.25">
      <c r="A730" s="1062" t="s">
        <v>533</v>
      </c>
      <c r="B730" s="1062" t="s">
        <v>569</v>
      </c>
      <c r="C730" s="1134" t="s">
        <v>1437</v>
      </c>
      <c r="D730" s="1080" t="s">
        <v>648</v>
      </c>
      <c r="E730" s="1068" t="s">
        <v>516</v>
      </c>
      <c r="F730" s="1068" t="s">
        <v>517</v>
      </c>
      <c r="G730" s="1068" t="s">
        <v>173</v>
      </c>
      <c r="H730" s="1080" t="s">
        <v>185</v>
      </c>
      <c r="I730" s="1080" t="s">
        <v>574</v>
      </c>
      <c r="J730" s="1058" t="s">
        <v>522</v>
      </c>
      <c r="K730" s="1058" t="s">
        <v>522</v>
      </c>
      <c r="L730" s="1064">
        <v>63999</v>
      </c>
      <c r="M730" s="1062" t="s">
        <v>569</v>
      </c>
      <c r="N730" s="1068" t="s">
        <v>1832</v>
      </c>
    </row>
    <row r="731" spans="1:14" x14ac:dyDescent="0.25">
      <c r="A731" s="1062" t="s">
        <v>533</v>
      </c>
      <c r="B731" s="1062" t="s">
        <v>569</v>
      </c>
      <c r="C731" s="1134" t="s">
        <v>1435</v>
      </c>
      <c r="D731" s="1080" t="s">
        <v>649</v>
      </c>
      <c r="E731" s="1060">
        <v>0</v>
      </c>
      <c r="F731" s="1060">
        <v>10000000</v>
      </c>
      <c r="G731" s="1080" t="s">
        <v>173</v>
      </c>
      <c r="H731" s="1080" t="s">
        <v>185</v>
      </c>
      <c r="I731" s="1060" t="s">
        <v>89</v>
      </c>
      <c r="J731" s="1064">
        <v>9</v>
      </c>
      <c r="K731" s="1064">
        <v>3</v>
      </c>
      <c r="L731" s="1058" t="s">
        <v>522</v>
      </c>
      <c r="M731" s="1062" t="s">
        <v>569</v>
      </c>
      <c r="N731" s="1068" t="s">
        <v>1833</v>
      </c>
    </row>
    <row r="732" spans="1:14" x14ac:dyDescent="0.25">
      <c r="A732" s="1062" t="s">
        <v>533</v>
      </c>
      <c r="B732" s="1062" t="s">
        <v>569</v>
      </c>
      <c r="C732" s="1134" t="s">
        <v>1436</v>
      </c>
      <c r="D732" s="1080" t="s">
        <v>650</v>
      </c>
      <c r="E732" s="1068" t="s">
        <v>516</v>
      </c>
      <c r="F732" s="1068" t="s">
        <v>517</v>
      </c>
      <c r="G732" s="1068" t="s">
        <v>173</v>
      </c>
      <c r="H732" s="1080" t="s">
        <v>185</v>
      </c>
      <c r="I732" s="1080" t="s">
        <v>574</v>
      </c>
      <c r="J732" s="1058" t="s">
        <v>522</v>
      </c>
      <c r="K732" s="1058" t="s">
        <v>522</v>
      </c>
      <c r="L732" s="1064">
        <v>63999</v>
      </c>
      <c r="M732" s="1062" t="s">
        <v>569</v>
      </c>
      <c r="N732" s="1068" t="s">
        <v>1834</v>
      </c>
    </row>
    <row r="733" spans="1:14" x14ac:dyDescent="0.25">
      <c r="A733" s="1074" t="s">
        <v>522</v>
      </c>
      <c r="B733" s="1074" t="s">
        <v>522</v>
      </c>
      <c r="C733" s="1135" t="s">
        <v>522</v>
      </c>
      <c r="D733" s="1074" t="s">
        <v>522</v>
      </c>
      <c r="E733" s="1074" t="s">
        <v>522</v>
      </c>
      <c r="F733" s="1074" t="s">
        <v>522</v>
      </c>
      <c r="G733" s="1074" t="s">
        <v>522</v>
      </c>
      <c r="H733" s="1074" t="s">
        <v>522</v>
      </c>
      <c r="I733" s="1074" t="s">
        <v>522</v>
      </c>
      <c r="J733" s="1066" t="s">
        <v>522</v>
      </c>
      <c r="K733" s="1066" t="s">
        <v>522</v>
      </c>
      <c r="L733" s="1066" t="s">
        <v>522</v>
      </c>
      <c r="M733" s="1074" t="s">
        <v>522</v>
      </c>
      <c r="N733" s="1074" t="s">
        <v>522</v>
      </c>
    </row>
    <row r="734" spans="1:14" x14ac:dyDescent="0.25">
      <c r="A734" s="1061" t="s">
        <v>541</v>
      </c>
      <c r="B734" s="1068" t="s">
        <v>493</v>
      </c>
      <c r="C734" s="1134" t="s">
        <v>1365</v>
      </c>
      <c r="D734" s="1080" t="s">
        <v>182</v>
      </c>
      <c r="E734" s="1060" t="s">
        <v>516</v>
      </c>
      <c r="F734" s="1060" t="s">
        <v>517</v>
      </c>
      <c r="G734" s="1080" t="s">
        <v>173</v>
      </c>
      <c r="H734" s="1080" t="s">
        <v>185</v>
      </c>
      <c r="I734" s="1080" t="s">
        <v>574</v>
      </c>
      <c r="J734" s="1058" t="s">
        <v>522</v>
      </c>
      <c r="K734" s="1058" t="s">
        <v>522</v>
      </c>
      <c r="L734" s="1064">
        <v>63999</v>
      </c>
      <c r="M734" s="1068" t="s">
        <v>493</v>
      </c>
      <c r="N734" s="1068" t="s">
        <v>88</v>
      </c>
    </row>
    <row r="735" spans="1:14" x14ac:dyDescent="0.25">
      <c r="A735" s="1061" t="s">
        <v>541</v>
      </c>
      <c r="B735" s="1068" t="s">
        <v>493</v>
      </c>
      <c r="C735" s="1134" t="s">
        <v>1467</v>
      </c>
      <c r="D735" s="1080" t="s">
        <v>12</v>
      </c>
      <c r="E735" s="1082">
        <v>1</v>
      </c>
      <c r="F735" s="1082">
        <f ca="1">TODAY()</f>
        <v>42979</v>
      </c>
      <c r="G735" s="1080" t="s">
        <v>93</v>
      </c>
      <c r="H735" s="1081" t="s">
        <v>185</v>
      </c>
      <c r="I735" s="1080" t="s">
        <v>520</v>
      </c>
      <c r="J735" s="1058" t="s">
        <v>522</v>
      </c>
      <c r="K735" s="1058" t="s">
        <v>522</v>
      </c>
      <c r="L735" s="1058" t="s">
        <v>522</v>
      </c>
      <c r="M735" s="1068" t="s">
        <v>493</v>
      </c>
      <c r="N735" s="1068" t="s">
        <v>1835</v>
      </c>
    </row>
    <row r="736" spans="1:14" x14ac:dyDescent="0.25">
      <c r="A736" s="1061" t="s">
        <v>541</v>
      </c>
      <c r="B736" s="1068" t="s">
        <v>493</v>
      </c>
      <c r="C736" s="1134" t="s">
        <v>1438</v>
      </c>
      <c r="D736" s="1080" t="s">
        <v>651</v>
      </c>
      <c r="E736" s="1068" t="s">
        <v>516</v>
      </c>
      <c r="F736" s="1068" t="s">
        <v>517</v>
      </c>
      <c r="G736" s="1068" t="s">
        <v>173</v>
      </c>
      <c r="H736" s="1081" t="s">
        <v>185</v>
      </c>
      <c r="I736" s="1080" t="s">
        <v>574</v>
      </c>
      <c r="J736" s="1058" t="s">
        <v>522</v>
      </c>
      <c r="K736" s="1058" t="s">
        <v>522</v>
      </c>
      <c r="L736" s="1064">
        <v>63999</v>
      </c>
      <c r="M736" s="1068" t="s">
        <v>493</v>
      </c>
      <c r="N736" s="1068" t="s">
        <v>1836</v>
      </c>
    </row>
    <row r="737" spans="1:14" x14ac:dyDescent="0.25">
      <c r="A737" s="1061" t="s">
        <v>541</v>
      </c>
      <c r="B737" s="1068" t="s">
        <v>493</v>
      </c>
      <c r="C737" s="1134" t="s">
        <v>1439</v>
      </c>
      <c r="D737" s="1080" t="s">
        <v>652</v>
      </c>
      <c r="E737" s="1068" t="s">
        <v>516</v>
      </c>
      <c r="F737" s="1068" t="s">
        <v>517</v>
      </c>
      <c r="G737" s="1068" t="s">
        <v>173</v>
      </c>
      <c r="H737" s="1081" t="s">
        <v>185</v>
      </c>
      <c r="I737" s="1080" t="s">
        <v>574</v>
      </c>
      <c r="J737" s="1058" t="s">
        <v>522</v>
      </c>
      <c r="K737" s="1058" t="s">
        <v>522</v>
      </c>
      <c r="L737" s="1064">
        <v>63999</v>
      </c>
      <c r="M737" s="1068" t="s">
        <v>493</v>
      </c>
      <c r="N737" s="1068" t="s">
        <v>1837</v>
      </c>
    </row>
    <row r="738" spans="1:14" x14ac:dyDescent="0.25">
      <c r="A738" s="1061" t="s">
        <v>541</v>
      </c>
      <c r="B738" s="1068" t="s">
        <v>493</v>
      </c>
      <c r="C738" s="1134" t="s">
        <v>1850</v>
      </c>
      <c r="D738" s="1080" t="s">
        <v>653</v>
      </c>
      <c r="E738" s="1068" t="s">
        <v>516</v>
      </c>
      <c r="F738" s="1068" t="s">
        <v>517</v>
      </c>
      <c r="G738" s="1068" t="s">
        <v>173</v>
      </c>
      <c r="H738" s="1081" t="s">
        <v>185</v>
      </c>
      <c r="I738" s="1080" t="s">
        <v>574</v>
      </c>
      <c r="J738" s="1058" t="s">
        <v>522</v>
      </c>
      <c r="K738" s="1058" t="s">
        <v>522</v>
      </c>
      <c r="L738" s="1064">
        <v>63999</v>
      </c>
      <c r="M738" s="1068" t="s">
        <v>493</v>
      </c>
      <c r="N738" s="1068" t="s">
        <v>1838</v>
      </c>
    </row>
    <row r="739" spans="1:14" x14ac:dyDescent="0.25">
      <c r="A739" s="1061" t="s">
        <v>541</v>
      </c>
      <c r="B739" s="1068" t="s">
        <v>493</v>
      </c>
      <c r="C739" s="1134" t="s">
        <v>127</v>
      </c>
      <c r="D739" s="1080" t="s">
        <v>127</v>
      </c>
      <c r="E739" s="1068" t="s">
        <v>516</v>
      </c>
      <c r="F739" s="1068" t="s">
        <v>517</v>
      </c>
      <c r="G739" s="1068" t="s">
        <v>173</v>
      </c>
      <c r="H739" s="1081" t="s">
        <v>185</v>
      </c>
      <c r="I739" s="1080" t="s">
        <v>574</v>
      </c>
      <c r="J739" s="1058" t="s">
        <v>522</v>
      </c>
      <c r="K739" s="1058" t="s">
        <v>522</v>
      </c>
      <c r="L739" s="1064">
        <v>63999</v>
      </c>
      <c r="M739" s="1068" t="s">
        <v>493</v>
      </c>
      <c r="N739" s="1068" t="s">
        <v>127</v>
      </c>
    </row>
    <row r="740" spans="1:14" x14ac:dyDescent="0.25">
      <c r="C740" s="1133"/>
      <c r="N740" s="1068"/>
    </row>
    <row r="741" spans="1:14" x14ac:dyDescent="0.25">
      <c r="C741" s="1133"/>
      <c r="N741" s="1068"/>
    </row>
    <row r="742" spans="1:14" x14ac:dyDescent="0.25">
      <c r="C742" s="1133"/>
      <c r="N742" s="1068"/>
    </row>
    <row r="743" spans="1:14" x14ac:dyDescent="0.25">
      <c r="C743" s="1133"/>
      <c r="N743" s="1068"/>
    </row>
    <row r="744" spans="1:14" x14ac:dyDescent="0.25">
      <c r="C744" s="1133"/>
      <c r="N744" s="1068"/>
    </row>
  </sheetData>
  <phoneticPr fontId="13" type="noConversion"/>
  <dataValidations xWindow="1116" yWindow="894" count="36">
    <dataValidation allowBlank="1" showInputMessage="1" showErrorMessage="1" prompt="Enter amount of amendment in kg/ha._x000a_" sqref="C160"/>
    <dataValidation allowBlank="1" showErrorMessage="1" prompt="Select type of irrigation system from a drop down list." sqref="C166:C171"/>
    <dataValidation allowBlank="1" showErrorMessage="1" sqref="C158"/>
    <dataValidation allowBlank="1" showInputMessage="1" showErrorMessage="1" prompt="Enter irrigation nitrogen content, in units specified above." sqref="O163"/>
    <dataValidation allowBlank="1" showInputMessage="1" showErrorMessage="1" prompt="Select type of irrigation system from a drop down list. To add to the list, please click the link above to enter your irrigation type in the appropriate column in the DropDownLists sheet." sqref="O162"/>
    <dataValidation allowBlank="1" showInputMessage="1" showErrorMessage="1" prompt="Enter amount of Active Ingredient applied, in units specified above." sqref="O157"/>
    <dataValidation allowBlank="1" showInputMessage="1" showErrorMessage="1" prompt="Enter the intended target species for the pesticide treatment." sqref="O159"/>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O158"/>
    <dataValidation allowBlank="1" showInputMessage="1" showErrorMessage="1" prompt="Select pesticide placement from drop down list, or add a descriptor with no spaces or slashes in the appropriate column located on the DropDownLists worksheet." sqref="O160"/>
    <dataValidation allowBlank="1" showInputMessage="1" showErrorMessage="1" prompt="Enter irrigation amount, in units specified above." sqref="O161"/>
    <dataValidation allowBlank="1" showInputMessage="1" showErrorMessage="1" prompt="Select crop  from the drop down list, or if missing, add your crop to the list in the appropriate column located on the DropDownLists worksheet." sqref="C132 C409 C445 C498"/>
    <dataValidation allowBlank="1" showInputMessage="1" showErrorMessage="1" prompt="Select growth stage from the drop down list." sqref="C131 C408 C444 C497"/>
    <dataValidation allowBlank="1" showInputMessage="1" showErrorMessage="1" prompt="Enter the date that the harvesting event occurred." sqref="C129 C406 C442 C495"/>
    <dataValidation allowBlank="1" showInputMessage="1" showErrorMessage="1" prompt="Enter unique experimental identifier from drop down list based on Exp_UnitID column from ExperUnits sheet._x000a_" sqref="C128 C341 C405 C441 C494"/>
    <dataValidation allowBlank="1" showInputMessage="1" showErrorMessage="1" prompt="Enter a treatment identifier from drop down list for each experimental unit  consistent with ExperUnits and Treatments tabs. For each row, this must be filled in if column A is blank." sqref="C130 C343 C407 C443 C496"/>
    <dataValidation allowBlank="1" showInputMessage="1" showErrorMessage="1" prompt="Enter the Standard Deviation of this measurement if you entered a Mean on the left." sqref="C365:C380 C471:C492 C711"/>
    <dataValidation allowBlank="1" showInputMessage="1" showErrorMessage="1" prompt="Enter molybdenum content of plant fraction, in units specified above." sqref="C363"/>
    <dataValidation allowBlank="1" showInputMessage="1" showErrorMessage="1" prompt="Enter boron content of plant fraction, in units specified above." sqref="C362"/>
    <dataValidation allowBlank="1" showInputMessage="1" showErrorMessage="1" prompt="Enter zinc content of plant fraction, in units specified above." sqref="C361"/>
    <dataValidation allowBlank="1" showInputMessage="1" showErrorMessage="1" prompt="Enter manganese content of plant fraction, in units specified above." sqref="C360"/>
    <dataValidation allowBlank="1" showInputMessage="1" showErrorMessage="1" prompt="Enter iron content of plant fraction, in units specified above." sqref="C359"/>
    <dataValidation allowBlank="1" showInputMessage="1" showErrorMessage="1" prompt="Enter copper content of plant fraction, in units specified above." sqref="C358"/>
    <dataValidation allowBlank="1" showInputMessage="1" showErrorMessage="1" prompt="Enter magnesium content of plant fraction, in units specified above." sqref="C357"/>
    <dataValidation allowBlank="1" showInputMessage="1" showErrorMessage="1" prompt="Enter calcium content of plant fraction, in units specified above." sqref="C356"/>
    <dataValidation allowBlank="1" showInputMessage="1" showErrorMessage="1" prompt="Enter sulfur content of plant fraction, in units specified above." sqref="C355"/>
    <dataValidation allowBlank="1" showInputMessage="1" showErrorMessage="1" prompt="Enter potassium content of plant fraction, in units specified above." sqref="C354"/>
    <dataValidation allowBlank="1" showInputMessage="1" showErrorMessage="1" prompt="Enter phosphorus content of plant fraction, in units specified above." sqref="C353"/>
    <dataValidation allowBlank="1" showInputMessage="1" showErrorMessage="1" prompt="Enter the date that the sampling occurred." sqref="C342"/>
    <dataValidation allowBlank="1" showInputMessage="1" showErrorMessage="1" prompt="Enter specifically what was measured from the drop down menu. Click on cell to view additional information on specific plant components where applicable." sqref="C346"/>
    <dataValidation allowBlank="1" showInputMessage="1" showErrorMessage="1" prompt="Enter carbon content of plant fraction, in units specified above." sqref="C351"/>
    <dataValidation allowBlank="1" showInputMessage="1" showErrorMessage="1" prompt="Enter nitrogen content of plant fraction, in units specified above." sqref="C352"/>
    <dataValidation allowBlank="1" showInputMessage="1" showErrorMessage="1" prompt="Enter the dry biomass of the Plant Fraction specified in column F, in units specified above." sqref="C349"/>
    <dataValidation allowBlank="1" showInputMessage="1" showErrorMessage="1" prompt="Enter percent moisture of plant fraction, in units specified above. " sqref="C350"/>
    <dataValidation allowBlank="1" showInputMessage="1" showErrorMessage="1" prompt="Enter the grain (kernel) weight, in units specified above." sqref="C364"/>
    <dataValidation allowBlank="1" showInputMessage="1" showErrorMessage="1" prompt="If the data are simulated, enter the model. It the data are observed, leave blank." sqref="C411 C420 C424 C428 C447 C500"/>
    <dataValidation allowBlank="1" showInputMessage="1" showErrorMessage="1" prompt="Enter Observed or Simulated from the drop down list." sqref="C410 C419 C423 C427 C446 C499"/>
  </dataValidations>
  <pageMargins left="0.75" right="0.75" top="1" bottom="1" header="0.5" footer="0.5"/>
  <pageSetup orientation="portrait" verticalDpi="599"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IV265"/>
  <sheetViews>
    <sheetView zoomScale="90" zoomScaleNormal="90" workbookViewId="0">
      <pane ySplit="2" topLeftCell="A3" activePane="bottomLeft" state="frozen"/>
      <selection pane="bottomLeft" activeCell="GT24" sqref="GT24"/>
    </sheetView>
  </sheetViews>
  <sheetFormatPr defaultColWidth="9.109375" defaultRowHeight="13.2" x14ac:dyDescent="0.25"/>
  <cols>
    <col min="1" max="1" width="9" style="131" customWidth="1"/>
    <col min="2" max="2" width="24.88671875" style="133" customWidth="1"/>
    <col min="3" max="3" width="17" style="133" customWidth="1"/>
    <col min="4" max="4" width="11.109375" style="133" bestFit="1" customWidth="1"/>
    <col min="5" max="5" width="10.5546875" style="117" customWidth="1"/>
    <col min="6" max="6" width="9.6640625" style="117" customWidth="1"/>
    <col min="7" max="7" width="10.6640625" style="117" customWidth="1"/>
    <col min="8" max="9" width="9.44140625" style="117" customWidth="1"/>
    <col min="10" max="10" width="19.6640625" style="117" customWidth="1"/>
    <col min="11" max="13" width="9.44140625" style="117" customWidth="1"/>
    <col min="14" max="14" width="9.5546875" style="117" customWidth="1"/>
    <col min="15" max="16" width="9.44140625" style="117" customWidth="1"/>
    <col min="17" max="17" width="9" style="131" customWidth="1"/>
    <col min="18" max="18" width="21.5546875" style="117" customWidth="1"/>
    <col min="19" max="19" width="13.33203125" style="117" customWidth="1"/>
    <col min="20" max="20" width="9.44140625" style="117" customWidth="1"/>
    <col min="21" max="21" width="10.5546875" style="117" customWidth="1"/>
    <col min="22" max="23" width="10.6640625" style="117" customWidth="1"/>
    <col min="24" max="24" width="9.44140625" style="117" customWidth="1"/>
    <col min="25" max="25" width="9" style="131" customWidth="1"/>
    <col min="26" max="26" width="36.44140625" style="117" customWidth="1"/>
    <col min="27" max="27" width="10.6640625" style="117" customWidth="1"/>
    <col min="28" max="28" width="11" style="117" bestFit="1" customWidth="1"/>
    <col min="29" max="29" width="11.44140625" style="117" customWidth="1"/>
    <col min="30" max="31" width="10.6640625" style="117" customWidth="1"/>
    <col min="32" max="32" width="9.44140625" style="117" customWidth="1"/>
    <col min="33" max="33" width="9" style="131" customWidth="1"/>
    <col min="34" max="34" width="31.6640625" style="117" customWidth="1"/>
    <col min="35" max="35" width="13.33203125" style="117" customWidth="1"/>
    <col min="36" max="36" width="11" style="117" bestFit="1" customWidth="1"/>
    <col min="37" max="37" width="10.5546875" style="117" customWidth="1"/>
    <col min="38" max="39" width="10.6640625" style="135" customWidth="1"/>
    <col min="40" max="40" width="12.6640625" style="117" customWidth="1"/>
    <col min="41" max="41" width="9" style="131" customWidth="1"/>
    <col min="42" max="42" width="25.44140625" style="117" customWidth="1"/>
    <col min="43" max="43" width="13.33203125" style="117" customWidth="1"/>
    <col min="44" max="44" width="11" style="117" bestFit="1" customWidth="1"/>
    <col min="45" max="45" width="11.6640625" style="117" customWidth="1"/>
    <col min="46" max="47" width="14.88671875" style="135" customWidth="1"/>
    <col min="48" max="48" width="9.88671875" style="117" customWidth="1"/>
    <col min="49" max="49" width="9" style="131" customWidth="1"/>
    <col min="50" max="50" width="23.5546875" style="117" customWidth="1"/>
    <col min="51" max="51" width="17" style="117" customWidth="1"/>
    <col min="52" max="52" width="11" style="117" bestFit="1" customWidth="1"/>
    <col min="53" max="53" width="10.5546875" style="117" customWidth="1"/>
    <col min="54" max="55" width="10.6640625" style="135" customWidth="1"/>
    <col min="56" max="56" width="9.44140625" style="117" customWidth="1"/>
    <col min="57" max="57" width="9" style="131" customWidth="1"/>
    <col min="58" max="58" width="25.6640625" style="117" customWidth="1"/>
    <col min="59" max="59" width="19.44140625" style="117" customWidth="1"/>
    <col min="60" max="60" width="11" style="117" bestFit="1" customWidth="1"/>
    <col min="61" max="61" width="10.5546875" style="117" customWidth="1"/>
    <col min="62" max="63" width="10.6640625" style="135" customWidth="1"/>
    <col min="64" max="64" width="9.44140625" style="117" customWidth="1"/>
    <col min="65" max="65" width="9" style="131" customWidth="1"/>
    <col min="66" max="66" width="32.6640625" style="131" bestFit="1" customWidth="1"/>
    <col min="67" max="73" width="9" style="131" customWidth="1"/>
    <col min="74" max="74" width="26" style="117" customWidth="1"/>
    <col min="75" max="75" width="13.33203125" style="117" customWidth="1"/>
    <col min="76" max="76" width="11" style="117" bestFit="1" customWidth="1"/>
    <col min="77" max="77" width="10.5546875" style="117" customWidth="1"/>
    <col min="78" max="79" width="10.6640625" style="135" customWidth="1"/>
    <col min="80" max="80" width="9.88671875" style="117" customWidth="1"/>
    <col min="81" max="81" width="9" style="131" customWidth="1"/>
    <col min="82" max="82" width="18" style="117" customWidth="1"/>
    <col min="83" max="83" width="14.33203125" style="117" customWidth="1"/>
    <col min="84" max="85" width="11" style="117" bestFit="1" customWidth="1"/>
    <col min="86" max="87" width="10.6640625" style="135" customWidth="1"/>
    <col min="88" max="88" width="9.44140625" style="117" customWidth="1"/>
    <col min="89" max="89" width="9" style="131" customWidth="1"/>
    <col min="90" max="90" width="22.5546875" style="117" customWidth="1"/>
    <col min="91" max="91" width="13.33203125" style="117" customWidth="1"/>
    <col min="92" max="93" width="11" style="117" bestFit="1" customWidth="1"/>
    <col min="94" max="95" width="10.6640625" style="135" customWidth="1"/>
    <col min="96" max="96" width="9.44140625" style="117" customWidth="1"/>
    <col min="97" max="97" width="9" style="131" customWidth="1"/>
    <col min="98" max="98" width="27.33203125" style="117" customWidth="1"/>
    <col min="99" max="99" width="13.33203125" style="117" customWidth="1"/>
    <col min="100" max="100" width="11" style="117" bestFit="1" customWidth="1"/>
    <col min="101" max="101" width="10.5546875" style="117" customWidth="1"/>
    <col min="102" max="103" width="10.6640625" style="135" customWidth="1"/>
    <col min="104" max="104" width="9.44140625" style="117" customWidth="1"/>
    <col min="105" max="105" width="9" style="131" customWidth="1"/>
    <col min="106" max="106" width="44" style="117" customWidth="1"/>
    <col min="107" max="107" width="13.33203125" style="117" customWidth="1"/>
    <col min="108" max="109" width="11" style="117" bestFit="1" customWidth="1"/>
    <col min="110" max="111" width="10.6640625" style="135" customWidth="1"/>
    <col min="112" max="112" width="9.44140625" style="117" customWidth="1"/>
    <col min="113" max="113" width="9" style="131" customWidth="1"/>
    <col min="114" max="114" width="17.6640625" style="117" customWidth="1"/>
    <col min="115" max="115" width="15.88671875" style="117" customWidth="1"/>
    <col min="116" max="116" width="11" style="117" bestFit="1" customWidth="1"/>
    <col min="117" max="117" width="10.5546875" style="117" customWidth="1"/>
    <col min="118" max="119" width="10.6640625" style="135" customWidth="1"/>
    <col min="120" max="120" width="9.44140625" style="117" customWidth="1"/>
    <col min="121" max="121" width="9" style="131" customWidth="1"/>
    <col min="122" max="122" width="33" style="117" customWidth="1"/>
    <col min="123" max="123" width="35.33203125" style="117" customWidth="1"/>
    <col min="124" max="124" width="11" style="117" bestFit="1" customWidth="1"/>
    <col min="125" max="125" width="10.5546875" style="117" customWidth="1"/>
    <col min="126" max="127" width="10.6640625" style="135" customWidth="1"/>
    <col min="128" max="128" width="9.44140625" style="117" customWidth="1"/>
    <col min="129" max="129" width="9" style="131" customWidth="1"/>
    <col min="130" max="130" width="34" style="117" customWidth="1"/>
    <col min="131" max="131" width="13.33203125" style="117" customWidth="1"/>
    <col min="132" max="132" width="11" style="117" bestFit="1" customWidth="1"/>
    <col min="133" max="133" width="10.5546875" style="117" customWidth="1"/>
    <col min="134" max="135" width="10.6640625" style="135" customWidth="1"/>
    <col min="136" max="136" width="9.44140625" style="117" customWidth="1"/>
    <col min="137" max="137" width="9" style="131" customWidth="1"/>
    <col min="138" max="138" width="40.44140625" style="117" customWidth="1"/>
    <col min="139" max="139" width="40.33203125" style="117" customWidth="1"/>
    <col min="140" max="141" width="11" style="117" bestFit="1" customWidth="1"/>
    <col min="142" max="143" width="10.6640625" style="135" customWidth="1"/>
    <col min="144" max="144" width="9.44140625" style="117" customWidth="1"/>
    <col min="145" max="145" width="9" style="131" customWidth="1"/>
    <col min="146" max="146" width="28.33203125" style="117" customWidth="1"/>
    <col min="147" max="147" width="13.33203125" style="117" customWidth="1"/>
    <col min="148" max="149" width="11" style="117" bestFit="1" customWidth="1"/>
    <col min="150" max="150" width="10.6640625" style="135" customWidth="1"/>
    <col min="151" max="151" width="9.88671875" style="135" customWidth="1"/>
    <col min="152" max="152" width="9.44140625" style="117" customWidth="1"/>
    <col min="153" max="153" width="9" style="131" customWidth="1"/>
    <col min="154" max="154" width="34.88671875" style="131" bestFit="1" customWidth="1"/>
    <col min="155" max="161" width="10.77734375" style="131" customWidth="1"/>
    <col min="162" max="162" width="22.5546875" style="117" customWidth="1"/>
    <col min="163" max="163" width="29.33203125" style="117" bestFit="1" customWidth="1"/>
    <col min="164" max="165" width="13.5546875" style="117" customWidth="1"/>
    <col min="166" max="167" width="10.6640625" style="135" customWidth="1"/>
    <col min="168" max="168" width="9.44140625" style="117" customWidth="1"/>
    <col min="169" max="169" width="9" style="131" customWidth="1"/>
    <col min="170" max="170" width="33" style="117" customWidth="1"/>
    <col min="171" max="173" width="8.77734375" style="117" customWidth="1"/>
    <col min="174" max="175" width="8.77734375" style="135" customWidth="1"/>
    <col min="176" max="176" width="8.77734375" style="117" customWidth="1"/>
    <col min="177" max="177" width="9" style="131" customWidth="1"/>
    <col min="178" max="178" width="44.6640625" style="131" bestFit="1" customWidth="1"/>
    <col min="179" max="185" width="9" style="131" customWidth="1"/>
    <col min="186" max="186" width="43.88671875" style="131" bestFit="1" customWidth="1"/>
    <col min="187" max="193" width="9" style="131" customWidth="1"/>
    <col min="194" max="194" width="33" style="117" customWidth="1"/>
    <col min="195" max="195" width="15.44140625" style="117" customWidth="1"/>
    <col min="196" max="197" width="11" style="117" bestFit="1" customWidth="1"/>
    <col min="198" max="199" width="10.6640625" style="135" customWidth="1"/>
    <col min="200" max="200" width="9.44140625" style="117" customWidth="1"/>
    <col min="201" max="201" width="9" style="131" customWidth="1"/>
    <col min="202" max="202" width="28" style="117" customWidth="1"/>
    <col min="203" max="203" width="13.33203125" style="117" customWidth="1"/>
    <col min="204" max="204" width="11" style="117" bestFit="1" customWidth="1"/>
    <col min="205" max="205" width="10.5546875" style="117" customWidth="1"/>
    <col min="206" max="207" width="10.6640625" style="135" customWidth="1"/>
    <col min="208" max="208" width="9.44140625" style="117" customWidth="1"/>
    <col min="209" max="209" width="9" style="131" customWidth="1"/>
    <col min="210" max="210" width="30.88671875" style="117" customWidth="1"/>
    <col min="211" max="211" width="13.33203125" style="117" customWidth="1"/>
    <col min="212" max="213" width="11" style="117" bestFit="1" customWidth="1"/>
    <col min="214" max="215" width="10.6640625" style="135" customWidth="1"/>
    <col min="216" max="216" width="9.44140625" style="117" customWidth="1"/>
    <col min="217" max="217" width="9" style="131" customWidth="1"/>
    <col min="218" max="218" width="32.33203125" style="117" customWidth="1"/>
    <col min="219" max="219" width="13.33203125" style="117" customWidth="1"/>
    <col min="220" max="220" width="11" style="117" bestFit="1" customWidth="1"/>
    <col min="221" max="221" width="10.5546875" style="117" customWidth="1"/>
    <col min="222" max="223" width="10.6640625" style="135" customWidth="1"/>
    <col min="224" max="224" width="9.44140625" style="117" customWidth="1"/>
    <col min="225" max="225" width="9" style="131" customWidth="1"/>
    <col min="226" max="226" width="30.88671875" style="117" customWidth="1"/>
    <col min="227" max="227" width="13.33203125" style="117" customWidth="1"/>
    <col min="228" max="228" width="11" style="117" bestFit="1" customWidth="1"/>
    <col min="229" max="229" width="10.5546875" style="117" customWidth="1"/>
    <col min="230" max="231" width="10.6640625" style="135" customWidth="1"/>
    <col min="232" max="232" width="9.44140625" style="117" customWidth="1"/>
    <col min="233" max="233" width="9" style="131" customWidth="1"/>
    <col min="234" max="234" width="30.88671875" style="117" customWidth="1"/>
    <col min="235" max="235" width="50.6640625" style="117" customWidth="1"/>
    <col min="236" max="237" width="11" style="117" bestFit="1" customWidth="1"/>
    <col min="238" max="239" width="10.6640625" style="135" customWidth="1"/>
    <col min="240" max="240" width="9.44140625" style="117" customWidth="1"/>
    <col min="241" max="241" width="9" style="131" customWidth="1"/>
    <col min="242" max="242" width="26.6640625" style="117" customWidth="1"/>
    <col min="243" max="243" width="13.33203125" style="117" customWidth="1"/>
    <col min="244" max="245" width="11" style="117" bestFit="1" customWidth="1"/>
    <col min="246" max="247" width="10.6640625" style="135" customWidth="1"/>
    <col min="248" max="248" width="9.44140625" style="117" customWidth="1"/>
    <col min="249" max="16384" width="9.109375" style="117"/>
  </cols>
  <sheetData>
    <row r="1" spans="1:256" s="118" customFormat="1" ht="17.25" customHeight="1" x14ac:dyDescent="0.3">
      <c r="A1" s="218" t="b">
        <v>0</v>
      </c>
      <c r="B1" s="119" t="s">
        <v>989</v>
      </c>
      <c r="C1" s="120"/>
      <c r="D1" s="120"/>
      <c r="E1" s="120"/>
      <c r="F1" s="120"/>
      <c r="G1" s="1103">
        <f>IF(HasRun,MAX(1,COUNTA(Overview!$A:$A)-COUNTA(Overview!$A$1:$A$8)),COUNTA(Overview!$A:$A)-COUNTA(Overview!$A$1:$A$8))</f>
        <v>0</v>
      </c>
      <c r="H1" s="1019" t="s">
        <v>737</v>
      </c>
      <c r="I1" s="108"/>
      <c r="J1" s="119" t="s">
        <v>990</v>
      </c>
      <c r="K1" s="120"/>
      <c r="L1" s="120"/>
      <c r="M1" s="120"/>
      <c r="N1" s="120"/>
      <c r="O1" s="1103">
        <f>IF(HasRun,MAX(1,COUNTA(FieldSites!$A:$A)-COUNTA(FieldSites!$A$1:$A$8)),COUNTA(FieldSites!$A:$A)-COUNTA(FieldSites!$A$1:$A$8))</f>
        <v>0</v>
      </c>
      <c r="P1" s="1019" t="s">
        <v>737</v>
      </c>
      <c r="Q1" s="121"/>
      <c r="R1" s="119" t="s">
        <v>191</v>
      </c>
      <c r="S1" s="120"/>
      <c r="T1" s="120"/>
      <c r="U1" s="120"/>
      <c r="V1" s="120"/>
      <c r="W1" s="1103">
        <f>COUNTA(Persons!$A:$A)-COUNTA(Persons!$A$1:$A$8)</f>
        <v>0</v>
      </c>
      <c r="X1" s="1019" t="s">
        <v>737</v>
      </c>
      <c r="Y1" s="121"/>
      <c r="Z1" s="119" t="s">
        <v>203</v>
      </c>
      <c r="AA1" s="120"/>
      <c r="AB1" s="120"/>
      <c r="AC1" s="120"/>
      <c r="AD1" s="120"/>
      <c r="AE1" s="1103">
        <f>COUNTA(Citations!$A:$A)-COUNTA(Citations!$A$1:$A$8)</f>
        <v>0</v>
      </c>
      <c r="AF1" s="1019" t="s">
        <v>737</v>
      </c>
      <c r="AG1" s="121"/>
      <c r="AH1" s="119" t="s">
        <v>205</v>
      </c>
      <c r="AI1" s="120"/>
      <c r="AJ1" s="120"/>
      <c r="AK1" s="120"/>
      <c r="AL1" s="120"/>
      <c r="AM1" s="1103">
        <f>COUNTA(Treatments!$A:$A)-COUNTA(Treatments!$A$1:$A$8)</f>
        <v>0</v>
      </c>
      <c r="AN1" s="1019" t="s">
        <v>737</v>
      </c>
      <c r="AO1" s="121"/>
      <c r="AP1" s="119" t="s">
        <v>497</v>
      </c>
      <c r="AQ1" s="120"/>
      <c r="AR1" s="120"/>
      <c r="AS1" s="120"/>
      <c r="AT1" s="120"/>
      <c r="AU1" s="1103">
        <f>IF(HasRun,MAX(1,COUNTA(ExperUnits!$A:$A)-COUNTA(ExperUnits!$A$1:$A$8)),COUNTA(ExperUnits!$A:$A)-COUNTA(ExperUnits!$A$1:$A$8))</f>
        <v>0</v>
      </c>
      <c r="AV1" s="1019" t="s">
        <v>737</v>
      </c>
      <c r="AW1" s="121"/>
      <c r="AX1" s="122" t="s">
        <v>461</v>
      </c>
      <c r="AY1" s="123"/>
      <c r="AZ1" s="123"/>
      <c r="BA1" s="123"/>
      <c r="BB1" s="123"/>
      <c r="BC1" s="1104">
        <f>COUNTA(WeatherStation!$A:$A)-COUNTA(WeatherStation!$A$1:$A$8)</f>
        <v>0</v>
      </c>
      <c r="BD1" s="1020" t="s">
        <v>737</v>
      </c>
      <c r="BE1" s="121"/>
      <c r="BF1" s="122" t="s">
        <v>462</v>
      </c>
      <c r="BG1" s="123"/>
      <c r="BH1" s="123"/>
      <c r="BI1" s="123"/>
      <c r="BJ1" s="123"/>
      <c r="BK1" s="1104">
        <f>COUNTA(WeatherDaily!$A:$A)-COUNTA(WeatherDaily!$A$1:$A$8)</f>
        <v>0</v>
      </c>
      <c r="BL1" s="1020" t="s">
        <v>737</v>
      </c>
      <c r="BM1" s="1203"/>
      <c r="BN1" s="1204" t="s">
        <v>2226</v>
      </c>
      <c r="BO1" s="1205"/>
      <c r="BP1" s="1205"/>
      <c r="BQ1" s="1205"/>
      <c r="BR1" s="1205"/>
      <c r="BS1" s="1216">
        <f>COUNTA(CalcNutrientEfficiency!$B:$B)-COUNTA(CalcNutrientEfficiency!$B$1:$B$8)</f>
        <v>0</v>
      </c>
      <c r="BT1" s="1206" t="s">
        <v>737</v>
      </c>
      <c r="BU1" s="1208"/>
      <c r="BV1" s="124" t="s">
        <v>554</v>
      </c>
      <c r="BW1" s="125"/>
      <c r="BX1" s="125"/>
      <c r="BY1" s="125"/>
      <c r="BZ1" s="125"/>
      <c r="CA1" s="1105">
        <f>COUNTA(MgtAmendments!$B:$B)-COUNTA(MgtAmendments!$B$1:$B$8)</f>
        <v>0</v>
      </c>
      <c r="CB1" s="1021" t="s">
        <v>737</v>
      </c>
      <c r="CC1" s="121"/>
      <c r="CD1" s="124" t="s">
        <v>555</v>
      </c>
      <c r="CE1" s="125"/>
      <c r="CF1" s="125"/>
      <c r="CG1" s="125"/>
      <c r="CH1" s="125"/>
      <c r="CI1" s="1105">
        <f>COUNTA(MgtPlanting!$B:$B)-COUNTA(MgtPlanting!$B$1:$B$8)</f>
        <v>0</v>
      </c>
      <c r="CJ1" s="1021" t="s">
        <v>737</v>
      </c>
      <c r="CK1" s="121"/>
      <c r="CL1" s="124" t="s">
        <v>556</v>
      </c>
      <c r="CM1" s="125"/>
      <c r="CN1" s="125"/>
      <c r="CO1" s="125"/>
      <c r="CP1" s="125"/>
      <c r="CQ1" s="1105">
        <f>COUNTA(MgtTillage!$B:$B)-COUNTA(MgtTillage!$B$1:$B$8)</f>
        <v>0</v>
      </c>
      <c r="CR1" s="1021" t="s">
        <v>737</v>
      </c>
      <c r="CS1" s="121"/>
      <c r="CT1" s="124" t="s">
        <v>557</v>
      </c>
      <c r="CU1" s="125"/>
      <c r="CV1" s="125"/>
      <c r="CW1" s="125"/>
      <c r="CX1" s="125"/>
      <c r="CY1" s="1105">
        <f>COUNTA(MgtGrowthStages!$B:$B)-COUNTA(MgtGrowthStages!$B$1:$B$8)</f>
        <v>0</v>
      </c>
      <c r="CZ1" s="1021" t="s">
        <v>737</v>
      </c>
      <c r="DA1" s="121"/>
      <c r="DB1" s="124" t="s">
        <v>558</v>
      </c>
      <c r="DC1" s="125"/>
      <c r="DD1" s="125"/>
      <c r="DE1" s="125"/>
      <c r="DF1" s="125"/>
      <c r="DG1" s="1105">
        <f>COUNTA(MgtResidue!$B:$B)-COUNTA(MgtResidue!$B$1:$B$8)</f>
        <v>0</v>
      </c>
      <c r="DH1" s="1021" t="s">
        <v>737</v>
      </c>
      <c r="DI1" s="121"/>
      <c r="DJ1" s="124" t="s">
        <v>559</v>
      </c>
      <c r="DK1" s="125"/>
      <c r="DL1" s="125"/>
      <c r="DM1" s="125"/>
      <c r="DN1" s="1106"/>
      <c r="DO1" s="1107">
        <f>COUNTA(MgtGrazing!$B:$B)-COUNTA(MgtGrazing!$B$1:$B$8)</f>
        <v>0</v>
      </c>
      <c r="DP1" s="1021" t="s">
        <v>737</v>
      </c>
      <c r="DQ1" s="121"/>
      <c r="DR1" s="166" t="s">
        <v>560</v>
      </c>
      <c r="DS1" s="167"/>
      <c r="DT1" s="167"/>
      <c r="DU1" s="167"/>
      <c r="DV1" s="167"/>
      <c r="DW1" s="1108">
        <f>COUNTA(MeasSoilPhys!$A:$A)-COUNTA(MeasSoilPhys!$A$1:$A$8)</f>
        <v>0</v>
      </c>
      <c r="DX1" s="1022" t="s">
        <v>737</v>
      </c>
      <c r="DY1" s="121"/>
      <c r="DZ1" s="166" t="s">
        <v>561</v>
      </c>
      <c r="EA1" s="167"/>
      <c r="EB1" s="167"/>
      <c r="EC1" s="167"/>
      <c r="ED1" s="167"/>
      <c r="EE1" s="1109">
        <f>COUNTA(MeasSoilChem!$A:$A)-COUNTA(MeasSoilChem!$A$1:$A$8)</f>
        <v>0</v>
      </c>
      <c r="EF1" s="1022" t="s">
        <v>737</v>
      </c>
      <c r="EG1" s="121"/>
      <c r="EH1" s="166" t="s">
        <v>562</v>
      </c>
      <c r="EI1" s="167"/>
      <c r="EJ1" s="167"/>
      <c r="EK1" s="167"/>
      <c r="EL1" s="167"/>
      <c r="EM1" s="1109">
        <f>COUNTA(MeasSoilBiol!$A:$A)-COUNTA(MeasSoilBiol!$A$1:$A$8)</f>
        <v>0</v>
      </c>
      <c r="EN1" s="1022" t="s">
        <v>737</v>
      </c>
      <c r="EO1" s="121"/>
      <c r="EP1" s="166" t="s">
        <v>563</v>
      </c>
      <c r="EQ1" s="167"/>
      <c r="ER1" s="167"/>
      <c r="ES1" s="167"/>
      <c r="ET1" s="167"/>
      <c r="EU1" s="1109">
        <f>COUNTA(MeasSoilCover!$A:$A)-COUNTA(MeasSoilCover!$A$1:$A$8)</f>
        <v>0</v>
      </c>
      <c r="EV1" s="1022" t="s">
        <v>737</v>
      </c>
      <c r="EW1" s="1203"/>
      <c r="EX1" s="166" t="s">
        <v>2222</v>
      </c>
      <c r="EY1" s="167"/>
      <c r="EZ1" s="167"/>
      <c r="FA1" s="167"/>
      <c r="FB1" s="167"/>
      <c r="FC1" s="1108">
        <f>COUNTA(MeasYieldNutrientUptake!$A:$A)-COUNTA(MeasYieldNutrientUptake!$A$1:$A$8)</f>
        <v>0</v>
      </c>
      <c r="FD1" s="1022" t="s">
        <v>737</v>
      </c>
      <c r="FE1" s="1208"/>
      <c r="FF1" s="166" t="s">
        <v>564</v>
      </c>
      <c r="FG1" s="167"/>
      <c r="FH1" s="167"/>
      <c r="FI1" s="167"/>
      <c r="FJ1" s="167"/>
      <c r="FK1" s="1109">
        <f>COUNTA(MeasGHGFlux!$A:$A)-COUNTA(MeasGHGFlux!$A$1:$A$8)</f>
        <v>0</v>
      </c>
      <c r="FL1" s="1022" t="s">
        <v>737</v>
      </c>
      <c r="FM1" s="1203"/>
      <c r="FN1" s="166" t="s">
        <v>2223</v>
      </c>
      <c r="FO1" s="167"/>
      <c r="FP1" s="167"/>
      <c r="FQ1" s="167"/>
      <c r="FR1" s="167"/>
      <c r="FS1" s="1108">
        <f>COUNTA(MeasGasLeachingNutrientLoss!$A:$A)-COUNTA(MeasGasLeachingNutrientLoss!$A$1:$A$8)</f>
        <v>0</v>
      </c>
      <c r="FT1" s="1022" t="s">
        <v>737</v>
      </c>
      <c r="FU1" s="1203"/>
      <c r="FV1" s="166" t="s">
        <v>2224</v>
      </c>
      <c r="FW1" s="167"/>
      <c r="FX1" s="167"/>
      <c r="FY1" s="167"/>
      <c r="FZ1" s="167"/>
      <c r="GA1" s="1108" t="s">
        <v>2574</v>
      </c>
      <c r="GB1" s="1022" t="s">
        <v>737</v>
      </c>
      <c r="GC1" s="1208"/>
      <c r="GD1" s="166" t="s">
        <v>2225</v>
      </c>
      <c r="GE1" s="167"/>
      <c r="GF1" s="167"/>
      <c r="GG1" s="167"/>
      <c r="GH1" s="167"/>
      <c r="GI1" s="1108" t="s">
        <v>2575</v>
      </c>
      <c r="GJ1" s="1022" t="s">
        <v>737</v>
      </c>
      <c r="GK1" s="1208"/>
      <c r="GL1" s="166" t="s">
        <v>1505</v>
      </c>
      <c r="GM1" s="167"/>
      <c r="GN1" s="167"/>
      <c r="GO1" s="167"/>
      <c r="GP1" s="167"/>
      <c r="GQ1" s="1109">
        <f>COUNTA(MeasResidueMgnt!$A:$A)-COUNTA(MeasResidueMgnt!$A$1:$A$8)</f>
        <v>0</v>
      </c>
      <c r="GR1" s="1022" t="s">
        <v>737</v>
      </c>
      <c r="GS1" s="121"/>
      <c r="GT1" s="166" t="s">
        <v>1481</v>
      </c>
      <c r="GU1" s="167"/>
      <c r="GV1" s="167"/>
      <c r="GW1" s="167"/>
      <c r="GX1" s="167"/>
      <c r="GY1" s="1109">
        <f>COUNTA(MeasHarvestFraction!$A:$A)-COUNTA(MeasHarvestFraction!$A$1:$A$8)</f>
        <v>0</v>
      </c>
      <c r="GZ1" s="1022" t="s">
        <v>737</v>
      </c>
      <c r="HA1" s="121"/>
      <c r="HB1" s="166" t="s">
        <v>565</v>
      </c>
      <c r="HC1" s="167"/>
      <c r="HD1" s="167"/>
      <c r="HE1" s="167"/>
      <c r="HF1" s="167"/>
      <c r="HG1" s="1109">
        <f>COUNTA(MeasBiomassCHO!$A:$A)-COUNTA(MeasBiomassCHO!$A$1:$A$8)</f>
        <v>0</v>
      </c>
      <c r="HH1" s="1022" t="s">
        <v>737</v>
      </c>
      <c r="HI1" s="121"/>
      <c r="HJ1" s="166" t="s">
        <v>566</v>
      </c>
      <c r="HK1" s="167"/>
      <c r="HL1" s="167"/>
      <c r="HM1" s="167"/>
      <c r="HN1" s="167"/>
      <c r="HO1" s="1109">
        <f>COUNTA(MeasBiomassEnergy!$A:$A)-COUNTA(MeasBiomassEnergy!$A$1:$A$8)</f>
        <v>0</v>
      </c>
      <c r="HP1" s="1022" t="s">
        <v>737</v>
      </c>
      <c r="HQ1" s="121"/>
      <c r="HR1" s="166" t="s">
        <v>567</v>
      </c>
      <c r="HS1" s="167"/>
      <c r="HT1" s="167"/>
      <c r="HU1" s="167"/>
      <c r="HV1" s="167"/>
      <c r="HW1" s="1109">
        <f>COUNTA(MeasBiomassMinAn!$A:$A)-COUNTA(MeasBiomassMinAn!$A$1:$A$8)</f>
        <v>0</v>
      </c>
      <c r="HX1" s="1022" t="s">
        <v>737</v>
      </c>
      <c r="HY1" s="121"/>
      <c r="HZ1" s="166" t="s">
        <v>568</v>
      </c>
      <c r="IA1" s="167"/>
      <c r="IB1" s="167"/>
      <c r="IC1" s="167"/>
      <c r="ID1" s="167"/>
      <c r="IE1" s="1109">
        <f>COUNTA(MeasGrazingPlants!$A:$A)-COUNTA(MeasGrazingPlants!$A$1:$A$8)</f>
        <v>0</v>
      </c>
      <c r="IF1" s="1022" t="s">
        <v>737</v>
      </c>
      <c r="IG1" s="121"/>
      <c r="IH1" s="166" t="s">
        <v>569</v>
      </c>
      <c r="II1" s="167"/>
      <c r="IJ1" s="167"/>
      <c r="IK1" s="167"/>
      <c r="IL1" s="167"/>
      <c r="IM1" s="1109">
        <f>COUNTA(MeasSuppRes!$A:$A)-COUNTA(MeasSuppRes!$A$1:$A$8)</f>
        <v>0</v>
      </c>
      <c r="IN1" s="1022" t="s">
        <v>737</v>
      </c>
      <c r="IP1" s="1094" t="s">
        <v>493</v>
      </c>
      <c r="IQ1" s="1095"/>
      <c r="IR1" s="1095"/>
      <c r="IS1" s="1095"/>
      <c r="IT1" s="1095"/>
      <c r="IU1" s="1110">
        <f>COUNTA(AllCellComments!$A:$A)-COUNTA(AllCellComments!$A$1:$A$8)</f>
        <v>0</v>
      </c>
      <c r="IV1" s="1096" t="s">
        <v>737</v>
      </c>
    </row>
    <row r="2" spans="1:256" s="126" customFormat="1" x14ac:dyDescent="0.25">
      <c r="A2" s="126">
        <f ca="1">INT(SUM(1:1)/(COUNTIF(3:100,"=TRUE")+1)*10000)</f>
        <v>0</v>
      </c>
      <c r="B2" s="127" t="s">
        <v>730</v>
      </c>
      <c r="C2" s="128" t="s">
        <v>177</v>
      </c>
      <c r="D2" s="128" t="s">
        <v>731</v>
      </c>
      <c r="E2" s="128" t="s">
        <v>732</v>
      </c>
      <c r="F2" s="128" t="s">
        <v>733</v>
      </c>
      <c r="G2" s="128" t="s">
        <v>1227</v>
      </c>
      <c r="H2" s="129" t="s">
        <v>734</v>
      </c>
      <c r="I2" s="311"/>
      <c r="J2" s="127" t="s">
        <v>730</v>
      </c>
      <c r="K2" s="128" t="s">
        <v>177</v>
      </c>
      <c r="L2" s="128" t="s">
        <v>731</v>
      </c>
      <c r="M2" s="128" t="s">
        <v>732</v>
      </c>
      <c r="N2" s="128" t="s">
        <v>733</v>
      </c>
      <c r="O2" s="128" t="s">
        <v>1227</v>
      </c>
      <c r="P2" s="129" t="s">
        <v>734</v>
      </c>
      <c r="R2" s="127" t="s">
        <v>730</v>
      </c>
      <c r="S2" s="128" t="s">
        <v>177</v>
      </c>
      <c r="T2" s="128" t="s">
        <v>731</v>
      </c>
      <c r="U2" s="128" t="s">
        <v>732</v>
      </c>
      <c r="V2" s="128" t="s">
        <v>733</v>
      </c>
      <c r="W2" s="128" t="s">
        <v>1227</v>
      </c>
      <c r="X2" s="129" t="s">
        <v>734</v>
      </c>
      <c r="Z2" s="127" t="s">
        <v>730</v>
      </c>
      <c r="AA2" s="128" t="s">
        <v>177</v>
      </c>
      <c r="AB2" s="128" t="s">
        <v>731</v>
      </c>
      <c r="AC2" s="128" t="s">
        <v>732</v>
      </c>
      <c r="AD2" s="128" t="s">
        <v>733</v>
      </c>
      <c r="AE2" s="128" t="s">
        <v>1227</v>
      </c>
      <c r="AF2" s="129" t="s">
        <v>734</v>
      </c>
      <c r="AH2" s="127" t="s">
        <v>730</v>
      </c>
      <c r="AI2" s="128" t="s">
        <v>177</v>
      </c>
      <c r="AJ2" s="128" t="s">
        <v>731</v>
      </c>
      <c r="AK2" s="128" t="s">
        <v>732</v>
      </c>
      <c r="AL2" s="128" t="s">
        <v>733</v>
      </c>
      <c r="AM2" s="128" t="s">
        <v>1227</v>
      </c>
      <c r="AN2" s="129" t="s">
        <v>734</v>
      </c>
      <c r="AP2" s="127" t="s">
        <v>730</v>
      </c>
      <c r="AQ2" s="128" t="s">
        <v>177</v>
      </c>
      <c r="AR2" s="128" t="s">
        <v>731</v>
      </c>
      <c r="AS2" s="128" t="s">
        <v>732</v>
      </c>
      <c r="AT2" s="128" t="s">
        <v>733</v>
      </c>
      <c r="AU2" s="128" t="s">
        <v>1227</v>
      </c>
      <c r="AV2" s="129" t="s">
        <v>734</v>
      </c>
      <c r="AX2" s="127" t="s">
        <v>730</v>
      </c>
      <c r="AY2" s="128" t="s">
        <v>177</v>
      </c>
      <c r="AZ2" s="128" t="s">
        <v>731</v>
      </c>
      <c r="BA2" s="128" t="s">
        <v>732</v>
      </c>
      <c r="BB2" s="128" t="s">
        <v>733</v>
      </c>
      <c r="BC2" s="128" t="s">
        <v>1227</v>
      </c>
      <c r="BD2" s="129" t="s">
        <v>734</v>
      </c>
      <c r="BF2" s="127" t="s">
        <v>730</v>
      </c>
      <c r="BG2" s="128" t="s">
        <v>177</v>
      </c>
      <c r="BH2" s="128" t="s">
        <v>731</v>
      </c>
      <c r="BI2" s="128" t="s">
        <v>732</v>
      </c>
      <c r="BJ2" s="128" t="s">
        <v>733</v>
      </c>
      <c r="BK2" s="128" t="s">
        <v>1227</v>
      </c>
      <c r="BL2" s="129" t="s">
        <v>734</v>
      </c>
      <c r="BN2" s="127" t="s">
        <v>730</v>
      </c>
      <c r="BO2" s="128" t="s">
        <v>177</v>
      </c>
      <c r="BP2" s="128" t="s">
        <v>731</v>
      </c>
      <c r="BQ2" s="128" t="s">
        <v>732</v>
      </c>
      <c r="BR2" s="128" t="s">
        <v>733</v>
      </c>
      <c r="BS2" s="128" t="s">
        <v>1227</v>
      </c>
      <c r="BT2" s="129" t="s">
        <v>734</v>
      </c>
      <c r="BV2" s="127" t="s">
        <v>730</v>
      </c>
      <c r="BW2" s="128" t="s">
        <v>177</v>
      </c>
      <c r="BX2" s="128" t="s">
        <v>731</v>
      </c>
      <c r="BY2" s="128" t="s">
        <v>732</v>
      </c>
      <c r="BZ2" s="128" t="s">
        <v>733</v>
      </c>
      <c r="CA2" s="128" t="s">
        <v>1227</v>
      </c>
      <c r="CB2" s="129" t="s">
        <v>734</v>
      </c>
      <c r="CD2" s="127" t="s">
        <v>730</v>
      </c>
      <c r="CE2" s="128" t="s">
        <v>177</v>
      </c>
      <c r="CF2" s="128" t="s">
        <v>731</v>
      </c>
      <c r="CG2" s="128" t="s">
        <v>732</v>
      </c>
      <c r="CH2" s="128" t="s">
        <v>733</v>
      </c>
      <c r="CI2" s="128" t="s">
        <v>1227</v>
      </c>
      <c r="CJ2" s="129" t="s">
        <v>734</v>
      </c>
      <c r="CL2" s="127" t="s">
        <v>730</v>
      </c>
      <c r="CM2" s="128" t="s">
        <v>177</v>
      </c>
      <c r="CN2" s="128" t="s">
        <v>731</v>
      </c>
      <c r="CO2" s="128" t="s">
        <v>732</v>
      </c>
      <c r="CP2" s="128" t="s">
        <v>733</v>
      </c>
      <c r="CQ2" s="128" t="s">
        <v>1227</v>
      </c>
      <c r="CR2" s="129" t="s">
        <v>734</v>
      </c>
      <c r="CT2" s="127" t="s">
        <v>730</v>
      </c>
      <c r="CU2" s="128" t="s">
        <v>177</v>
      </c>
      <c r="CV2" s="128" t="s">
        <v>731</v>
      </c>
      <c r="CW2" s="128" t="s">
        <v>732</v>
      </c>
      <c r="CX2" s="128" t="s">
        <v>733</v>
      </c>
      <c r="CY2" s="128" t="s">
        <v>1227</v>
      </c>
      <c r="CZ2" s="129" t="s">
        <v>734</v>
      </c>
      <c r="DB2" s="127" t="s">
        <v>730</v>
      </c>
      <c r="DC2" s="128" t="s">
        <v>177</v>
      </c>
      <c r="DD2" s="128" t="s">
        <v>731</v>
      </c>
      <c r="DE2" s="128" t="s">
        <v>732</v>
      </c>
      <c r="DF2" s="128" t="s">
        <v>733</v>
      </c>
      <c r="DG2" s="128" t="s">
        <v>1227</v>
      </c>
      <c r="DH2" s="129" t="s">
        <v>734</v>
      </c>
      <c r="DJ2" s="127" t="s">
        <v>730</v>
      </c>
      <c r="DK2" s="128" t="s">
        <v>177</v>
      </c>
      <c r="DL2" s="128" t="s">
        <v>731</v>
      </c>
      <c r="DM2" s="128" t="s">
        <v>732</v>
      </c>
      <c r="DN2" s="130" t="s">
        <v>733</v>
      </c>
      <c r="DO2" s="128" t="s">
        <v>1227</v>
      </c>
      <c r="DP2" s="129" t="s">
        <v>734</v>
      </c>
      <c r="DR2" s="127" t="s">
        <v>730</v>
      </c>
      <c r="DS2" s="128" t="s">
        <v>177</v>
      </c>
      <c r="DT2" s="128" t="s">
        <v>731</v>
      </c>
      <c r="DU2" s="128" t="s">
        <v>732</v>
      </c>
      <c r="DV2" s="128" t="s">
        <v>733</v>
      </c>
      <c r="DW2" s="128" t="s">
        <v>1227</v>
      </c>
      <c r="DX2" s="129" t="s">
        <v>734</v>
      </c>
      <c r="DZ2" s="127" t="s">
        <v>730</v>
      </c>
      <c r="EA2" s="128" t="s">
        <v>177</v>
      </c>
      <c r="EB2" s="128" t="s">
        <v>731</v>
      </c>
      <c r="EC2" s="128" t="s">
        <v>732</v>
      </c>
      <c r="ED2" s="128" t="s">
        <v>733</v>
      </c>
      <c r="EE2" s="128" t="s">
        <v>1227</v>
      </c>
      <c r="EF2" s="129" t="s">
        <v>734</v>
      </c>
      <c r="EH2" s="127" t="s">
        <v>730</v>
      </c>
      <c r="EI2" s="128" t="s">
        <v>177</v>
      </c>
      <c r="EJ2" s="128" t="s">
        <v>731</v>
      </c>
      <c r="EK2" s="128" t="s">
        <v>732</v>
      </c>
      <c r="EL2" s="128" t="s">
        <v>733</v>
      </c>
      <c r="EM2" s="128" t="s">
        <v>1227</v>
      </c>
      <c r="EN2" s="129" t="s">
        <v>734</v>
      </c>
      <c r="EP2" s="127" t="s">
        <v>730</v>
      </c>
      <c r="EQ2" s="128" t="s">
        <v>177</v>
      </c>
      <c r="ER2" s="128" t="s">
        <v>731</v>
      </c>
      <c r="ES2" s="128" t="s">
        <v>732</v>
      </c>
      <c r="ET2" s="128" t="s">
        <v>733</v>
      </c>
      <c r="EU2" s="128" t="s">
        <v>1227</v>
      </c>
      <c r="EV2" s="129" t="s">
        <v>734</v>
      </c>
      <c r="EX2" s="127" t="s">
        <v>730</v>
      </c>
      <c r="EY2" s="128" t="s">
        <v>177</v>
      </c>
      <c r="EZ2" s="128" t="s">
        <v>731</v>
      </c>
      <c r="FA2" s="128" t="s">
        <v>732</v>
      </c>
      <c r="FB2" s="128" t="s">
        <v>733</v>
      </c>
      <c r="FC2" s="128" t="s">
        <v>1227</v>
      </c>
      <c r="FD2" s="129" t="s">
        <v>734</v>
      </c>
      <c r="FF2" s="127" t="s">
        <v>730</v>
      </c>
      <c r="FG2" s="128" t="s">
        <v>177</v>
      </c>
      <c r="FH2" s="128" t="s">
        <v>731</v>
      </c>
      <c r="FI2" s="128" t="s">
        <v>732</v>
      </c>
      <c r="FJ2" s="128" t="s">
        <v>733</v>
      </c>
      <c r="FK2" s="128" t="s">
        <v>1227</v>
      </c>
      <c r="FL2" s="129" t="s">
        <v>734</v>
      </c>
      <c r="FN2" s="127" t="s">
        <v>730</v>
      </c>
      <c r="FO2" s="128" t="s">
        <v>177</v>
      </c>
      <c r="FP2" s="128" t="s">
        <v>731</v>
      </c>
      <c r="FQ2" s="128" t="s">
        <v>732</v>
      </c>
      <c r="FR2" s="128" t="s">
        <v>733</v>
      </c>
      <c r="FS2" s="128" t="s">
        <v>1227</v>
      </c>
      <c r="FT2" s="129" t="s">
        <v>734</v>
      </c>
      <c r="FV2" s="127" t="s">
        <v>730</v>
      </c>
      <c r="FW2" s="128" t="s">
        <v>177</v>
      </c>
      <c r="FX2" s="128" t="s">
        <v>731</v>
      </c>
      <c r="FY2" s="128" t="s">
        <v>732</v>
      </c>
      <c r="FZ2" s="128" t="s">
        <v>733</v>
      </c>
      <c r="GA2" s="128" t="s">
        <v>1227</v>
      </c>
      <c r="GB2" s="129" t="s">
        <v>734</v>
      </c>
      <c r="GD2" s="127" t="s">
        <v>730</v>
      </c>
      <c r="GE2" s="128" t="s">
        <v>177</v>
      </c>
      <c r="GF2" s="128" t="s">
        <v>731</v>
      </c>
      <c r="GG2" s="128" t="s">
        <v>732</v>
      </c>
      <c r="GH2" s="128" t="s">
        <v>733</v>
      </c>
      <c r="GI2" s="128" t="s">
        <v>1227</v>
      </c>
      <c r="GJ2" s="129" t="s">
        <v>734</v>
      </c>
      <c r="GL2" s="127" t="s">
        <v>730</v>
      </c>
      <c r="GM2" s="128" t="s">
        <v>177</v>
      </c>
      <c r="GN2" s="128" t="s">
        <v>731</v>
      </c>
      <c r="GO2" s="128" t="s">
        <v>732</v>
      </c>
      <c r="GP2" s="128" t="s">
        <v>733</v>
      </c>
      <c r="GQ2" s="128" t="s">
        <v>1227</v>
      </c>
      <c r="GR2" s="129" t="s">
        <v>734</v>
      </c>
      <c r="GT2" s="127" t="s">
        <v>730</v>
      </c>
      <c r="GU2" s="128" t="s">
        <v>177</v>
      </c>
      <c r="GV2" s="128" t="s">
        <v>731</v>
      </c>
      <c r="GW2" s="128" t="s">
        <v>732</v>
      </c>
      <c r="GX2" s="128" t="s">
        <v>733</v>
      </c>
      <c r="GY2" s="128" t="s">
        <v>1227</v>
      </c>
      <c r="GZ2" s="129" t="s">
        <v>734</v>
      </c>
      <c r="HB2" s="127" t="s">
        <v>730</v>
      </c>
      <c r="HC2" s="128" t="s">
        <v>177</v>
      </c>
      <c r="HD2" s="128" t="s">
        <v>731</v>
      </c>
      <c r="HE2" s="128" t="s">
        <v>732</v>
      </c>
      <c r="HF2" s="128" t="s">
        <v>733</v>
      </c>
      <c r="HG2" s="128" t="s">
        <v>1227</v>
      </c>
      <c r="HH2" s="129" t="s">
        <v>734</v>
      </c>
      <c r="HJ2" s="127" t="s">
        <v>730</v>
      </c>
      <c r="HK2" s="128" t="s">
        <v>177</v>
      </c>
      <c r="HL2" s="128" t="s">
        <v>731</v>
      </c>
      <c r="HM2" s="128" t="s">
        <v>732</v>
      </c>
      <c r="HN2" s="128" t="s">
        <v>733</v>
      </c>
      <c r="HO2" s="128" t="s">
        <v>1227</v>
      </c>
      <c r="HP2" s="129" t="s">
        <v>734</v>
      </c>
      <c r="HR2" s="127" t="s">
        <v>730</v>
      </c>
      <c r="HS2" s="128" t="s">
        <v>177</v>
      </c>
      <c r="HT2" s="128" t="s">
        <v>731</v>
      </c>
      <c r="HU2" s="128" t="s">
        <v>732</v>
      </c>
      <c r="HV2" s="128" t="s">
        <v>733</v>
      </c>
      <c r="HW2" s="128" t="s">
        <v>1227</v>
      </c>
      <c r="HX2" s="129" t="s">
        <v>734</v>
      </c>
      <c r="HZ2" s="127" t="s">
        <v>730</v>
      </c>
      <c r="IA2" s="128" t="s">
        <v>177</v>
      </c>
      <c r="IB2" s="128" t="s">
        <v>731</v>
      </c>
      <c r="IC2" s="128" t="s">
        <v>732</v>
      </c>
      <c r="ID2" s="128" t="s">
        <v>733</v>
      </c>
      <c r="IE2" s="128" t="s">
        <v>1227</v>
      </c>
      <c r="IF2" s="129" t="s">
        <v>734</v>
      </c>
      <c r="IH2" s="127" t="s">
        <v>730</v>
      </c>
      <c r="II2" s="128" t="s">
        <v>177</v>
      </c>
      <c r="IJ2" s="128" t="s">
        <v>731</v>
      </c>
      <c r="IK2" s="128" t="s">
        <v>732</v>
      </c>
      <c r="IL2" s="128" t="s">
        <v>733</v>
      </c>
      <c r="IM2" s="128" t="s">
        <v>1227</v>
      </c>
      <c r="IN2" s="129" t="s">
        <v>734</v>
      </c>
      <c r="IP2" s="127" t="s">
        <v>730</v>
      </c>
      <c r="IQ2" s="128" t="s">
        <v>177</v>
      </c>
      <c r="IR2" s="128" t="s">
        <v>731</v>
      </c>
      <c r="IS2" s="128" t="s">
        <v>732</v>
      </c>
      <c r="IT2" s="128" t="s">
        <v>733</v>
      </c>
      <c r="IU2" s="128" t="s">
        <v>1227</v>
      </c>
      <c r="IV2" s="129" t="s">
        <v>734</v>
      </c>
    </row>
    <row r="3" spans="1:256" ht="14.4" x14ac:dyDescent="0.3">
      <c r="B3" s="132" t="s">
        <v>1365</v>
      </c>
      <c r="D3" s="134"/>
      <c r="F3" s="135" t="b">
        <v>1</v>
      </c>
      <c r="G3" s="135"/>
      <c r="H3" s="314"/>
      <c r="I3" s="131"/>
      <c r="J3" s="132" t="s">
        <v>1365</v>
      </c>
      <c r="K3" s="148"/>
      <c r="L3" s="134"/>
      <c r="N3" s="135" t="b">
        <v>1</v>
      </c>
      <c r="O3" s="135"/>
      <c r="P3" s="314"/>
      <c r="R3" s="132" t="s">
        <v>1365</v>
      </c>
      <c r="S3" s="133"/>
      <c r="T3" s="134"/>
      <c r="V3" s="135" t="b">
        <v>1</v>
      </c>
      <c r="W3" s="135" t="s">
        <v>88</v>
      </c>
      <c r="X3" s="314"/>
      <c r="Z3" s="132" t="s">
        <v>1365</v>
      </c>
      <c r="AA3" s="133"/>
      <c r="AB3" s="134"/>
      <c r="AD3" s="135" t="b">
        <v>1</v>
      </c>
      <c r="AE3" s="135" t="s">
        <v>88</v>
      </c>
      <c r="AF3" s="314"/>
      <c r="AH3" s="132" t="s">
        <v>1385</v>
      </c>
      <c r="AI3" s="136"/>
      <c r="AJ3" s="137"/>
      <c r="AK3" s="138"/>
      <c r="AL3" s="135" t="b">
        <v>1</v>
      </c>
      <c r="AN3" s="314"/>
      <c r="AP3" s="132" t="s">
        <v>524</v>
      </c>
      <c r="AQ3" s="133"/>
      <c r="AR3" s="134"/>
      <c r="AT3" s="135" t="b">
        <v>0</v>
      </c>
      <c r="AV3" s="314"/>
      <c r="AX3" s="132" t="s">
        <v>1365</v>
      </c>
      <c r="AY3" s="133"/>
      <c r="AZ3" s="134"/>
      <c r="BB3" s="135" t="b">
        <v>1</v>
      </c>
      <c r="BC3" s="135" t="s">
        <v>88</v>
      </c>
      <c r="BD3" s="314"/>
      <c r="BF3" s="132" t="s">
        <v>1365</v>
      </c>
      <c r="BG3" s="133"/>
      <c r="BH3" s="134"/>
      <c r="BJ3" s="135" t="b">
        <v>1</v>
      </c>
      <c r="BK3" s="135" t="s">
        <v>88</v>
      </c>
      <c r="BL3" s="314"/>
      <c r="BN3" s="132" t="s">
        <v>2236</v>
      </c>
      <c r="BO3" s="1093"/>
      <c r="BP3" s="1209"/>
      <c r="BQ3" s="1209"/>
      <c r="BR3" s="135" t="b">
        <v>1</v>
      </c>
      <c r="BS3" s="313" t="s">
        <v>131</v>
      </c>
      <c r="BT3" s="1210"/>
      <c r="BV3" s="149" t="s">
        <v>1228</v>
      </c>
      <c r="BZ3" s="135" t="b">
        <v>0</v>
      </c>
      <c r="CB3" s="314"/>
      <c r="CD3" s="149" t="s">
        <v>1228</v>
      </c>
      <c r="CH3" s="135" t="b">
        <v>0</v>
      </c>
      <c r="CJ3" s="314"/>
      <c r="CL3" s="149" t="s">
        <v>1228</v>
      </c>
      <c r="CP3" s="135" t="b">
        <v>0</v>
      </c>
      <c r="CR3" s="314"/>
      <c r="CT3" s="149" t="s">
        <v>1228</v>
      </c>
      <c r="CX3" s="135" t="b">
        <v>0</v>
      </c>
      <c r="CZ3" s="314"/>
      <c r="DB3" s="149" t="s">
        <v>1228</v>
      </c>
      <c r="DF3" s="135" t="b">
        <v>0</v>
      </c>
      <c r="DH3" s="314"/>
      <c r="DJ3" s="149" t="s">
        <v>1228</v>
      </c>
      <c r="DN3" s="135" t="b">
        <v>0</v>
      </c>
      <c r="DP3" s="314"/>
      <c r="DR3" s="132" t="s">
        <v>1402</v>
      </c>
      <c r="DS3" s="133"/>
      <c r="DT3" s="134"/>
      <c r="DV3" s="135" t="b">
        <v>1</v>
      </c>
      <c r="DW3" s="142" t="s">
        <v>131</v>
      </c>
      <c r="DX3" s="314"/>
      <c r="DZ3" s="132" t="s">
        <v>1402</v>
      </c>
      <c r="EA3" s="133"/>
      <c r="EB3" s="134"/>
      <c r="ED3" s="135" t="b">
        <v>1</v>
      </c>
      <c r="EE3" s="142" t="s">
        <v>131</v>
      </c>
      <c r="EF3" s="314"/>
      <c r="EH3" s="132" t="s">
        <v>1402</v>
      </c>
      <c r="EI3" s="133"/>
      <c r="EJ3" s="134"/>
      <c r="EL3" s="135" t="b">
        <v>1</v>
      </c>
      <c r="EM3" s="142" t="s">
        <v>131</v>
      </c>
      <c r="EN3" s="314"/>
      <c r="EP3" s="132" t="s">
        <v>1402</v>
      </c>
      <c r="EQ3" s="133"/>
      <c r="ER3" s="134"/>
      <c r="ET3" s="135" t="b">
        <v>1</v>
      </c>
      <c r="EU3" s="142" t="s">
        <v>131</v>
      </c>
      <c r="EV3" s="314"/>
      <c r="EX3" s="1419" t="s">
        <v>2236</v>
      </c>
      <c r="EY3" s="1211"/>
      <c r="EZ3" s="1282"/>
      <c r="FA3" s="135"/>
      <c r="FB3" s="135" t="b">
        <v>1</v>
      </c>
      <c r="FC3" s="142" t="s">
        <v>131</v>
      </c>
      <c r="FD3" s="314"/>
      <c r="FF3" s="132" t="s">
        <v>1402</v>
      </c>
      <c r="FG3" s="133"/>
      <c r="FH3" s="134"/>
      <c r="FJ3" s="135" t="b">
        <v>1</v>
      </c>
      <c r="FK3" s="142" t="s">
        <v>131</v>
      </c>
      <c r="FL3" s="314"/>
      <c r="FN3" s="1284" t="s">
        <v>2236</v>
      </c>
      <c r="FO3" s="1211"/>
      <c r="FP3" s="1282"/>
      <c r="FQ3" s="135"/>
      <c r="FR3" s="135" t="b">
        <v>1</v>
      </c>
      <c r="FS3" s="142" t="s">
        <v>131</v>
      </c>
      <c r="FT3" s="314"/>
      <c r="FV3" s="1283" t="s">
        <v>2236</v>
      </c>
      <c r="FW3" s="1211"/>
      <c r="FX3" s="1282"/>
      <c r="FY3" s="135"/>
      <c r="FZ3" s="135" t="b">
        <v>1</v>
      </c>
      <c r="GA3" s="142" t="s">
        <v>131</v>
      </c>
      <c r="GB3" s="1210"/>
      <c r="GD3" s="1283" t="s">
        <v>2236</v>
      </c>
      <c r="GE3" s="1211"/>
      <c r="GF3" s="1282"/>
      <c r="GG3" s="135"/>
      <c r="GH3" s="135" t="b">
        <v>1</v>
      </c>
      <c r="GI3" s="142" t="s">
        <v>131</v>
      </c>
      <c r="GJ3" s="1210"/>
      <c r="GL3" s="132" t="s">
        <v>1402</v>
      </c>
      <c r="GM3" s="133"/>
      <c r="GN3" s="134"/>
      <c r="GP3" s="135" t="b">
        <v>1</v>
      </c>
      <c r="GQ3" s="142" t="s">
        <v>131</v>
      </c>
      <c r="GR3" s="314"/>
      <c r="GT3" s="132" t="s">
        <v>1402</v>
      </c>
      <c r="GU3" s="133"/>
      <c r="GV3" s="134"/>
      <c r="GX3" s="135" t="b">
        <v>1</v>
      </c>
      <c r="GY3" s="142" t="s">
        <v>131</v>
      </c>
      <c r="GZ3" s="314"/>
      <c r="HB3" s="132" t="s">
        <v>1402</v>
      </c>
      <c r="HC3" s="133"/>
      <c r="HD3" s="134"/>
      <c r="HF3" s="135" t="b">
        <v>1</v>
      </c>
      <c r="HG3" s="142" t="s">
        <v>131</v>
      </c>
      <c r="HH3" s="314"/>
      <c r="HJ3" s="132" t="s">
        <v>1402</v>
      </c>
      <c r="HK3" s="133"/>
      <c r="HL3" s="134"/>
      <c r="HN3" s="135" t="b">
        <v>1</v>
      </c>
      <c r="HO3" s="142" t="s">
        <v>131</v>
      </c>
      <c r="HP3" s="314"/>
      <c r="HR3" s="132" t="s">
        <v>1402</v>
      </c>
      <c r="HS3" s="133"/>
      <c r="HT3" s="134"/>
      <c r="HV3" s="135" t="b">
        <v>1</v>
      </c>
      <c r="HW3" s="142" t="s">
        <v>131</v>
      </c>
      <c r="HX3" s="314"/>
      <c r="HZ3" s="132" t="s">
        <v>1402</v>
      </c>
      <c r="IA3" s="133"/>
      <c r="IB3" s="134"/>
      <c r="ID3" s="135" t="b">
        <v>1</v>
      </c>
      <c r="IE3" s="142" t="s">
        <v>131</v>
      </c>
      <c r="IF3" s="314"/>
      <c r="IH3" s="132" t="s">
        <v>1402</v>
      </c>
      <c r="II3" s="133"/>
      <c r="IJ3" s="134"/>
      <c r="IL3" s="135" t="b">
        <v>1</v>
      </c>
      <c r="IM3" s="142" t="s">
        <v>131</v>
      </c>
      <c r="IN3" s="314"/>
      <c r="IP3" s="132" t="s">
        <v>1365</v>
      </c>
      <c r="IQ3" s="148"/>
      <c r="IR3" s="134"/>
      <c r="IT3" s="135" t="b">
        <v>1</v>
      </c>
      <c r="IU3" s="142"/>
      <c r="IV3" s="314"/>
    </row>
    <row r="4" spans="1:256" ht="14.4" x14ac:dyDescent="0.3">
      <c r="B4" s="139" t="s">
        <v>1440</v>
      </c>
      <c r="F4" s="135" t="b">
        <v>0</v>
      </c>
      <c r="G4" s="135"/>
      <c r="H4" s="214"/>
      <c r="I4" s="131"/>
      <c r="J4" s="132" t="s">
        <v>12</v>
      </c>
      <c r="K4" s="148" t="s">
        <v>93</v>
      </c>
      <c r="L4" s="150">
        <v>29221</v>
      </c>
      <c r="M4" s="141">
        <f ca="1">TODAY()</f>
        <v>42979</v>
      </c>
      <c r="N4" s="135" t="b">
        <v>0</v>
      </c>
      <c r="O4" s="135"/>
      <c r="P4" s="214"/>
      <c r="R4" s="139" t="s">
        <v>1376</v>
      </c>
      <c r="S4" s="133"/>
      <c r="T4" s="133"/>
      <c r="V4" s="135" t="b">
        <v>0</v>
      </c>
      <c r="W4" s="135"/>
      <c r="X4" s="214"/>
      <c r="Z4" s="132" t="s">
        <v>1381</v>
      </c>
      <c r="AA4" s="148" t="s">
        <v>93</v>
      </c>
      <c r="AB4" s="150">
        <v>29221</v>
      </c>
      <c r="AC4" s="141">
        <f ca="1">TODAY()</f>
        <v>42979</v>
      </c>
      <c r="AD4" s="135" t="b">
        <v>0</v>
      </c>
      <c r="AE4" s="135"/>
      <c r="AF4" s="214"/>
      <c r="AH4" s="139" t="s">
        <v>1368</v>
      </c>
      <c r="AI4" s="133" t="s">
        <v>93</v>
      </c>
      <c r="AJ4" s="140">
        <v>29221</v>
      </c>
      <c r="AK4" s="141">
        <f ca="1">TODAY()</f>
        <v>42979</v>
      </c>
      <c r="AL4" s="135" t="b">
        <v>1</v>
      </c>
      <c r="AN4" s="214"/>
      <c r="AP4" s="139" t="s">
        <v>1442</v>
      </c>
      <c r="AQ4" s="133"/>
      <c r="AR4" s="133"/>
      <c r="AT4" s="135" t="b">
        <v>0</v>
      </c>
      <c r="AV4" s="214"/>
      <c r="AX4" s="142" t="s">
        <v>1370</v>
      </c>
      <c r="BB4" s="135" t="b">
        <v>0</v>
      </c>
      <c r="BC4" s="135" t="s">
        <v>987</v>
      </c>
      <c r="BD4" s="214"/>
      <c r="BF4" s="159" t="s">
        <v>1370</v>
      </c>
      <c r="BG4" s="133"/>
      <c r="BH4" s="140"/>
      <c r="BI4" s="141"/>
      <c r="BJ4" s="135" t="b">
        <v>0</v>
      </c>
      <c r="BK4" s="135" t="s">
        <v>987</v>
      </c>
      <c r="BL4" s="214"/>
      <c r="BN4" s="132" t="s">
        <v>12</v>
      </c>
      <c r="BO4" s="1211" t="s">
        <v>93</v>
      </c>
      <c r="BP4" s="1212">
        <v>29221</v>
      </c>
      <c r="BQ4" s="1213">
        <f ca="1">TODAY()</f>
        <v>42979</v>
      </c>
      <c r="BR4" s="135" t="b">
        <v>0</v>
      </c>
      <c r="BS4" s="135"/>
      <c r="BT4" s="1210"/>
      <c r="BV4" s="132" t="s">
        <v>1402</v>
      </c>
      <c r="BW4" s="133"/>
      <c r="BX4" s="134"/>
      <c r="BZ4" s="135" t="b">
        <v>1</v>
      </c>
      <c r="CA4" s="313" t="s">
        <v>131</v>
      </c>
      <c r="CB4" s="214"/>
      <c r="CD4" s="132" t="s">
        <v>1402</v>
      </c>
      <c r="CE4" s="133"/>
      <c r="CF4" s="134"/>
      <c r="CH4" s="135" t="b">
        <v>1</v>
      </c>
      <c r="CI4" s="313" t="s">
        <v>131</v>
      </c>
      <c r="CJ4" s="214"/>
      <c r="CL4" s="132" t="s">
        <v>1402</v>
      </c>
      <c r="CM4" s="133"/>
      <c r="CN4" s="134"/>
      <c r="CP4" s="135" t="b">
        <v>1</v>
      </c>
      <c r="CQ4" s="313" t="s">
        <v>131</v>
      </c>
      <c r="CR4" s="214"/>
      <c r="CT4" s="132" t="s">
        <v>1402</v>
      </c>
      <c r="CU4" s="133"/>
      <c r="CV4" s="134"/>
      <c r="CX4" s="135" t="b">
        <v>1</v>
      </c>
      <c r="CY4" s="313" t="s">
        <v>131</v>
      </c>
      <c r="CZ4" s="214"/>
      <c r="DB4" s="132" t="s">
        <v>1402</v>
      </c>
      <c r="DC4" s="133"/>
      <c r="DD4" s="134"/>
      <c r="DF4" s="135" t="b">
        <v>1</v>
      </c>
      <c r="DG4" s="313" t="s">
        <v>131</v>
      </c>
      <c r="DH4" s="214"/>
      <c r="DJ4" s="132" t="s">
        <v>1402</v>
      </c>
      <c r="DK4" s="133"/>
      <c r="DL4" s="134"/>
      <c r="DN4" s="135" t="b">
        <v>1</v>
      </c>
      <c r="DO4" s="313" t="s">
        <v>131</v>
      </c>
      <c r="DP4" s="214"/>
      <c r="DR4" s="139" t="s">
        <v>12</v>
      </c>
      <c r="DS4" s="133" t="s">
        <v>93</v>
      </c>
      <c r="DT4" s="140">
        <v>29221</v>
      </c>
      <c r="DU4" s="141">
        <f ca="1">TODAY()</f>
        <v>42979</v>
      </c>
      <c r="DV4" s="135" t="b">
        <v>0</v>
      </c>
      <c r="DX4" s="214"/>
      <c r="DZ4" s="139" t="s">
        <v>12</v>
      </c>
      <c r="EA4" s="133" t="s">
        <v>93</v>
      </c>
      <c r="EB4" s="140">
        <v>29221</v>
      </c>
      <c r="EC4" s="141">
        <f ca="1">TODAY()</f>
        <v>42979</v>
      </c>
      <c r="ED4" s="135" t="b">
        <v>0</v>
      </c>
      <c r="EF4" s="214"/>
      <c r="EH4" s="139" t="s">
        <v>12</v>
      </c>
      <c r="EI4" s="148" t="s">
        <v>93</v>
      </c>
      <c r="EJ4" s="140">
        <v>29221</v>
      </c>
      <c r="EK4" s="141">
        <f ca="1">TODAY()</f>
        <v>42979</v>
      </c>
      <c r="EL4" s="135" t="b">
        <v>0</v>
      </c>
      <c r="EN4" s="214"/>
      <c r="EP4" s="139" t="s">
        <v>12</v>
      </c>
      <c r="EQ4" s="133" t="s">
        <v>93</v>
      </c>
      <c r="ER4" s="140">
        <v>29221</v>
      </c>
      <c r="ES4" s="141">
        <f ca="1">TODAY()</f>
        <v>42979</v>
      </c>
      <c r="ET4" s="135" t="b">
        <v>0</v>
      </c>
      <c r="EV4" s="214"/>
      <c r="EX4" s="1283" t="s">
        <v>1431</v>
      </c>
      <c r="EY4" s="1211" t="s">
        <v>93</v>
      </c>
      <c r="EZ4" s="1212">
        <v>29221</v>
      </c>
      <c r="FA4" s="1213">
        <f ca="1">TODAY()</f>
        <v>42979</v>
      </c>
      <c r="FB4" s="135" t="b">
        <v>0</v>
      </c>
      <c r="FC4" s="135"/>
      <c r="FD4" s="214"/>
      <c r="FF4" s="139" t="s">
        <v>12</v>
      </c>
      <c r="FG4" s="133" t="s">
        <v>93</v>
      </c>
      <c r="FH4" s="140">
        <v>29221</v>
      </c>
      <c r="FI4" s="141">
        <f ca="1">TODAY()</f>
        <v>42979</v>
      </c>
      <c r="FJ4" s="135" t="b">
        <v>0</v>
      </c>
      <c r="FL4" s="214"/>
      <c r="FN4" s="1284" t="s">
        <v>12</v>
      </c>
      <c r="FO4" s="1211" t="s">
        <v>93</v>
      </c>
      <c r="FP4" s="1212">
        <v>29221</v>
      </c>
      <c r="FQ4" s="1213">
        <f ca="1">TODAY()</f>
        <v>42979</v>
      </c>
      <c r="FR4" s="135" t="b">
        <v>0</v>
      </c>
      <c r="FT4" s="214"/>
      <c r="FV4" s="1283" t="s">
        <v>12</v>
      </c>
      <c r="FW4" s="1211" t="s">
        <v>93</v>
      </c>
      <c r="FX4" s="1212">
        <v>29221</v>
      </c>
      <c r="FY4" s="1213">
        <f ca="1">TODAY()</f>
        <v>42979</v>
      </c>
      <c r="FZ4" s="135" t="b">
        <v>0</v>
      </c>
      <c r="GA4" s="135"/>
      <c r="GB4" s="1210"/>
      <c r="GD4" s="1283" t="s">
        <v>12</v>
      </c>
      <c r="GE4" s="1211" t="s">
        <v>93</v>
      </c>
      <c r="GF4" s="1212">
        <v>29221</v>
      </c>
      <c r="GG4" s="1213">
        <f ca="1">TODAY()</f>
        <v>42979</v>
      </c>
      <c r="GH4" s="135" t="b">
        <v>0</v>
      </c>
      <c r="GI4" s="135"/>
      <c r="GJ4" s="1210"/>
      <c r="GL4" s="139" t="s">
        <v>12</v>
      </c>
      <c r="GM4" s="133" t="s">
        <v>93</v>
      </c>
      <c r="GN4" s="140">
        <v>29221</v>
      </c>
      <c r="GO4" s="141">
        <f ca="1">TODAY()</f>
        <v>42979</v>
      </c>
      <c r="GP4" s="135" t="b">
        <v>0</v>
      </c>
      <c r="GR4" s="214"/>
      <c r="GT4" s="139" t="s">
        <v>1431</v>
      </c>
      <c r="GU4" s="133" t="s">
        <v>93</v>
      </c>
      <c r="GV4" s="140">
        <v>29221</v>
      </c>
      <c r="GW4" s="141">
        <f ca="1">TODAY()</f>
        <v>42979</v>
      </c>
      <c r="GX4" s="135" t="b">
        <v>0</v>
      </c>
      <c r="GZ4" s="214"/>
      <c r="HB4" s="139" t="s">
        <v>12</v>
      </c>
      <c r="HC4" s="133" t="s">
        <v>93</v>
      </c>
      <c r="HD4" s="140">
        <v>29221</v>
      </c>
      <c r="HE4" s="141">
        <f ca="1">TODAY()</f>
        <v>42979</v>
      </c>
      <c r="HF4" s="135" t="b">
        <v>0</v>
      </c>
      <c r="HH4" s="214"/>
      <c r="HJ4" s="139" t="s">
        <v>12</v>
      </c>
      <c r="HK4" s="133" t="s">
        <v>93</v>
      </c>
      <c r="HL4" s="140">
        <v>29221</v>
      </c>
      <c r="HM4" s="141">
        <f ca="1">TODAY()</f>
        <v>42979</v>
      </c>
      <c r="HN4" s="135" t="b">
        <v>0</v>
      </c>
      <c r="HP4" s="214"/>
      <c r="HR4" s="139" t="s">
        <v>12</v>
      </c>
      <c r="HS4" s="133" t="s">
        <v>93</v>
      </c>
      <c r="HT4" s="140">
        <v>29221</v>
      </c>
      <c r="HU4" s="141">
        <f ca="1">TODAY()</f>
        <v>42979</v>
      </c>
      <c r="HV4" s="135" t="b">
        <v>0</v>
      </c>
      <c r="HX4" s="214"/>
      <c r="HZ4" s="139" t="s">
        <v>12</v>
      </c>
      <c r="IA4" s="133" t="s">
        <v>93</v>
      </c>
      <c r="IB4" s="140">
        <v>29221</v>
      </c>
      <c r="IC4" s="141">
        <f ca="1">TODAY()</f>
        <v>42979</v>
      </c>
      <c r="ID4" s="135" t="b">
        <v>0</v>
      </c>
      <c r="IF4" s="214"/>
      <c r="IH4" s="159" t="s">
        <v>1431</v>
      </c>
      <c r="II4" s="133" t="s">
        <v>93</v>
      </c>
      <c r="IJ4" s="140">
        <v>29221</v>
      </c>
      <c r="IK4" s="141">
        <f ca="1">TODAY()</f>
        <v>42979</v>
      </c>
      <c r="IL4" s="135" t="b">
        <v>0</v>
      </c>
      <c r="IN4" s="214"/>
      <c r="IP4" s="159" t="s">
        <v>12</v>
      </c>
      <c r="IQ4" s="148" t="s">
        <v>93</v>
      </c>
      <c r="IR4" s="150">
        <v>29221</v>
      </c>
      <c r="IS4" s="141">
        <f ca="1">TODAY()</f>
        <v>42979</v>
      </c>
      <c r="IT4" s="135" t="b">
        <v>0</v>
      </c>
      <c r="IU4" s="135"/>
      <c r="IV4" s="214"/>
    </row>
    <row r="5" spans="1:256" ht="14.4" x14ac:dyDescent="0.3">
      <c r="B5" s="142" t="s">
        <v>1367</v>
      </c>
      <c r="F5" s="135" t="b">
        <v>0</v>
      </c>
      <c r="G5" s="135" t="s">
        <v>102</v>
      </c>
      <c r="H5" s="214"/>
      <c r="I5" s="131"/>
      <c r="J5" s="159" t="s">
        <v>25</v>
      </c>
      <c r="K5" s="148"/>
      <c r="L5" s="148"/>
      <c r="N5" s="135" t="b">
        <v>0</v>
      </c>
      <c r="O5" s="135"/>
      <c r="P5" s="214"/>
      <c r="R5" s="142" t="s">
        <v>1375</v>
      </c>
      <c r="S5" s="133"/>
      <c r="T5" s="133"/>
      <c r="V5" s="135" t="b">
        <v>0</v>
      </c>
      <c r="W5" s="135"/>
      <c r="X5" s="214"/>
      <c r="Z5" s="132" t="s">
        <v>1382</v>
      </c>
      <c r="AA5" s="133"/>
      <c r="AD5" s="135" t="b">
        <v>0</v>
      </c>
      <c r="AE5" s="135" t="s">
        <v>852</v>
      </c>
      <c r="AF5" s="214"/>
      <c r="AH5" s="142" t="s">
        <v>1386</v>
      </c>
      <c r="AI5" s="133"/>
      <c r="AJ5" s="133"/>
      <c r="AL5" s="135" t="b">
        <v>1</v>
      </c>
      <c r="AN5" s="214"/>
      <c r="AP5" s="142" t="s">
        <v>1443</v>
      </c>
      <c r="AQ5" s="133"/>
      <c r="AR5" s="133"/>
      <c r="AT5" s="135" t="b">
        <v>0</v>
      </c>
      <c r="AV5" s="214"/>
      <c r="AX5" s="139" t="s">
        <v>12</v>
      </c>
      <c r="AY5" s="133" t="s">
        <v>93</v>
      </c>
      <c r="AZ5" s="140">
        <v>10228</v>
      </c>
      <c r="BA5" s="141">
        <f ca="1">TODAY()</f>
        <v>42979</v>
      </c>
      <c r="BB5" s="135" t="b">
        <v>0</v>
      </c>
      <c r="BD5" s="214"/>
      <c r="BF5" s="159" t="s">
        <v>1400</v>
      </c>
      <c r="BG5" s="148" t="s">
        <v>93</v>
      </c>
      <c r="BH5" s="150">
        <v>10228</v>
      </c>
      <c r="BI5" s="141">
        <f ca="1">TODAY()</f>
        <v>42979</v>
      </c>
      <c r="BJ5" s="135" t="b">
        <v>0</v>
      </c>
      <c r="BL5" s="214"/>
      <c r="BN5" s="132" t="s">
        <v>129</v>
      </c>
      <c r="BO5" s="1093"/>
      <c r="BP5" s="1209"/>
      <c r="BQ5" s="1209"/>
      <c r="BR5" s="135" t="b">
        <v>0</v>
      </c>
      <c r="BS5" s="135" t="s">
        <v>129</v>
      </c>
      <c r="BT5" s="1210"/>
      <c r="BV5" s="139" t="s">
        <v>12</v>
      </c>
      <c r="BW5" s="133" t="s">
        <v>93</v>
      </c>
      <c r="BX5" s="140">
        <v>29221</v>
      </c>
      <c r="BY5" s="141">
        <f ca="1">TODAY()</f>
        <v>42979</v>
      </c>
      <c r="BZ5" s="135" t="b">
        <v>0</v>
      </c>
      <c r="CB5" s="214"/>
      <c r="CD5" s="139" t="s">
        <v>12</v>
      </c>
      <c r="CE5" s="133" t="s">
        <v>93</v>
      </c>
      <c r="CF5" s="140">
        <v>29221</v>
      </c>
      <c r="CG5" s="141">
        <f ca="1">TODAY()</f>
        <v>42979</v>
      </c>
      <c r="CH5" s="135" t="b">
        <v>0</v>
      </c>
      <c r="CJ5" s="214"/>
      <c r="CL5" s="139" t="s">
        <v>12</v>
      </c>
      <c r="CM5" s="133" t="s">
        <v>93</v>
      </c>
      <c r="CN5" s="140">
        <v>29221</v>
      </c>
      <c r="CO5" s="141">
        <f ca="1">TODAY()</f>
        <v>42979</v>
      </c>
      <c r="CP5" s="135" t="b">
        <v>0</v>
      </c>
      <c r="CR5" s="214"/>
      <c r="CT5" s="139" t="s">
        <v>12</v>
      </c>
      <c r="CU5" s="133" t="s">
        <v>93</v>
      </c>
      <c r="CV5" s="140">
        <v>29221</v>
      </c>
      <c r="CW5" s="141">
        <f ca="1">TODAY()</f>
        <v>42979</v>
      </c>
      <c r="CX5" s="135" t="b">
        <v>0</v>
      </c>
      <c r="CZ5" s="214"/>
      <c r="DB5" s="139" t="s">
        <v>12</v>
      </c>
      <c r="DC5" s="133" t="s">
        <v>93</v>
      </c>
      <c r="DD5" s="140">
        <v>29221</v>
      </c>
      <c r="DE5" s="141">
        <f ca="1">TODAY()</f>
        <v>42979</v>
      </c>
      <c r="DF5" s="135" t="b">
        <v>0</v>
      </c>
      <c r="DH5" s="214"/>
      <c r="DJ5" s="139" t="s">
        <v>1368</v>
      </c>
      <c r="DK5" s="133" t="s">
        <v>93</v>
      </c>
      <c r="DL5" s="140">
        <v>29221</v>
      </c>
      <c r="DM5" s="141">
        <f ca="1">TODAY()</f>
        <v>42979</v>
      </c>
      <c r="DN5" s="135" t="b">
        <v>0</v>
      </c>
      <c r="DP5" s="214"/>
      <c r="DR5" s="142" t="s">
        <v>1385</v>
      </c>
      <c r="DS5" s="133"/>
      <c r="DT5" s="133"/>
      <c r="DV5" s="135" t="b">
        <v>0</v>
      </c>
      <c r="DW5" s="135" t="s">
        <v>129</v>
      </c>
      <c r="DX5" s="214"/>
      <c r="DZ5" s="142" t="s">
        <v>1385</v>
      </c>
      <c r="EA5" s="133"/>
      <c r="EB5" s="133"/>
      <c r="ED5" s="135" t="b">
        <v>0</v>
      </c>
      <c r="EE5" s="135" t="s">
        <v>129</v>
      </c>
      <c r="EF5" s="214"/>
      <c r="EH5" s="142" t="s">
        <v>1385</v>
      </c>
      <c r="EI5" s="133"/>
      <c r="EJ5" s="133"/>
      <c r="EL5" s="135" t="b">
        <v>0</v>
      </c>
      <c r="EM5" s="135" t="s">
        <v>129</v>
      </c>
      <c r="EN5" s="214"/>
      <c r="EP5" s="142" t="s">
        <v>1385</v>
      </c>
      <c r="EQ5" s="133"/>
      <c r="ER5" s="133"/>
      <c r="ET5" s="135" t="b">
        <v>0</v>
      </c>
      <c r="EU5" s="135" t="s">
        <v>129</v>
      </c>
      <c r="EV5" s="214"/>
      <c r="EX5" s="1283" t="s">
        <v>129</v>
      </c>
      <c r="EY5" s="1093" t="s">
        <v>173</v>
      </c>
      <c r="EZ5" s="1209"/>
      <c r="FA5" s="1209"/>
      <c r="FB5" s="135" t="b">
        <v>0</v>
      </c>
      <c r="FC5" s="135" t="s">
        <v>129</v>
      </c>
      <c r="FD5" s="1210"/>
      <c r="FF5" s="142" t="s">
        <v>175</v>
      </c>
      <c r="FG5" s="133"/>
      <c r="FH5" s="143">
        <v>0</v>
      </c>
      <c r="FI5" s="144">
        <v>0.99998842592592585</v>
      </c>
      <c r="FJ5" s="135" t="b">
        <v>0</v>
      </c>
      <c r="FL5" s="214"/>
      <c r="FN5" s="1284" t="s">
        <v>129</v>
      </c>
      <c r="FO5" s="1093" t="s">
        <v>173</v>
      </c>
      <c r="FP5" s="1209"/>
      <c r="FQ5" s="1209"/>
      <c r="FR5" s="135" t="b">
        <v>0</v>
      </c>
      <c r="FS5" s="135" t="s">
        <v>129</v>
      </c>
      <c r="FT5" s="214"/>
      <c r="FV5" s="1283" t="s">
        <v>129</v>
      </c>
      <c r="FW5" s="1093" t="s">
        <v>173</v>
      </c>
      <c r="FX5" s="1214"/>
      <c r="FY5" s="1209"/>
      <c r="FZ5" s="135" t="b">
        <v>0</v>
      </c>
      <c r="GA5" s="135" t="s">
        <v>129</v>
      </c>
      <c r="GB5" s="1210"/>
      <c r="GD5" s="1283" t="s">
        <v>129</v>
      </c>
      <c r="GE5" s="1093" t="s">
        <v>173</v>
      </c>
      <c r="GF5" s="1214"/>
      <c r="GG5" s="1214"/>
      <c r="GH5" s="135" t="b">
        <v>0</v>
      </c>
      <c r="GI5" s="135" t="s">
        <v>129</v>
      </c>
      <c r="GJ5" s="1210"/>
      <c r="GL5" s="142" t="s">
        <v>1385</v>
      </c>
      <c r="GM5" s="133"/>
      <c r="GN5" s="133"/>
      <c r="GP5" s="135" t="b">
        <v>0</v>
      </c>
      <c r="GQ5" s="135" t="s">
        <v>129</v>
      </c>
      <c r="GR5" s="214"/>
      <c r="GT5" s="142" t="s">
        <v>1385</v>
      </c>
      <c r="GU5" s="133"/>
      <c r="GV5" s="133"/>
      <c r="GX5" s="135" t="b">
        <v>0</v>
      </c>
      <c r="GY5" s="135" t="s">
        <v>129</v>
      </c>
      <c r="GZ5" s="214"/>
      <c r="HB5" s="142" t="s">
        <v>1385</v>
      </c>
      <c r="HC5" s="133"/>
      <c r="HD5" s="133"/>
      <c r="HF5" s="135" t="b">
        <v>0</v>
      </c>
      <c r="HG5" s="135" t="s">
        <v>129</v>
      </c>
      <c r="HH5" s="214"/>
      <c r="HJ5" s="142" t="s">
        <v>1385</v>
      </c>
      <c r="HK5" s="133"/>
      <c r="HL5" s="133"/>
      <c r="HN5" s="135" t="b">
        <v>0</v>
      </c>
      <c r="HO5" s="135" t="s">
        <v>129</v>
      </c>
      <c r="HP5" s="214"/>
      <c r="HR5" s="142" t="s">
        <v>1385</v>
      </c>
      <c r="HS5" s="133"/>
      <c r="HT5" s="133"/>
      <c r="HV5" s="135" t="b">
        <v>0</v>
      </c>
      <c r="HW5" s="135" t="s">
        <v>129</v>
      </c>
      <c r="HX5" s="214"/>
      <c r="HZ5" s="142" t="s">
        <v>1385</v>
      </c>
      <c r="IA5" s="133"/>
      <c r="IB5" s="133"/>
      <c r="ID5" s="135" t="b">
        <v>0</v>
      </c>
      <c r="IE5" s="135" t="s">
        <v>129</v>
      </c>
      <c r="IF5" s="214"/>
      <c r="IH5" s="142" t="s">
        <v>1385</v>
      </c>
      <c r="II5" s="133"/>
      <c r="IJ5" s="133"/>
      <c r="IL5" s="135" t="b">
        <v>0</v>
      </c>
      <c r="IM5" s="135" t="s">
        <v>129</v>
      </c>
      <c r="IN5" s="214"/>
      <c r="IP5" s="142" t="s">
        <v>1438</v>
      </c>
      <c r="IQ5" s="148"/>
      <c r="IR5" s="148"/>
      <c r="IT5" s="135" t="b">
        <v>0</v>
      </c>
      <c r="IU5" s="135"/>
      <c r="IV5" s="214"/>
    </row>
    <row r="6" spans="1:256" ht="14.4" x14ac:dyDescent="0.3">
      <c r="B6" s="139" t="s">
        <v>519</v>
      </c>
      <c r="F6" s="135" t="b">
        <v>0</v>
      </c>
      <c r="G6" s="135" t="s">
        <v>484</v>
      </c>
      <c r="H6" s="214"/>
      <c r="I6" s="131"/>
      <c r="J6" s="132" t="s">
        <v>1370</v>
      </c>
      <c r="K6" s="148"/>
      <c r="L6" s="148"/>
      <c r="N6" s="135" t="b">
        <v>1</v>
      </c>
      <c r="O6" s="135"/>
      <c r="P6" s="214"/>
      <c r="R6" s="139" t="s">
        <v>1374</v>
      </c>
      <c r="S6" s="133"/>
      <c r="T6" s="133"/>
      <c r="V6" s="135" t="b">
        <v>0</v>
      </c>
      <c r="W6" s="135"/>
      <c r="X6" s="214"/>
      <c r="Z6" s="132" t="s">
        <v>848</v>
      </c>
      <c r="AA6" s="133"/>
      <c r="AB6" s="133"/>
      <c r="AD6" s="135" t="b">
        <v>0</v>
      </c>
      <c r="AF6" s="214"/>
      <c r="AH6" s="139" t="s">
        <v>1387</v>
      </c>
      <c r="AI6" s="133"/>
      <c r="AJ6" s="133"/>
      <c r="AL6" s="135" t="b">
        <v>1</v>
      </c>
      <c r="AM6" s="135" t="s">
        <v>105</v>
      </c>
      <c r="AN6" s="214"/>
      <c r="AP6" s="139" t="s">
        <v>1444</v>
      </c>
      <c r="AQ6" s="133"/>
      <c r="AR6" s="133"/>
      <c r="AT6" s="135" t="b">
        <v>0</v>
      </c>
      <c r="AV6" s="214"/>
      <c r="AX6" s="142" t="s">
        <v>1397</v>
      </c>
      <c r="AY6" s="133"/>
      <c r="AZ6" s="133"/>
      <c r="BB6" s="135" t="b">
        <v>0</v>
      </c>
      <c r="BD6" s="214"/>
      <c r="BF6" s="142" t="s">
        <v>1397</v>
      </c>
      <c r="BG6" s="148"/>
      <c r="BH6" s="148"/>
      <c r="BJ6" s="135" t="b">
        <v>0</v>
      </c>
      <c r="BL6" s="214"/>
      <c r="BN6" s="132" t="s">
        <v>1412</v>
      </c>
      <c r="BO6" s="1093"/>
      <c r="BP6" s="1209"/>
      <c r="BQ6" s="1209"/>
      <c r="BR6" s="135" t="b">
        <v>0</v>
      </c>
      <c r="BS6" s="1214" t="s">
        <v>53</v>
      </c>
      <c r="BT6" s="1210"/>
      <c r="BV6" s="142" t="s">
        <v>1385</v>
      </c>
      <c r="BW6" s="133"/>
      <c r="BX6" s="133"/>
      <c r="BZ6" s="135" t="b">
        <v>0</v>
      </c>
      <c r="CA6" s="135" t="s">
        <v>129</v>
      </c>
      <c r="CB6" s="214"/>
      <c r="CD6" s="142" t="s">
        <v>1385</v>
      </c>
      <c r="CE6" s="133"/>
      <c r="CF6" s="133"/>
      <c r="CH6" s="135" t="b">
        <v>0</v>
      </c>
      <c r="CI6" s="135" t="s">
        <v>129</v>
      </c>
      <c r="CJ6" s="214"/>
      <c r="CL6" s="142" t="s">
        <v>1385</v>
      </c>
      <c r="CM6" s="133"/>
      <c r="CN6" s="133"/>
      <c r="CP6" s="135" t="b">
        <v>0</v>
      </c>
      <c r="CQ6" s="135" t="s">
        <v>129</v>
      </c>
      <c r="CR6" s="214"/>
      <c r="CT6" s="142" t="s">
        <v>1385</v>
      </c>
      <c r="CU6" s="133"/>
      <c r="CV6" s="133"/>
      <c r="CX6" s="135" t="b">
        <v>0</v>
      </c>
      <c r="CY6" s="135" t="s">
        <v>129</v>
      </c>
      <c r="CZ6" s="214"/>
      <c r="DB6" s="142" t="s">
        <v>1385</v>
      </c>
      <c r="DC6" s="133"/>
      <c r="DD6" s="133"/>
      <c r="DF6" s="135" t="b">
        <v>0</v>
      </c>
      <c r="DG6" s="135" t="s">
        <v>129</v>
      </c>
      <c r="DH6" s="214"/>
      <c r="DJ6" s="142" t="s">
        <v>1369</v>
      </c>
      <c r="DK6" s="133" t="s">
        <v>93</v>
      </c>
      <c r="DL6" s="140">
        <v>29221</v>
      </c>
      <c r="DM6" s="141">
        <f ca="1">TODAY()</f>
        <v>42979</v>
      </c>
      <c r="DN6" s="135" t="b">
        <v>0</v>
      </c>
      <c r="DP6" s="214"/>
      <c r="DR6" s="139" t="s">
        <v>1967</v>
      </c>
      <c r="DS6" s="133" t="s">
        <v>23</v>
      </c>
      <c r="DT6" s="99">
        <v>0</v>
      </c>
      <c r="DU6" s="99">
        <v>200</v>
      </c>
      <c r="DV6" s="135" t="b">
        <v>0</v>
      </c>
      <c r="DX6" s="214"/>
      <c r="DZ6" s="139" t="s">
        <v>1967</v>
      </c>
      <c r="EA6" s="133" t="s">
        <v>23</v>
      </c>
      <c r="EB6" s="99">
        <v>0</v>
      </c>
      <c r="EC6" s="99">
        <v>200</v>
      </c>
      <c r="ED6" s="135" t="b">
        <v>0</v>
      </c>
      <c r="EF6" s="214"/>
      <c r="EH6" s="139" t="s">
        <v>1967</v>
      </c>
      <c r="EI6" s="133" t="s">
        <v>23</v>
      </c>
      <c r="EJ6" s="99">
        <v>0</v>
      </c>
      <c r="EK6" s="99">
        <v>200</v>
      </c>
      <c r="EL6" s="135" t="b">
        <v>0</v>
      </c>
      <c r="EN6" s="214"/>
      <c r="EP6" s="139" t="s">
        <v>1426</v>
      </c>
      <c r="EQ6" s="133"/>
      <c r="ER6" s="133"/>
      <c r="ET6" s="135" t="b">
        <v>0</v>
      </c>
      <c r="EU6" s="135" t="s">
        <v>460</v>
      </c>
      <c r="EV6" s="214"/>
      <c r="EX6" s="1284" t="s">
        <v>1412</v>
      </c>
      <c r="EY6" s="1093" t="s">
        <v>173</v>
      </c>
      <c r="EZ6" s="1209"/>
      <c r="FA6" s="1209"/>
      <c r="FB6" s="135" t="b">
        <v>0</v>
      </c>
      <c r="FC6" s="135" t="s">
        <v>53</v>
      </c>
      <c r="FD6" s="1210"/>
      <c r="FF6" s="139" t="s">
        <v>1385</v>
      </c>
      <c r="FG6" s="133"/>
      <c r="FH6" s="133"/>
      <c r="FJ6" s="135" t="b">
        <v>0</v>
      </c>
      <c r="FK6" s="135" t="s">
        <v>129</v>
      </c>
      <c r="FL6" s="214"/>
      <c r="FN6" s="1284" t="s">
        <v>1412</v>
      </c>
      <c r="FO6" s="1093" t="s">
        <v>173</v>
      </c>
      <c r="FP6" s="1209"/>
      <c r="FQ6" s="1209"/>
      <c r="FR6" s="135" t="b">
        <v>0</v>
      </c>
      <c r="FS6" s="135" t="s">
        <v>53</v>
      </c>
      <c r="FT6" s="214"/>
      <c r="FV6" s="1283" t="s">
        <v>1412</v>
      </c>
      <c r="FW6" s="1093" t="s">
        <v>173</v>
      </c>
      <c r="FX6" s="1214"/>
      <c r="FY6" s="1209"/>
      <c r="FZ6" s="135" t="b">
        <v>0</v>
      </c>
      <c r="GA6" s="135" t="s">
        <v>53</v>
      </c>
      <c r="GB6" s="1210"/>
      <c r="GD6" s="1283" t="s">
        <v>1412</v>
      </c>
      <c r="GE6" s="1093" t="s">
        <v>173</v>
      </c>
      <c r="GF6" s="1214"/>
      <c r="GG6" s="1214"/>
      <c r="GH6" s="135" t="b">
        <v>0</v>
      </c>
      <c r="GI6" s="135" t="s">
        <v>53</v>
      </c>
      <c r="GJ6" s="1210"/>
      <c r="GL6" s="139" t="s">
        <v>1412</v>
      </c>
      <c r="GM6" s="133"/>
      <c r="GN6" s="133"/>
      <c r="GP6" s="135" t="b">
        <v>0</v>
      </c>
      <c r="GQ6" s="135" t="s">
        <v>53</v>
      </c>
      <c r="GR6" s="214"/>
      <c r="GT6" s="139" t="s">
        <v>1412</v>
      </c>
      <c r="GU6" s="133"/>
      <c r="GV6" s="133"/>
      <c r="GX6" s="135" t="b">
        <v>0</v>
      </c>
      <c r="GY6" s="135" t="s">
        <v>53</v>
      </c>
      <c r="GZ6" s="214"/>
      <c r="HB6" s="139" t="s">
        <v>1457</v>
      </c>
      <c r="HC6" s="133"/>
      <c r="HD6" s="133"/>
      <c r="HF6" s="135" t="b">
        <v>0</v>
      </c>
      <c r="HG6" s="135" t="s">
        <v>53</v>
      </c>
      <c r="HH6" s="214"/>
      <c r="HJ6" s="139" t="s">
        <v>1412</v>
      </c>
      <c r="HK6" s="133"/>
      <c r="HL6" s="133"/>
      <c r="HN6" s="135" t="b">
        <v>0</v>
      </c>
      <c r="HO6" s="135" t="s">
        <v>53</v>
      </c>
      <c r="HP6" s="214"/>
      <c r="HR6" s="139" t="s">
        <v>1412</v>
      </c>
      <c r="HS6" s="133"/>
      <c r="HT6" s="133"/>
      <c r="HV6" s="135" t="b">
        <v>0</v>
      </c>
      <c r="HW6" s="135" t="s">
        <v>53</v>
      </c>
      <c r="HX6" s="214"/>
      <c r="HZ6" s="139" t="s">
        <v>1433</v>
      </c>
      <c r="IA6" s="133"/>
      <c r="IB6" s="133"/>
      <c r="ID6" s="135" t="b">
        <v>0</v>
      </c>
      <c r="IE6" s="135" t="s">
        <v>61</v>
      </c>
      <c r="IF6" s="214"/>
      <c r="IH6" s="139" t="s">
        <v>1437</v>
      </c>
      <c r="II6" s="133"/>
      <c r="IJ6" s="133"/>
      <c r="IL6" s="135" t="b">
        <v>0</v>
      </c>
      <c r="IN6" s="214"/>
      <c r="IP6" s="159" t="s">
        <v>1439</v>
      </c>
      <c r="IQ6" s="148"/>
      <c r="IR6" s="148"/>
      <c r="IT6" s="135" t="b">
        <v>0</v>
      </c>
      <c r="IU6" s="135"/>
      <c r="IV6" s="214"/>
    </row>
    <row r="7" spans="1:256" ht="14.4" x14ac:dyDescent="0.3">
      <c r="B7" s="159" t="s">
        <v>1357</v>
      </c>
      <c r="F7" s="117" t="b">
        <v>1</v>
      </c>
      <c r="G7" s="135"/>
      <c r="H7" s="214"/>
      <c r="I7" s="131"/>
      <c r="J7" s="142" t="s">
        <v>742</v>
      </c>
      <c r="K7" s="148"/>
      <c r="L7" s="148"/>
      <c r="N7" s="135" t="b">
        <v>0</v>
      </c>
      <c r="O7" s="135"/>
      <c r="P7" s="214"/>
      <c r="R7" s="142" t="s">
        <v>121</v>
      </c>
      <c r="S7" s="133"/>
      <c r="T7" s="140"/>
      <c r="U7" s="141"/>
      <c r="V7" s="135" t="b">
        <v>0</v>
      </c>
      <c r="W7" s="135"/>
      <c r="X7" s="214"/>
      <c r="Z7" s="132" t="s">
        <v>1380</v>
      </c>
      <c r="AA7" s="133"/>
      <c r="AB7" s="133"/>
      <c r="AD7" s="135" t="b">
        <v>0</v>
      </c>
      <c r="AE7" s="135"/>
      <c r="AF7" s="214"/>
      <c r="AH7" s="142" t="s">
        <v>1388</v>
      </c>
      <c r="AI7" s="133"/>
      <c r="AJ7" s="140"/>
      <c r="AK7" s="141"/>
      <c r="AL7" s="135" t="b">
        <v>1</v>
      </c>
      <c r="AM7" s="135" t="s">
        <v>106</v>
      </c>
      <c r="AN7" s="214"/>
      <c r="AP7" s="142" t="s">
        <v>526</v>
      </c>
      <c r="AQ7" s="133"/>
      <c r="AR7" s="140"/>
      <c r="AS7" s="141"/>
      <c r="AT7" s="135" t="b">
        <v>0</v>
      </c>
      <c r="AV7" s="214"/>
      <c r="AX7" s="139" t="s">
        <v>1932</v>
      </c>
      <c r="AY7" s="133" t="s">
        <v>164</v>
      </c>
      <c r="AZ7" s="133">
        <v>-75</v>
      </c>
      <c r="BA7" s="117">
        <v>75</v>
      </c>
      <c r="BB7" s="135" t="b">
        <v>0</v>
      </c>
      <c r="BD7" s="214"/>
      <c r="BF7" s="159" t="s">
        <v>1936</v>
      </c>
      <c r="BG7" s="148" t="s">
        <v>953</v>
      </c>
      <c r="BH7" s="148">
        <v>-40</v>
      </c>
      <c r="BI7" s="117">
        <v>47</v>
      </c>
      <c r="BJ7" s="135" t="b">
        <v>0</v>
      </c>
      <c r="BL7" s="214"/>
      <c r="BN7" s="132" t="s">
        <v>54</v>
      </c>
      <c r="BO7" s="1093"/>
      <c r="BP7" s="1209"/>
      <c r="BQ7" s="1209"/>
      <c r="BR7" s="135" t="b">
        <v>0</v>
      </c>
      <c r="BS7" s="135" t="s">
        <v>54</v>
      </c>
      <c r="BT7" s="1210"/>
      <c r="BV7" s="139" t="s">
        <v>54</v>
      </c>
      <c r="BW7" s="133"/>
      <c r="BX7" s="133"/>
      <c r="BZ7" s="135" t="b">
        <v>0</v>
      </c>
      <c r="CA7" s="135" t="s">
        <v>54</v>
      </c>
      <c r="CB7" s="214"/>
      <c r="CD7" s="139" t="s">
        <v>54</v>
      </c>
      <c r="CE7" s="133"/>
      <c r="CF7" s="133"/>
      <c r="CH7" s="135" t="b">
        <v>0</v>
      </c>
      <c r="CI7" s="135" t="s">
        <v>54</v>
      </c>
      <c r="CJ7" s="214"/>
      <c r="CL7" s="139" t="s">
        <v>54</v>
      </c>
      <c r="CM7" s="133"/>
      <c r="CN7" s="133"/>
      <c r="CP7" s="135" t="b">
        <v>0</v>
      </c>
      <c r="CQ7" s="135" t="s">
        <v>54</v>
      </c>
      <c r="CR7" s="214"/>
      <c r="CT7" s="139" t="s">
        <v>54</v>
      </c>
      <c r="CU7" s="133"/>
      <c r="CV7" s="133"/>
      <c r="CX7" s="135" t="b">
        <v>0</v>
      </c>
      <c r="CY7" s="135" t="s">
        <v>54</v>
      </c>
      <c r="CZ7" s="214"/>
      <c r="DB7" s="139" t="s">
        <v>54</v>
      </c>
      <c r="DC7" s="133"/>
      <c r="DD7" s="133"/>
      <c r="DF7" s="135" t="b">
        <v>0</v>
      </c>
      <c r="DG7" s="135" t="s">
        <v>54</v>
      </c>
      <c r="DH7" s="214"/>
      <c r="DJ7" s="139" t="s">
        <v>1385</v>
      </c>
      <c r="DK7" s="133"/>
      <c r="DL7" s="133"/>
      <c r="DN7" s="135" t="b">
        <v>0</v>
      </c>
      <c r="DO7" s="135" t="s">
        <v>129</v>
      </c>
      <c r="DP7" s="214"/>
      <c r="DR7" s="142" t="s">
        <v>1968</v>
      </c>
      <c r="DS7" s="133" t="s">
        <v>23</v>
      </c>
      <c r="DT7" s="99">
        <v>0</v>
      </c>
      <c r="DU7" s="99">
        <v>200</v>
      </c>
      <c r="DV7" s="135" t="b">
        <v>0</v>
      </c>
      <c r="DX7" s="214"/>
      <c r="DZ7" s="142" t="s">
        <v>1968</v>
      </c>
      <c r="EA7" s="133" t="s">
        <v>23</v>
      </c>
      <c r="EB7" s="99">
        <v>0</v>
      </c>
      <c r="EC7" s="99">
        <v>200</v>
      </c>
      <c r="ED7" s="135" t="b">
        <v>0</v>
      </c>
      <c r="EF7" s="214"/>
      <c r="EH7" s="142" t="s">
        <v>1968</v>
      </c>
      <c r="EI7" s="133" t="s">
        <v>23</v>
      </c>
      <c r="EJ7" s="99">
        <v>0</v>
      </c>
      <c r="EK7" s="99">
        <v>200</v>
      </c>
      <c r="EL7" s="135" t="b">
        <v>0</v>
      </c>
      <c r="EN7" s="214"/>
      <c r="EP7" s="142" t="s">
        <v>54</v>
      </c>
      <c r="EQ7" s="133"/>
      <c r="ER7" s="140"/>
      <c r="ES7" s="141"/>
      <c r="ET7" s="135" t="b">
        <v>0</v>
      </c>
      <c r="EU7" s="135" t="s">
        <v>54</v>
      </c>
      <c r="EV7" s="214"/>
      <c r="EX7" s="1284" t="s">
        <v>54</v>
      </c>
      <c r="EY7" s="1093" t="s">
        <v>173</v>
      </c>
      <c r="EZ7" s="1209"/>
      <c r="FA7" s="1209"/>
      <c r="FB7" s="135" t="b">
        <v>0</v>
      </c>
      <c r="FC7" s="135" t="s">
        <v>54</v>
      </c>
      <c r="FD7" s="1210"/>
      <c r="FF7" s="142" t="s">
        <v>54</v>
      </c>
      <c r="FG7" s="133"/>
      <c r="FH7" s="140"/>
      <c r="FI7" s="141"/>
      <c r="FJ7" s="135" t="b">
        <v>0</v>
      </c>
      <c r="FK7" s="135" t="s">
        <v>54</v>
      </c>
      <c r="FL7" s="214"/>
      <c r="FN7" s="1284" t="s">
        <v>54</v>
      </c>
      <c r="FO7" s="1093" t="s">
        <v>173</v>
      </c>
      <c r="FP7" s="1209"/>
      <c r="FQ7" s="1209"/>
      <c r="FR7" s="135" t="b">
        <v>0</v>
      </c>
      <c r="FS7" s="135" t="s">
        <v>54</v>
      </c>
      <c r="FT7" s="214"/>
      <c r="FV7" s="1283" t="s">
        <v>54</v>
      </c>
      <c r="FW7" s="1093" t="s">
        <v>173</v>
      </c>
      <c r="FX7" s="1214"/>
      <c r="FY7" s="1209"/>
      <c r="FZ7" s="135" t="b">
        <v>0</v>
      </c>
      <c r="GA7" s="135" t="s">
        <v>54</v>
      </c>
      <c r="GB7" s="1210"/>
      <c r="GD7" s="1283" t="s">
        <v>54</v>
      </c>
      <c r="GE7" s="1093" t="s">
        <v>173</v>
      </c>
      <c r="GF7" s="1214"/>
      <c r="GG7" s="1214"/>
      <c r="GH7" s="135" t="b">
        <v>0</v>
      </c>
      <c r="GI7" s="135" t="s">
        <v>54</v>
      </c>
      <c r="GJ7" s="1210"/>
      <c r="GL7" s="142" t="s">
        <v>54</v>
      </c>
      <c r="GM7" s="133"/>
      <c r="GN7" s="140"/>
      <c r="GO7" s="141"/>
      <c r="GP7" s="135" t="b">
        <v>0</v>
      </c>
      <c r="GQ7" s="135" t="s">
        <v>54</v>
      </c>
      <c r="GR7" s="214"/>
      <c r="GT7" s="142" t="s">
        <v>54</v>
      </c>
      <c r="GU7" s="133"/>
      <c r="GV7" s="140"/>
      <c r="GW7" s="141"/>
      <c r="GX7" s="135" t="b">
        <v>0</v>
      </c>
      <c r="GY7" s="135" t="s">
        <v>54</v>
      </c>
      <c r="GZ7" s="214"/>
      <c r="HB7" s="142" t="s">
        <v>54</v>
      </c>
      <c r="HC7" s="133"/>
      <c r="HD7" s="140"/>
      <c r="HE7" s="141"/>
      <c r="HF7" s="135" t="b">
        <v>0</v>
      </c>
      <c r="HG7" s="135" t="s">
        <v>54</v>
      </c>
      <c r="HH7" s="214"/>
      <c r="HJ7" s="142" t="s">
        <v>54</v>
      </c>
      <c r="HK7" s="133"/>
      <c r="HL7" s="140"/>
      <c r="HM7" s="141"/>
      <c r="HN7" s="135" t="b">
        <v>0</v>
      </c>
      <c r="HO7" s="135" t="s">
        <v>54</v>
      </c>
      <c r="HP7" s="214"/>
      <c r="HR7" s="142" t="s">
        <v>54</v>
      </c>
      <c r="HS7" s="133"/>
      <c r="HT7" s="140"/>
      <c r="HU7" s="141"/>
      <c r="HV7" s="135" t="b">
        <v>0</v>
      </c>
      <c r="HW7" s="135" t="s">
        <v>54</v>
      </c>
      <c r="HX7" s="214"/>
      <c r="HZ7" s="142" t="s">
        <v>1412</v>
      </c>
      <c r="IA7" s="133"/>
      <c r="IB7" s="140"/>
      <c r="IC7" s="141"/>
      <c r="ID7" s="135" t="b">
        <v>0</v>
      </c>
      <c r="IE7" s="135" t="s">
        <v>53</v>
      </c>
      <c r="IF7" s="214"/>
      <c r="IH7" s="142" t="s">
        <v>1435</v>
      </c>
      <c r="II7" s="133"/>
      <c r="IJ7" s="145">
        <v>0</v>
      </c>
      <c r="IK7" s="146">
        <v>10000000</v>
      </c>
      <c r="IL7" s="135" t="b">
        <v>0</v>
      </c>
      <c r="IN7" s="214"/>
      <c r="IP7" s="142" t="s">
        <v>1850</v>
      </c>
      <c r="IQ7" s="148"/>
      <c r="IR7" s="145"/>
      <c r="IS7" s="146"/>
      <c r="IT7" s="135" t="b">
        <v>0</v>
      </c>
      <c r="IU7" s="135"/>
      <c r="IV7" s="214"/>
    </row>
    <row r="8" spans="1:256" ht="14.4" x14ac:dyDescent="0.3">
      <c r="B8" s="159" t="s">
        <v>1497</v>
      </c>
      <c r="F8" s="135" t="b">
        <v>0</v>
      </c>
      <c r="H8" s="1102"/>
      <c r="I8" s="131"/>
      <c r="J8" s="159" t="s">
        <v>334</v>
      </c>
      <c r="K8" s="148"/>
      <c r="L8" s="150"/>
      <c r="M8" s="141"/>
      <c r="N8" s="135" t="b">
        <v>0</v>
      </c>
      <c r="O8" s="135"/>
      <c r="P8" s="214"/>
      <c r="R8" s="142" t="s">
        <v>195</v>
      </c>
      <c r="S8" s="133"/>
      <c r="T8" s="140"/>
      <c r="U8" s="141"/>
      <c r="V8" s="135" t="b">
        <v>0</v>
      </c>
      <c r="W8" s="135"/>
      <c r="X8" s="214"/>
      <c r="Z8" s="132" t="s">
        <v>855</v>
      </c>
      <c r="AA8" s="133"/>
      <c r="AB8" s="133"/>
      <c r="AD8" s="135" t="b">
        <v>0</v>
      </c>
      <c r="AE8" s="135"/>
      <c r="AF8" s="214"/>
      <c r="AH8" s="142" t="s">
        <v>1389</v>
      </c>
      <c r="AI8" s="133"/>
      <c r="AJ8" s="140"/>
      <c r="AK8" s="141"/>
      <c r="AL8" s="135" t="b">
        <v>1</v>
      </c>
      <c r="AN8" s="214"/>
      <c r="AP8" s="142" t="s">
        <v>1445</v>
      </c>
      <c r="AQ8" s="133"/>
      <c r="AR8" s="140"/>
      <c r="AS8" s="141"/>
      <c r="AT8" s="135" t="b">
        <v>0</v>
      </c>
      <c r="AV8" s="214"/>
      <c r="AX8" s="142" t="s">
        <v>1933</v>
      </c>
      <c r="AY8" s="133" t="s">
        <v>164</v>
      </c>
      <c r="AZ8" s="145">
        <v>-180</v>
      </c>
      <c r="BA8" s="146">
        <v>180</v>
      </c>
      <c r="BB8" s="135" t="b">
        <v>0</v>
      </c>
      <c r="BD8" s="214"/>
      <c r="BF8" s="142" t="s">
        <v>1937</v>
      </c>
      <c r="BG8" s="148" t="s">
        <v>953</v>
      </c>
      <c r="BH8" s="145">
        <v>-52</v>
      </c>
      <c r="BI8" s="146">
        <v>40</v>
      </c>
      <c r="BJ8" s="135" t="b">
        <v>0</v>
      </c>
      <c r="BL8" s="214"/>
      <c r="BN8" s="132" t="s">
        <v>2237</v>
      </c>
      <c r="BO8" s="1074" t="s">
        <v>68</v>
      </c>
      <c r="BP8" s="1074">
        <v>0</v>
      </c>
      <c r="BQ8" s="1074">
        <v>1000</v>
      </c>
      <c r="BR8" s="135" t="b">
        <v>0</v>
      </c>
      <c r="BS8" s="1209"/>
      <c r="BT8" s="1210"/>
      <c r="BV8" s="142" t="s">
        <v>1448</v>
      </c>
      <c r="BW8" s="133"/>
      <c r="BX8" s="140"/>
      <c r="BY8" s="141"/>
      <c r="BZ8" s="135" t="b">
        <v>0</v>
      </c>
      <c r="CA8" s="135" t="s">
        <v>424</v>
      </c>
      <c r="CB8" s="214"/>
      <c r="CD8" s="142" t="s">
        <v>128</v>
      </c>
      <c r="CE8" s="133"/>
      <c r="CF8" s="140"/>
      <c r="CG8" s="141"/>
      <c r="CH8" s="135" t="b">
        <v>0</v>
      </c>
      <c r="CJ8" s="214"/>
      <c r="CL8" s="142" t="s">
        <v>1410</v>
      </c>
      <c r="CM8" s="133"/>
      <c r="CN8" s="140"/>
      <c r="CO8" s="141"/>
      <c r="CP8" s="135" t="b">
        <v>0</v>
      </c>
      <c r="CQ8" s="135" t="s">
        <v>294</v>
      </c>
      <c r="CR8" s="214"/>
      <c r="CT8" s="142" t="s">
        <v>1412</v>
      </c>
      <c r="CU8" s="133"/>
      <c r="CV8" s="140"/>
      <c r="CW8" s="141"/>
      <c r="CX8" s="135" t="b">
        <v>0</v>
      </c>
      <c r="CY8" s="135" t="s">
        <v>53</v>
      </c>
      <c r="CZ8" s="214"/>
      <c r="DB8" s="142" t="s">
        <v>1414</v>
      </c>
      <c r="DC8" s="133"/>
      <c r="DD8" s="140"/>
      <c r="DE8" s="141"/>
      <c r="DF8" s="135" t="b">
        <v>0</v>
      </c>
      <c r="DH8" s="214"/>
      <c r="DJ8" s="142" t="s">
        <v>2216</v>
      </c>
      <c r="DK8" s="133" t="s">
        <v>2217</v>
      </c>
      <c r="DL8" s="145">
        <v>0</v>
      </c>
      <c r="DM8" s="146">
        <v>200</v>
      </c>
      <c r="DN8" s="135" t="b">
        <v>0</v>
      </c>
      <c r="DP8" s="214"/>
      <c r="DR8" s="142" t="s">
        <v>1969</v>
      </c>
      <c r="DS8" s="133" t="s">
        <v>17</v>
      </c>
      <c r="DT8" s="99">
        <v>0</v>
      </c>
      <c r="DU8" s="99">
        <v>100</v>
      </c>
      <c r="DV8" s="135" t="b">
        <v>0</v>
      </c>
      <c r="DX8" s="214"/>
      <c r="DZ8" s="142" t="s">
        <v>14</v>
      </c>
      <c r="EA8" s="133" t="s">
        <v>221</v>
      </c>
      <c r="EB8" s="99">
        <v>0</v>
      </c>
      <c r="EC8" s="99">
        <v>14</v>
      </c>
      <c r="ED8" s="135" t="b">
        <v>0</v>
      </c>
      <c r="EF8" s="214"/>
      <c r="EH8" s="142" t="s">
        <v>2027</v>
      </c>
      <c r="EI8" s="99" t="s">
        <v>537</v>
      </c>
      <c r="EJ8" s="99">
        <v>0</v>
      </c>
      <c r="EK8" s="141"/>
      <c r="EL8" s="135" t="b">
        <v>0</v>
      </c>
      <c r="EN8" s="214"/>
      <c r="EP8" s="142" t="s">
        <v>2047</v>
      </c>
      <c r="EQ8" s="133" t="s">
        <v>17</v>
      </c>
      <c r="ER8" s="145">
        <v>0</v>
      </c>
      <c r="ES8" s="146">
        <v>100</v>
      </c>
      <c r="ET8" s="135" t="b">
        <v>0</v>
      </c>
      <c r="EV8" s="214"/>
      <c r="EX8" s="1283" t="s">
        <v>1432</v>
      </c>
      <c r="EY8" s="1093" t="s">
        <v>173</v>
      </c>
      <c r="EZ8" s="1209"/>
      <c r="FA8" s="1209"/>
      <c r="FB8" s="135" t="b">
        <v>0</v>
      </c>
      <c r="FC8" s="135" t="s">
        <v>339</v>
      </c>
      <c r="FD8" s="1210"/>
      <c r="FF8" s="142" t="s">
        <v>1427</v>
      </c>
      <c r="FG8" s="133"/>
      <c r="FH8" s="140"/>
      <c r="FI8" s="141"/>
      <c r="FJ8" s="135" t="b">
        <v>0</v>
      </c>
      <c r="FK8" s="135" t="s">
        <v>143</v>
      </c>
      <c r="FL8" s="214"/>
      <c r="FN8" s="1284" t="s">
        <v>2439</v>
      </c>
      <c r="FO8" s="1093" t="s">
        <v>173</v>
      </c>
      <c r="FP8" s="1209"/>
      <c r="FQ8" s="1209"/>
      <c r="FR8" s="135" t="b">
        <v>0</v>
      </c>
      <c r="FS8" s="1214" t="s">
        <v>2405</v>
      </c>
      <c r="FT8" s="214"/>
      <c r="FV8" s="1283" t="s">
        <v>2485</v>
      </c>
      <c r="FW8" s="1093" t="s">
        <v>173</v>
      </c>
      <c r="FX8" s="1214"/>
      <c r="FY8" s="1209"/>
      <c r="FZ8" s="135" t="b">
        <v>0</v>
      </c>
      <c r="GA8" s="1214" t="s">
        <v>2405</v>
      </c>
      <c r="GB8" s="1210"/>
      <c r="GD8" s="1283" t="s">
        <v>2487</v>
      </c>
      <c r="GE8" s="1093" t="s">
        <v>173</v>
      </c>
      <c r="GF8" s="1214"/>
      <c r="GG8" s="1214"/>
      <c r="GH8" s="135" t="b">
        <v>0</v>
      </c>
      <c r="GI8" s="1214" t="s">
        <v>2405</v>
      </c>
      <c r="GJ8" s="1210"/>
      <c r="GL8" s="142" t="s">
        <v>1430</v>
      </c>
      <c r="GM8" s="133"/>
      <c r="GN8" s="140"/>
      <c r="GO8" s="141"/>
      <c r="GP8" s="135" t="b">
        <v>0</v>
      </c>
      <c r="GQ8" s="135" t="s">
        <v>354</v>
      </c>
      <c r="GR8" s="214"/>
      <c r="GT8" s="142" t="s">
        <v>1432</v>
      </c>
      <c r="GU8" s="133"/>
      <c r="GV8" s="140"/>
      <c r="GW8" s="141"/>
      <c r="GX8" s="135" t="b">
        <v>0</v>
      </c>
      <c r="GY8" s="135" t="s">
        <v>339</v>
      </c>
      <c r="GZ8" s="214"/>
      <c r="HB8" s="142" t="s">
        <v>1432</v>
      </c>
      <c r="HC8" s="133"/>
      <c r="HD8" s="140"/>
      <c r="HE8" s="141"/>
      <c r="HF8" s="135" t="b">
        <v>0</v>
      </c>
      <c r="HG8" s="135" t="s">
        <v>339</v>
      </c>
      <c r="HH8" s="214"/>
      <c r="HJ8" s="142" t="s">
        <v>1432</v>
      </c>
      <c r="HK8" s="133"/>
      <c r="HL8" s="140"/>
      <c r="HM8" s="141"/>
      <c r="HN8" s="135" t="b">
        <v>0</v>
      </c>
      <c r="HO8" s="135" t="s">
        <v>339</v>
      </c>
      <c r="HP8" s="214"/>
      <c r="HR8" s="142" t="s">
        <v>1432</v>
      </c>
      <c r="HS8" s="133"/>
      <c r="HT8" s="140"/>
      <c r="HU8" s="141"/>
      <c r="HV8" s="135" t="b">
        <v>0</v>
      </c>
      <c r="HW8" s="135" t="s">
        <v>339</v>
      </c>
      <c r="HX8" s="214"/>
      <c r="HZ8" s="142" t="s">
        <v>1434</v>
      </c>
      <c r="IA8" s="133"/>
      <c r="IB8" s="140"/>
      <c r="IC8" s="141"/>
      <c r="ID8" s="135" t="b">
        <v>0</v>
      </c>
      <c r="IE8" s="135" t="s">
        <v>56</v>
      </c>
      <c r="IF8" s="214"/>
      <c r="IH8" s="142" t="s">
        <v>1436</v>
      </c>
      <c r="II8" s="133"/>
      <c r="IJ8" s="140"/>
      <c r="IK8" s="141"/>
      <c r="IL8" s="135" t="b">
        <v>0</v>
      </c>
      <c r="IN8" s="214"/>
      <c r="IP8" s="142" t="s">
        <v>127</v>
      </c>
      <c r="IQ8" s="148"/>
      <c r="IR8" s="150"/>
      <c r="IS8" s="141"/>
      <c r="IT8" s="135" t="b">
        <v>0</v>
      </c>
      <c r="IU8" s="135"/>
      <c r="IV8" s="214"/>
    </row>
    <row r="9" spans="1:256" ht="14.4" x14ac:dyDescent="0.3">
      <c r="B9" s="142" t="s">
        <v>1368</v>
      </c>
      <c r="C9" s="133" t="s">
        <v>93</v>
      </c>
      <c r="D9" s="140">
        <v>29221</v>
      </c>
      <c r="E9" s="141">
        <f ca="1">TODAY()</f>
        <v>42979</v>
      </c>
      <c r="F9" s="135" t="b">
        <v>0</v>
      </c>
      <c r="G9" s="135"/>
      <c r="H9" s="214"/>
      <c r="I9" s="131"/>
      <c r="J9" s="142" t="s">
        <v>85</v>
      </c>
      <c r="K9" s="148"/>
      <c r="L9" s="150"/>
      <c r="M9" s="141"/>
      <c r="N9" s="135" t="b">
        <v>0</v>
      </c>
      <c r="O9" s="135"/>
      <c r="P9" s="214"/>
      <c r="R9" s="142" t="s">
        <v>1373</v>
      </c>
      <c r="S9" s="133"/>
      <c r="T9" s="133"/>
      <c r="V9" s="135" t="b">
        <v>0</v>
      </c>
      <c r="W9" s="135"/>
      <c r="X9" s="214"/>
      <c r="Z9" s="132" t="s">
        <v>1383</v>
      </c>
      <c r="AA9" s="133"/>
      <c r="AB9" s="140"/>
      <c r="AC9" s="141"/>
      <c r="AD9" s="135" t="b">
        <v>0</v>
      </c>
      <c r="AE9" s="135"/>
      <c r="AF9" s="214"/>
      <c r="AH9" s="142" t="s">
        <v>1390</v>
      </c>
      <c r="AI9" s="133"/>
      <c r="AJ9" s="133"/>
      <c r="AL9" s="135" t="b">
        <v>1</v>
      </c>
      <c r="AM9" s="135" t="s">
        <v>422</v>
      </c>
      <c r="AN9" s="214"/>
      <c r="AP9" s="142" t="s">
        <v>527</v>
      </c>
      <c r="AQ9" s="133"/>
      <c r="AR9" s="133"/>
      <c r="AT9" s="135" t="b">
        <v>0</v>
      </c>
      <c r="AV9" s="214"/>
      <c r="AX9" s="142" t="s">
        <v>1934</v>
      </c>
      <c r="AY9" s="133" t="s">
        <v>188</v>
      </c>
      <c r="AZ9" s="145">
        <v>-50</v>
      </c>
      <c r="BA9" s="146">
        <v>5000</v>
      </c>
      <c r="BB9" s="135" t="b">
        <v>0</v>
      </c>
      <c r="BD9" s="214"/>
      <c r="BF9" s="142" t="s">
        <v>1938</v>
      </c>
      <c r="BG9" s="148" t="s">
        <v>92</v>
      </c>
      <c r="BH9" s="145">
        <v>0</v>
      </c>
      <c r="BI9" s="146">
        <v>425</v>
      </c>
      <c r="BJ9" s="135" t="b">
        <v>0</v>
      </c>
      <c r="BL9" s="214"/>
      <c r="BN9" s="132" t="s">
        <v>2238</v>
      </c>
      <c r="BO9" s="1074" t="s">
        <v>111</v>
      </c>
      <c r="BP9" s="1074">
        <v>0</v>
      </c>
      <c r="BQ9" s="1074">
        <v>100</v>
      </c>
      <c r="BR9" s="135" t="b">
        <v>0</v>
      </c>
      <c r="BS9" s="1209"/>
      <c r="BT9" s="1210"/>
      <c r="BV9" s="159" t="s">
        <v>1952</v>
      </c>
      <c r="BW9" s="140" t="s">
        <v>23</v>
      </c>
      <c r="BX9" s="99">
        <v>0</v>
      </c>
      <c r="BY9" s="99">
        <v>500</v>
      </c>
      <c r="BZ9" s="135" t="b">
        <v>0</v>
      </c>
      <c r="CB9" s="214"/>
      <c r="CD9" s="142" t="s">
        <v>1959</v>
      </c>
      <c r="CE9" s="133" t="s">
        <v>2218</v>
      </c>
      <c r="CF9" s="99">
        <v>0</v>
      </c>
      <c r="CG9" s="99">
        <v>3500000</v>
      </c>
      <c r="CH9" s="135" t="b">
        <v>0</v>
      </c>
      <c r="CJ9" s="214"/>
      <c r="CL9" s="142" t="s">
        <v>1963</v>
      </c>
      <c r="CM9" s="133" t="s">
        <v>23</v>
      </c>
      <c r="CN9" s="145">
        <v>0</v>
      </c>
      <c r="CO9" s="146">
        <v>200</v>
      </c>
      <c r="CP9" s="135" t="b">
        <v>0</v>
      </c>
      <c r="CR9" s="214"/>
      <c r="CT9" s="142"/>
      <c r="CU9" s="133"/>
      <c r="CV9" s="133"/>
      <c r="CZ9" s="214"/>
      <c r="DB9" s="142" t="s">
        <v>1449</v>
      </c>
      <c r="DC9" s="133"/>
      <c r="DD9" s="140"/>
      <c r="DE9" s="141"/>
      <c r="DF9" s="135" t="b">
        <v>0</v>
      </c>
      <c r="DH9" s="214"/>
      <c r="DJ9" s="142" t="s">
        <v>1419</v>
      </c>
      <c r="DK9" s="133"/>
      <c r="DL9" s="140"/>
      <c r="DM9" s="141"/>
      <c r="DN9" s="135" t="b">
        <v>0</v>
      </c>
      <c r="DO9" s="135" t="s">
        <v>60</v>
      </c>
      <c r="DP9" s="214"/>
      <c r="DR9" s="142" t="s">
        <v>1970</v>
      </c>
      <c r="DS9" s="133" t="s">
        <v>17</v>
      </c>
      <c r="DT9" s="99">
        <v>0</v>
      </c>
      <c r="DU9" s="99">
        <v>100</v>
      </c>
      <c r="DV9" s="135" t="b">
        <v>0</v>
      </c>
      <c r="DX9" s="214"/>
      <c r="DZ9" s="142" t="s">
        <v>1988</v>
      </c>
      <c r="EA9" s="99" t="s">
        <v>1472</v>
      </c>
      <c r="EB9" s="99">
        <v>0</v>
      </c>
      <c r="EC9" s="117">
        <v>1000</v>
      </c>
      <c r="ED9" s="135" t="b">
        <v>0</v>
      </c>
      <c r="EF9" s="214"/>
      <c r="EH9" s="142" t="s">
        <v>2178</v>
      </c>
      <c r="EI9" s="99" t="s">
        <v>537</v>
      </c>
      <c r="EJ9" s="99">
        <v>0</v>
      </c>
      <c r="EL9" s="135" t="b">
        <v>0</v>
      </c>
      <c r="EN9" s="214"/>
      <c r="EP9" s="142"/>
      <c r="EQ9" s="133"/>
      <c r="ER9" s="133"/>
      <c r="EV9" s="214"/>
      <c r="EX9" s="1283" t="s">
        <v>2408</v>
      </c>
      <c r="EY9" s="1093" t="s">
        <v>173</v>
      </c>
      <c r="EZ9" s="1209"/>
      <c r="FA9" s="1209"/>
      <c r="FB9" s="1209"/>
      <c r="FC9" s="1214" t="s">
        <v>2405</v>
      </c>
      <c r="FD9" s="1210"/>
      <c r="FF9" s="142" t="s">
        <v>1451</v>
      </c>
      <c r="FG9" s="162" t="s">
        <v>966</v>
      </c>
      <c r="FH9" s="133">
        <v>-100</v>
      </c>
      <c r="FI9" s="117">
        <v>10000</v>
      </c>
      <c r="FJ9" s="135" t="b">
        <v>0</v>
      </c>
      <c r="FL9" s="214"/>
      <c r="FN9" s="1284" t="s">
        <v>2440</v>
      </c>
      <c r="FO9" s="1093" t="s">
        <v>173</v>
      </c>
      <c r="FP9" s="1209"/>
      <c r="FQ9" s="1209"/>
      <c r="FR9" s="135" t="b">
        <v>0</v>
      </c>
      <c r="FS9" s="1209"/>
      <c r="FT9" s="214"/>
      <c r="FV9" s="1283" t="s">
        <v>2486</v>
      </c>
      <c r="FW9" s="1093" t="s">
        <v>173</v>
      </c>
      <c r="FX9" s="1214"/>
      <c r="FY9" s="1209"/>
      <c r="FZ9" s="135" t="b">
        <v>0</v>
      </c>
      <c r="GA9" s="1209"/>
      <c r="GB9" s="1210"/>
      <c r="GD9" s="1283" t="s">
        <v>2488</v>
      </c>
      <c r="GE9" s="1093" t="s">
        <v>173</v>
      </c>
      <c r="GF9" s="1214"/>
      <c r="GG9" s="1214"/>
      <c r="GH9" s="135" t="b">
        <v>0</v>
      </c>
      <c r="GI9" s="1209"/>
      <c r="GJ9" s="1210"/>
      <c r="GL9" s="142" t="s">
        <v>2058</v>
      </c>
      <c r="GM9" s="133" t="s">
        <v>23</v>
      </c>
      <c r="GN9" s="133">
        <v>0</v>
      </c>
      <c r="GO9" s="117">
        <v>50000</v>
      </c>
      <c r="GP9" s="135" t="b">
        <v>0</v>
      </c>
      <c r="GR9" s="214"/>
      <c r="GT9" s="142" t="s">
        <v>2598</v>
      </c>
      <c r="GU9" s="133" t="s">
        <v>252</v>
      </c>
      <c r="GV9" s="133">
        <v>0</v>
      </c>
      <c r="GW9" s="117">
        <v>50000</v>
      </c>
      <c r="GX9" s="135" t="b">
        <v>0</v>
      </c>
      <c r="GZ9" s="214"/>
      <c r="HB9" s="142" t="s">
        <v>1458</v>
      </c>
      <c r="HC9" s="133" t="s">
        <v>343</v>
      </c>
      <c r="HD9" s="133">
        <v>0</v>
      </c>
      <c r="HE9" s="117">
        <v>1000</v>
      </c>
      <c r="HF9" s="135" t="b">
        <v>0</v>
      </c>
      <c r="HH9" s="214"/>
      <c r="HJ9" s="142" t="s">
        <v>2113</v>
      </c>
      <c r="HK9" s="99" t="s">
        <v>343</v>
      </c>
      <c r="HL9" s="99">
        <v>0</v>
      </c>
      <c r="HM9" s="147">
        <v>1000</v>
      </c>
      <c r="HN9" s="135" t="b">
        <v>0</v>
      </c>
      <c r="HP9" s="214"/>
      <c r="HR9" s="142" t="s">
        <v>2411</v>
      </c>
      <c r="HS9" s="1093" t="s">
        <v>173</v>
      </c>
      <c r="HT9" s="1209"/>
      <c r="HU9" s="1209"/>
      <c r="HV9" s="1209"/>
      <c r="HW9" s="1214" t="s">
        <v>2405</v>
      </c>
      <c r="HX9" s="214"/>
      <c r="HZ9" s="142" t="s">
        <v>2148</v>
      </c>
      <c r="IA9" s="133" t="s">
        <v>2</v>
      </c>
      <c r="IB9" s="133">
        <v>0</v>
      </c>
      <c r="IC9" s="117">
        <v>50000</v>
      </c>
      <c r="ID9" s="135" t="b">
        <v>0</v>
      </c>
      <c r="IF9" s="214"/>
      <c r="IH9" s="142"/>
      <c r="II9" s="133"/>
      <c r="IJ9" s="133"/>
      <c r="IN9" s="214"/>
      <c r="IP9" s="142"/>
      <c r="IQ9" s="148"/>
      <c r="IR9" s="148"/>
      <c r="IT9" s="135"/>
      <c r="IU9" s="135"/>
      <c r="IV9" s="214"/>
    </row>
    <row r="10" spans="1:256" ht="14.4" x14ac:dyDescent="0.3">
      <c r="B10" s="142" t="s">
        <v>1369</v>
      </c>
      <c r="C10" s="148" t="s">
        <v>93</v>
      </c>
      <c r="D10" s="140">
        <v>29221</v>
      </c>
      <c r="E10" s="141">
        <f ca="1">TODAY()</f>
        <v>42979</v>
      </c>
      <c r="F10" s="135" t="b">
        <v>0</v>
      </c>
      <c r="G10" s="135"/>
      <c r="H10" s="214"/>
      <c r="I10" s="131"/>
      <c r="J10" s="142" t="s">
        <v>51</v>
      </c>
      <c r="K10" s="148"/>
      <c r="L10" s="148"/>
      <c r="N10" s="135" t="b">
        <v>0</v>
      </c>
      <c r="O10" s="135"/>
      <c r="P10" s="214"/>
      <c r="R10" s="142" t="s">
        <v>197</v>
      </c>
      <c r="S10" s="133"/>
      <c r="T10" s="148"/>
      <c r="V10" s="135" t="b">
        <v>0</v>
      </c>
      <c r="W10" s="135"/>
      <c r="X10" s="214"/>
      <c r="Z10" s="132" t="s">
        <v>849</v>
      </c>
      <c r="AA10" s="133"/>
      <c r="AB10" s="133"/>
      <c r="AD10" s="135" t="b">
        <v>0</v>
      </c>
      <c r="AE10" s="135"/>
      <c r="AF10" s="214"/>
      <c r="AH10" s="142" t="s">
        <v>1441</v>
      </c>
      <c r="AI10" s="133"/>
      <c r="AJ10" s="148"/>
      <c r="AL10" s="135" t="b">
        <v>1</v>
      </c>
      <c r="AM10" s="135" t="s">
        <v>298</v>
      </c>
      <c r="AN10" s="214"/>
      <c r="AP10" s="142" t="s">
        <v>1446</v>
      </c>
      <c r="AQ10" s="133"/>
      <c r="AR10" s="148"/>
      <c r="AT10" s="135" t="b">
        <v>0</v>
      </c>
      <c r="AV10" s="214"/>
      <c r="AX10" s="142" t="s">
        <v>1935</v>
      </c>
      <c r="AY10" s="133" t="s">
        <v>188</v>
      </c>
      <c r="AZ10" s="133">
        <v>0</v>
      </c>
      <c r="BA10" s="117">
        <v>10000</v>
      </c>
      <c r="BB10" s="135" t="b">
        <v>0</v>
      </c>
      <c r="BD10" s="214"/>
      <c r="BF10" s="142" t="s">
        <v>1401</v>
      </c>
      <c r="BG10" s="148" t="s">
        <v>231</v>
      </c>
      <c r="BH10" s="148">
        <v>-999</v>
      </c>
      <c r="BJ10" s="135" t="b">
        <v>0</v>
      </c>
      <c r="BL10" s="214"/>
      <c r="BN10" s="132" t="s">
        <v>2239</v>
      </c>
      <c r="BO10" s="1074" t="s">
        <v>2235</v>
      </c>
      <c r="BP10" s="1074">
        <v>0</v>
      </c>
      <c r="BQ10" s="1074">
        <v>100</v>
      </c>
      <c r="BR10" s="135" t="b">
        <v>0</v>
      </c>
      <c r="BS10" s="1209"/>
      <c r="BT10" s="1210"/>
      <c r="BV10" s="142" t="s">
        <v>1404</v>
      </c>
      <c r="BW10" s="133"/>
      <c r="BX10" s="140"/>
      <c r="BY10" s="141"/>
      <c r="BZ10" s="135" t="b">
        <v>0</v>
      </c>
      <c r="CA10" s="135" t="s">
        <v>256</v>
      </c>
      <c r="CB10" s="214"/>
      <c r="CD10" s="142" t="s">
        <v>1960</v>
      </c>
      <c r="CE10" s="133" t="s">
        <v>252</v>
      </c>
      <c r="CF10" s="99">
        <v>0</v>
      </c>
      <c r="CG10" s="99">
        <v>150000</v>
      </c>
      <c r="CH10" s="135" t="b">
        <v>0</v>
      </c>
      <c r="CJ10" s="214"/>
      <c r="CL10" s="142" t="s">
        <v>1411</v>
      </c>
      <c r="CM10" s="133"/>
      <c r="CN10" s="133"/>
      <c r="CP10" s="135" t="b">
        <v>0</v>
      </c>
      <c r="CR10" s="214"/>
      <c r="CT10" s="142"/>
      <c r="CU10" s="133"/>
      <c r="CV10" s="148"/>
      <c r="CZ10" s="214"/>
      <c r="DB10" s="142" t="s">
        <v>1964</v>
      </c>
      <c r="DC10" s="133" t="s">
        <v>17</v>
      </c>
      <c r="DD10" s="99">
        <v>0</v>
      </c>
      <c r="DE10" s="99">
        <v>100</v>
      </c>
      <c r="DF10" s="135" t="b">
        <v>0</v>
      </c>
      <c r="DH10" s="214"/>
      <c r="DJ10" s="142" t="s">
        <v>1416</v>
      </c>
      <c r="DK10" s="133"/>
      <c r="DL10" s="133"/>
      <c r="DN10" s="135" t="b">
        <v>0</v>
      </c>
      <c r="DO10" s="135" t="s">
        <v>136</v>
      </c>
      <c r="DP10" s="214"/>
      <c r="DR10" s="142" t="s">
        <v>1971</v>
      </c>
      <c r="DS10" s="133" t="s">
        <v>17</v>
      </c>
      <c r="DT10" s="99">
        <v>0</v>
      </c>
      <c r="DU10" s="99">
        <v>100</v>
      </c>
      <c r="DV10" s="135" t="b">
        <v>0</v>
      </c>
      <c r="DX10" s="214"/>
      <c r="DZ10" s="142" t="s">
        <v>1989</v>
      </c>
      <c r="EA10" s="99" t="s">
        <v>1473</v>
      </c>
      <c r="EB10" s="99">
        <v>0</v>
      </c>
      <c r="EC10" s="117">
        <v>1000</v>
      </c>
      <c r="ED10" s="135" t="b">
        <v>0</v>
      </c>
      <c r="EF10" s="214"/>
      <c r="EH10" s="142" t="s">
        <v>2179</v>
      </c>
      <c r="EI10" s="99" t="s">
        <v>464</v>
      </c>
      <c r="EJ10" s="99">
        <v>0</v>
      </c>
      <c r="EL10" s="135" t="b">
        <v>0</v>
      </c>
      <c r="EN10" s="214"/>
      <c r="EP10" s="142"/>
      <c r="EQ10" s="133"/>
      <c r="ER10" s="148"/>
      <c r="EV10" s="214"/>
      <c r="EX10" s="1283" t="s">
        <v>2409</v>
      </c>
      <c r="EY10" s="1093" t="s">
        <v>173</v>
      </c>
      <c r="EZ10" s="1209"/>
      <c r="FA10" s="1209"/>
      <c r="FB10" s="1209"/>
      <c r="FC10" s="1209"/>
      <c r="FD10" s="1210"/>
      <c r="FF10" s="142" t="s">
        <v>1452</v>
      </c>
      <c r="FG10" s="162" t="s">
        <v>173</v>
      </c>
      <c r="FH10" s="148">
        <v>0</v>
      </c>
      <c r="FI10" s="117">
        <v>1</v>
      </c>
      <c r="FJ10" s="135" t="b">
        <v>1</v>
      </c>
      <c r="FL10" s="214"/>
      <c r="FN10" s="1284" t="s">
        <v>2433</v>
      </c>
      <c r="FO10" s="148"/>
      <c r="FP10" s="148"/>
      <c r="FR10" s="135" t="b">
        <v>0</v>
      </c>
      <c r="FT10" s="214"/>
      <c r="FV10" s="1283" t="s">
        <v>2510</v>
      </c>
      <c r="FW10" s="1214"/>
      <c r="FX10" s="1214"/>
      <c r="FY10" s="1209"/>
      <c r="FZ10" s="135" t="b">
        <v>0</v>
      </c>
      <c r="GA10" s="1209"/>
      <c r="GB10" s="1210"/>
      <c r="GD10" s="1283" t="s">
        <v>2504</v>
      </c>
      <c r="GE10" s="1214"/>
      <c r="GF10" s="1214"/>
      <c r="GG10" s="1214"/>
      <c r="GH10" s="135" t="b">
        <v>0</v>
      </c>
      <c r="GI10" s="1209"/>
      <c r="GJ10" s="1210"/>
      <c r="GL10" s="142" t="s">
        <v>2059</v>
      </c>
      <c r="GM10" s="133" t="s">
        <v>95</v>
      </c>
      <c r="GN10" s="148">
        <v>0</v>
      </c>
      <c r="GO10" s="117">
        <v>50000</v>
      </c>
      <c r="GP10" s="135" t="b">
        <v>0</v>
      </c>
      <c r="GR10" s="214"/>
      <c r="GT10" s="142" t="s">
        <v>2599</v>
      </c>
      <c r="GU10" s="133" t="s">
        <v>17</v>
      </c>
      <c r="GV10" s="148">
        <v>0</v>
      </c>
      <c r="GW10" s="117">
        <v>100</v>
      </c>
      <c r="GX10" s="135" t="b">
        <v>0</v>
      </c>
      <c r="GZ10" s="214"/>
      <c r="HB10" s="142" t="s">
        <v>2096</v>
      </c>
      <c r="HC10" s="133" t="s">
        <v>343</v>
      </c>
      <c r="HD10" s="148">
        <v>0</v>
      </c>
      <c r="HE10" s="117">
        <v>1000</v>
      </c>
      <c r="HF10" s="135" t="b">
        <v>0</v>
      </c>
      <c r="HH10" s="214"/>
      <c r="HJ10" s="142" t="s">
        <v>2114</v>
      </c>
      <c r="HK10" s="99" t="s">
        <v>343</v>
      </c>
      <c r="HL10" s="99">
        <v>0</v>
      </c>
      <c r="HM10" s="147">
        <v>1000</v>
      </c>
      <c r="HN10" s="135" t="b">
        <v>0</v>
      </c>
      <c r="HP10" s="214"/>
      <c r="HR10" s="142" t="s">
        <v>2412</v>
      </c>
      <c r="HS10" s="1093" t="s">
        <v>173</v>
      </c>
      <c r="HT10" s="1209"/>
      <c r="HU10" s="1209"/>
      <c r="HV10" s="1209"/>
      <c r="HW10" s="1209"/>
      <c r="HX10" s="214"/>
      <c r="HZ10" s="142" t="s">
        <v>2149</v>
      </c>
      <c r="IA10" s="133" t="s">
        <v>2</v>
      </c>
      <c r="IB10" s="148">
        <v>0</v>
      </c>
      <c r="IC10" s="117">
        <v>50000</v>
      </c>
      <c r="ID10" s="135" t="b">
        <v>0</v>
      </c>
      <c r="IF10" s="214"/>
      <c r="IH10" s="142"/>
      <c r="II10" s="133"/>
      <c r="IJ10" s="148"/>
      <c r="IN10" s="214"/>
      <c r="IP10" s="142"/>
      <c r="IQ10" s="148"/>
      <c r="IR10" s="148"/>
      <c r="IT10" s="135"/>
      <c r="IU10" s="135"/>
      <c r="IV10" s="214"/>
    </row>
    <row r="11" spans="1:256" ht="14.4" x14ac:dyDescent="0.3">
      <c r="B11" s="139" t="s">
        <v>1502</v>
      </c>
      <c r="C11" s="133" t="s">
        <v>1503</v>
      </c>
      <c r="D11" s="133">
        <v>0</v>
      </c>
      <c r="E11" s="117">
        <v>100</v>
      </c>
      <c r="F11" s="135" t="b">
        <v>0</v>
      </c>
      <c r="H11" s="214"/>
      <c r="I11" s="131"/>
      <c r="J11" s="142" t="s">
        <v>1483</v>
      </c>
      <c r="K11" s="148" t="s">
        <v>1484</v>
      </c>
      <c r="L11" s="148"/>
      <c r="N11" s="135" t="b">
        <v>0</v>
      </c>
      <c r="O11" s="135"/>
      <c r="P11" s="214"/>
      <c r="R11" s="142" t="s">
        <v>122</v>
      </c>
      <c r="S11" s="133"/>
      <c r="T11" s="148"/>
      <c r="V11" s="135" t="b">
        <v>0</v>
      </c>
      <c r="W11" s="135"/>
      <c r="X11" s="214"/>
      <c r="Z11" s="132" t="s">
        <v>850</v>
      </c>
      <c r="AA11" s="133"/>
      <c r="AB11" s="148"/>
      <c r="AD11" s="135" t="b">
        <v>0</v>
      </c>
      <c r="AE11" s="135"/>
      <c r="AF11" s="214"/>
      <c r="AH11" s="142" t="s">
        <v>1391</v>
      </c>
      <c r="AI11" s="133"/>
      <c r="AJ11" s="148"/>
      <c r="AL11" s="135" t="b">
        <v>1</v>
      </c>
      <c r="AM11" s="135" t="s">
        <v>333</v>
      </c>
      <c r="AN11" s="214"/>
      <c r="AP11" s="142" t="s">
        <v>528</v>
      </c>
      <c r="AQ11" s="133"/>
      <c r="AR11" s="148"/>
      <c r="AT11" s="135" t="b">
        <v>0</v>
      </c>
      <c r="AV11" s="214"/>
      <c r="AX11" s="142" t="s">
        <v>1398</v>
      </c>
      <c r="AY11" s="133" t="s">
        <v>228</v>
      </c>
      <c r="AZ11" s="148"/>
      <c r="BB11" s="135" t="b">
        <v>0</v>
      </c>
      <c r="BD11" s="214"/>
      <c r="BF11" s="142" t="s">
        <v>1939</v>
      </c>
      <c r="BG11" s="148" t="s">
        <v>17</v>
      </c>
      <c r="BH11" s="148">
        <v>0</v>
      </c>
      <c r="BI11" s="117">
        <v>100</v>
      </c>
      <c r="BJ11" s="135" t="b">
        <v>0</v>
      </c>
      <c r="BL11" s="214"/>
      <c r="BN11" s="132" t="s">
        <v>2243</v>
      </c>
      <c r="BO11" s="1074" t="s">
        <v>2302</v>
      </c>
      <c r="BP11" s="1074">
        <v>0</v>
      </c>
      <c r="BQ11" s="1074">
        <v>100</v>
      </c>
      <c r="BR11" s="135" t="b">
        <v>0</v>
      </c>
      <c r="BS11" s="1209"/>
      <c r="BT11" s="1210"/>
      <c r="BV11" s="142" t="s">
        <v>1953</v>
      </c>
      <c r="BW11" s="99" t="s">
        <v>252</v>
      </c>
      <c r="BZ11" s="135" t="b">
        <v>0</v>
      </c>
      <c r="CB11" s="214"/>
      <c r="CD11" s="142" t="s">
        <v>1409</v>
      </c>
      <c r="CE11" s="133"/>
      <c r="CF11" s="148"/>
      <c r="CH11" s="135" t="b">
        <v>0</v>
      </c>
      <c r="CI11" s="135" t="s">
        <v>161</v>
      </c>
      <c r="CJ11" s="214"/>
      <c r="CL11" s="142"/>
      <c r="CM11" s="133"/>
      <c r="CN11" s="148"/>
      <c r="CR11" s="214"/>
      <c r="CT11" s="142"/>
      <c r="CU11" s="133"/>
      <c r="CV11" s="148"/>
      <c r="CZ11" s="214"/>
      <c r="DB11" s="142" t="s">
        <v>1965</v>
      </c>
      <c r="DC11" s="133" t="s">
        <v>337</v>
      </c>
      <c r="DD11" s="99">
        <v>0</v>
      </c>
      <c r="DE11" s="99">
        <v>200</v>
      </c>
      <c r="DF11" s="135" t="b">
        <v>0</v>
      </c>
      <c r="DH11" s="214"/>
      <c r="DJ11" s="142" t="s">
        <v>1417</v>
      </c>
      <c r="DK11" s="133"/>
      <c r="DL11" s="148"/>
      <c r="DN11" s="135" t="b">
        <v>0</v>
      </c>
      <c r="DP11" s="214"/>
      <c r="DR11" s="149" t="s">
        <v>1972</v>
      </c>
      <c r="DS11" s="117" t="s">
        <v>1361</v>
      </c>
      <c r="DT11" s="117">
        <v>0</v>
      </c>
      <c r="DU11" s="117">
        <v>3</v>
      </c>
      <c r="DV11" s="135" t="b">
        <v>0</v>
      </c>
      <c r="DX11" s="214"/>
      <c r="DZ11" s="142" t="s">
        <v>1990</v>
      </c>
      <c r="EA11" s="99" t="s">
        <v>1472</v>
      </c>
      <c r="EB11" s="99">
        <v>0</v>
      </c>
      <c r="EC11" s="117">
        <v>1000</v>
      </c>
      <c r="ED11" s="135" t="b">
        <v>0</v>
      </c>
      <c r="EF11" s="214"/>
      <c r="EH11" s="142" t="s">
        <v>2180</v>
      </c>
      <c r="EI11" s="99" t="s">
        <v>463</v>
      </c>
      <c r="EJ11" s="99">
        <v>0</v>
      </c>
      <c r="EL11" s="135" t="b">
        <v>0</v>
      </c>
      <c r="EN11" s="214"/>
      <c r="EP11" s="142"/>
      <c r="EQ11" s="133"/>
      <c r="ER11" s="148"/>
      <c r="EV11" s="214"/>
      <c r="EX11" s="1283" t="s">
        <v>2584</v>
      </c>
      <c r="EY11" s="1074" t="s">
        <v>252</v>
      </c>
      <c r="EZ11" s="1214">
        <v>0</v>
      </c>
      <c r="FA11" s="1214">
        <v>1000</v>
      </c>
      <c r="FB11" s="135" t="b">
        <v>0</v>
      </c>
      <c r="FC11" s="1209"/>
      <c r="FD11" s="1210"/>
      <c r="FF11" s="142" t="s">
        <v>1453</v>
      </c>
      <c r="FG11" s="162" t="s">
        <v>967</v>
      </c>
      <c r="FH11" s="148">
        <v>-1900</v>
      </c>
      <c r="FI11" s="117">
        <v>200000</v>
      </c>
      <c r="FJ11" s="135" t="b">
        <v>0</v>
      </c>
      <c r="FL11" s="214"/>
      <c r="FN11" s="1284" t="s">
        <v>2434</v>
      </c>
      <c r="FO11" s="148" t="s">
        <v>23</v>
      </c>
      <c r="FP11" s="148">
        <v>0</v>
      </c>
      <c r="FQ11" s="117">
        <v>100</v>
      </c>
      <c r="FR11" s="135" t="b">
        <v>0</v>
      </c>
      <c r="FT11" s="214"/>
      <c r="FV11" s="1283" t="s">
        <v>2511</v>
      </c>
      <c r="FW11" s="1214"/>
      <c r="FX11" s="1214"/>
      <c r="FY11" s="1209"/>
      <c r="FZ11" s="135" t="b">
        <v>0</v>
      </c>
      <c r="GA11" s="1209"/>
      <c r="GB11" s="1210"/>
      <c r="GD11" s="1283" t="s">
        <v>2505</v>
      </c>
      <c r="GE11" s="1214" t="s">
        <v>252</v>
      </c>
      <c r="GF11" s="1214"/>
      <c r="GG11" s="1214"/>
      <c r="GH11" s="135" t="b">
        <v>0</v>
      </c>
      <c r="GI11" s="1209"/>
      <c r="GJ11" s="1210"/>
      <c r="GL11" s="142" t="s">
        <v>2181</v>
      </c>
      <c r="GM11" s="133" t="s">
        <v>1349</v>
      </c>
      <c r="GN11" s="148">
        <v>0</v>
      </c>
      <c r="GO11" s="117">
        <v>5650</v>
      </c>
      <c r="GP11" s="135" t="b">
        <v>0</v>
      </c>
      <c r="GR11" s="214"/>
      <c r="GT11" s="142" t="s">
        <v>2600</v>
      </c>
      <c r="GU11" s="148" t="s">
        <v>96</v>
      </c>
      <c r="GV11" s="148">
        <v>0</v>
      </c>
      <c r="GW11" s="117">
        <v>25000</v>
      </c>
      <c r="GX11" s="135" t="b">
        <v>0</v>
      </c>
      <c r="GZ11" s="214"/>
      <c r="HB11" s="142" t="s">
        <v>2097</v>
      </c>
      <c r="HC11" s="133" t="s">
        <v>343</v>
      </c>
      <c r="HD11" s="148">
        <v>0</v>
      </c>
      <c r="HE11" s="117">
        <v>1000</v>
      </c>
      <c r="HF11" s="135" t="b">
        <v>0</v>
      </c>
      <c r="HH11" s="214"/>
      <c r="HJ11" s="142" t="s">
        <v>2182</v>
      </c>
      <c r="HK11" s="99" t="s">
        <v>490</v>
      </c>
      <c r="HL11" s="99">
        <v>0</v>
      </c>
      <c r="HN11" s="135" t="b">
        <v>0</v>
      </c>
      <c r="HP11" s="214"/>
      <c r="HR11" s="142" t="s">
        <v>2118</v>
      </c>
      <c r="HS11" s="133" t="s">
        <v>343</v>
      </c>
      <c r="HT11" s="99">
        <v>0</v>
      </c>
      <c r="HU11" s="99">
        <v>1000</v>
      </c>
      <c r="HV11" s="135" t="b">
        <v>0</v>
      </c>
      <c r="HX11" s="214"/>
      <c r="HZ11" s="142" t="s">
        <v>2150</v>
      </c>
      <c r="IA11" s="133" t="s">
        <v>2</v>
      </c>
      <c r="IB11" s="148">
        <v>0</v>
      </c>
      <c r="IC11" s="117">
        <v>50000</v>
      </c>
      <c r="ID11" s="135" t="b">
        <v>0</v>
      </c>
      <c r="IF11" s="214"/>
      <c r="IH11" s="142"/>
      <c r="II11" s="133"/>
      <c r="IJ11" s="148"/>
      <c r="IN11" s="214"/>
      <c r="IP11" s="142"/>
      <c r="IQ11" s="148"/>
      <c r="IR11" s="148"/>
      <c r="IT11" s="135"/>
      <c r="IU11" s="135"/>
      <c r="IV11" s="214"/>
    </row>
    <row r="12" spans="1:256" ht="14.4" x14ac:dyDescent="0.3">
      <c r="B12" s="142"/>
      <c r="D12" s="148"/>
      <c r="F12" s="135"/>
      <c r="G12" s="135"/>
      <c r="H12" s="214"/>
      <c r="I12" s="131"/>
      <c r="J12" s="142" t="s">
        <v>1925</v>
      </c>
      <c r="K12" s="148" t="s">
        <v>164</v>
      </c>
      <c r="L12" s="148"/>
      <c r="N12" s="135" t="b">
        <v>0</v>
      </c>
      <c r="P12" s="214"/>
      <c r="R12" s="142" t="s">
        <v>1377</v>
      </c>
      <c r="V12" s="135" t="b">
        <v>0</v>
      </c>
      <c r="W12" s="135"/>
      <c r="X12" s="214"/>
      <c r="Z12" s="132" t="s">
        <v>1384</v>
      </c>
      <c r="AA12" s="133"/>
      <c r="AB12" s="148"/>
      <c r="AD12" s="135" t="b">
        <v>0</v>
      </c>
      <c r="AE12" s="135"/>
      <c r="AF12" s="214"/>
      <c r="AH12" s="142" t="s">
        <v>937</v>
      </c>
      <c r="AI12" s="133"/>
      <c r="AJ12" s="148"/>
      <c r="AL12" s="135" t="b">
        <v>1</v>
      </c>
      <c r="AM12" s="135" t="s">
        <v>47</v>
      </c>
      <c r="AN12" s="214"/>
      <c r="AP12" s="142" t="s">
        <v>1447</v>
      </c>
      <c r="AQ12" s="133"/>
      <c r="AR12" s="148"/>
      <c r="AT12" s="135" t="b">
        <v>0</v>
      </c>
      <c r="AV12" s="214"/>
      <c r="AX12" s="142" t="s">
        <v>1399</v>
      </c>
      <c r="AY12" s="133"/>
      <c r="AZ12" s="148"/>
      <c r="BB12" s="135" t="b">
        <v>0</v>
      </c>
      <c r="BD12" s="214"/>
      <c r="BF12" s="142" t="s">
        <v>2183</v>
      </c>
      <c r="BG12" s="148" t="s">
        <v>953</v>
      </c>
      <c r="BH12" s="148">
        <v>-35</v>
      </c>
      <c r="BI12" s="117">
        <v>40</v>
      </c>
      <c r="BJ12" s="135" t="b">
        <v>0</v>
      </c>
      <c r="BL12" s="214"/>
      <c r="BN12" s="132" t="s">
        <v>2240</v>
      </c>
      <c r="BO12" s="1074" t="s">
        <v>2302</v>
      </c>
      <c r="BP12" s="1074">
        <v>0</v>
      </c>
      <c r="BQ12" s="1074">
        <v>1000</v>
      </c>
      <c r="BR12" s="135" t="b">
        <v>0</v>
      </c>
      <c r="BS12" s="1209"/>
      <c r="BT12" s="1210"/>
      <c r="BV12" s="142" t="s">
        <v>1954</v>
      </c>
      <c r="BW12" s="162" t="s">
        <v>68</v>
      </c>
      <c r="BX12" s="99">
        <v>0</v>
      </c>
      <c r="BY12" s="99">
        <v>500</v>
      </c>
      <c r="BZ12" s="135" t="b">
        <v>0</v>
      </c>
      <c r="CB12" s="214"/>
      <c r="CD12" s="142" t="s">
        <v>1961</v>
      </c>
      <c r="CE12" s="133" t="s">
        <v>23</v>
      </c>
      <c r="CF12" s="99">
        <v>0</v>
      </c>
      <c r="CG12" s="99">
        <v>50</v>
      </c>
      <c r="CH12" s="135" t="b">
        <v>0</v>
      </c>
      <c r="CJ12" s="214"/>
      <c r="CL12" s="142"/>
      <c r="CM12" s="133"/>
      <c r="CN12" s="148"/>
      <c r="CR12" s="214"/>
      <c r="CT12" s="142"/>
      <c r="CU12" s="133"/>
      <c r="CV12" s="148"/>
      <c r="CZ12" s="214"/>
      <c r="DB12" s="142" t="s">
        <v>1413</v>
      </c>
      <c r="DC12" s="133"/>
      <c r="DD12" s="148"/>
      <c r="DF12" s="135" t="b">
        <v>0</v>
      </c>
      <c r="DG12" s="135" t="s">
        <v>53</v>
      </c>
      <c r="DH12" s="214"/>
      <c r="DJ12" s="142" t="s">
        <v>1966</v>
      </c>
      <c r="DK12" s="133" t="s">
        <v>154</v>
      </c>
      <c r="DL12" s="99">
        <v>0</v>
      </c>
      <c r="DM12" s="99">
        <v>10</v>
      </c>
      <c r="DN12" s="135" t="b">
        <v>0</v>
      </c>
      <c r="DP12" s="214"/>
      <c r="DR12" s="142" t="s">
        <v>1973</v>
      </c>
      <c r="DS12" s="133" t="s">
        <v>222</v>
      </c>
      <c r="DT12" s="99">
        <v>2</v>
      </c>
      <c r="DU12" s="99">
        <v>20</v>
      </c>
      <c r="DV12" s="135" t="b">
        <v>0</v>
      </c>
      <c r="DX12" s="214"/>
      <c r="DZ12" s="142" t="s">
        <v>1991</v>
      </c>
      <c r="EA12" s="99" t="s">
        <v>1472</v>
      </c>
      <c r="EB12" s="99">
        <v>0</v>
      </c>
      <c r="EC12" s="117">
        <v>1000</v>
      </c>
      <c r="ED12" s="135" t="b">
        <v>0</v>
      </c>
      <c r="EF12" s="214"/>
      <c r="EH12" s="142" t="s">
        <v>2031</v>
      </c>
      <c r="EI12" s="151" t="s">
        <v>1362</v>
      </c>
      <c r="EJ12" s="99">
        <v>0</v>
      </c>
      <c r="EL12" s="135" t="b">
        <v>0</v>
      </c>
      <c r="EN12" s="214"/>
      <c r="EP12" s="142"/>
      <c r="EQ12" s="133"/>
      <c r="ER12" s="148"/>
      <c r="EV12" s="214"/>
      <c r="EX12" s="1283" t="s">
        <v>2585</v>
      </c>
      <c r="EY12" s="1074" t="s">
        <v>17</v>
      </c>
      <c r="EZ12" s="1214">
        <v>0</v>
      </c>
      <c r="FA12" s="1214">
        <v>100</v>
      </c>
      <c r="FB12" s="135" t="b">
        <v>0</v>
      </c>
      <c r="FC12" s="1209"/>
      <c r="FD12" s="1210"/>
      <c r="FF12" s="142" t="s">
        <v>1454</v>
      </c>
      <c r="FG12" s="162" t="s">
        <v>173</v>
      </c>
      <c r="FH12" s="148">
        <v>0</v>
      </c>
      <c r="FI12" s="117">
        <v>1</v>
      </c>
      <c r="FJ12" s="135" t="b">
        <v>1</v>
      </c>
      <c r="FL12" s="214"/>
      <c r="FN12" s="1284" t="s">
        <v>2435</v>
      </c>
      <c r="FO12" s="148" t="s">
        <v>96</v>
      </c>
      <c r="FP12" s="148">
        <v>0</v>
      </c>
      <c r="FR12" s="135" t="b">
        <v>0</v>
      </c>
      <c r="FT12" s="214"/>
      <c r="FV12" s="1283" t="s">
        <v>2512</v>
      </c>
      <c r="FW12" s="1214"/>
      <c r="FX12" s="1214"/>
      <c r="FY12" s="1209"/>
      <c r="FZ12" s="135" t="b">
        <v>0</v>
      </c>
      <c r="GA12" s="1209"/>
      <c r="GB12" s="1210"/>
      <c r="GD12" s="1283" t="s">
        <v>2506</v>
      </c>
      <c r="GE12" s="1214" t="s">
        <v>252</v>
      </c>
      <c r="GF12" s="1214"/>
      <c r="GG12" s="1214"/>
      <c r="GH12" s="135" t="b">
        <v>0</v>
      </c>
      <c r="GI12" s="1209"/>
      <c r="GJ12" s="1210"/>
      <c r="GL12" s="142" t="s">
        <v>2061</v>
      </c>
      <c r="GM12" s="133" t="s">
        <v>95</v>
      </c>
      <c r="GN12" s="148">
        <v>0</v>
      </c>
      <c r="GO12" s="117">
        <v>50000</v>
      </c>
      <c r="GP12" s="135" t="b">
        <v>0</v>
      </c>
      <c r="GR12" s="214"/>
      <c r="GT12" s="142" t="s">
        <v>2601</v>
      </c>
      <c r="GU12" s="148" t="s">
        <v>68</v>
      </c>
      <c r="GV12" s="148">
        <v>0</v>
      </c>
      <c r="GW12" s="117">
        <v>10000</v>
      </c>
      <c r="GX12" s="135" t="b">
        <v>0</v>
      </c>
      <c r="GZ12" s="214"/>
      <c r="HB12" s="142" t="s">
        <v>2098</v>
      </c>
      <c r="HC12" s="133" t="s">
        <v>343</v>
      </c>
      <c r="HD12" s="148">
        <v>0</v>
      </c>
      <c r="HE12" s="117">
        <v>1000</v>
      </c>
      <c r="HF12" s="135" t="b">
        <v>0</v>
      </c>
      <c r="HH12" s="214"/>
      <c r="HJ12" s="149" t="s">
        <v>2116</v>
      </c>
      <c r="HK12" s="99" t="s">
        <v>343</v>
      </c>
      <c r="HL12" s="99">
        <v>0</v>
      </c>
      <c r="HM12" s="147">
        <v>1000</v>
      </c>
      <c r="HN12" s="135" t="b">
        <v>0</v>
      </c>
      <c r="HP12" s="214"/>
      <c r="HR12" s="142" t="s">
        <v>2119</v>
      </c>
      <c r="HS12" s="133" t="s">
        <v>343</v>
      </c>
      <c r="HT12" s="99">
        <v>0</v>
      </c>
      <c r="HU12" s="99">
        <v>1000</v>
      </c>
      <c r="HV12" s="135" t="b">
        <v>0</v>
      </c>
      <c r="HX12" s="214"/>
      <c r="HZ12" s="142" t="s">
        <v>2184</v>
      </c>
      <c r="IA12" s="133" t="s">
        <v>6</v>
      </c>
      <c r="IB12" s="148">
        <v>0</v>
      </c>
      <c r="IC12" s="117">
        <v>10</v>
      </c>
      <c r="ID12" s="135" t="b">
        <v>0</v>
      </c>
      <c r="IF12" s="214"/>
      <c r="IH12" s="142"/>
      <c r="II12" s="133"/>
      <c r="IJ12" s="148"/>
      <c r="IN12" s="214"/>
      <c r="IP12" s="142"/>
      <c r="IQ12" s="148"/>
      <c r="IR12" s="148"/>
      <c r="IT12" s="135"/>
      <c r="IU12" s="135"/>
      <c r="IV12" s="214"/>
    </row>
    <row r="13" spans="1:256" ht="14.4" x14ac:dyDescent="0.3">
      <c r="B13" s="142"/>
      <c r="D13" s="148"/>
      <c r="F13" s="135"/>
      <c r="G13" s="135"/>
      <c r="H13" s="214"/>
      <c r="I13" s="131"/>
      <c r="J13" s="159" t="s">
        <v>1926</v>
      </c>
      <c r="K13" s="148" t="s">
        <v>164</v>
      </c>
      <c r="L13" s="148"/>
      <c r="N13" s="135" t="b">
        <v>0</v>
      </c>
      <c r="O13" s="135"/>
      <c r="P13" s="214"/>
      <c r="R13" s="142" t="s">
        <v>123</v>
      </c>
      <c r="S13" s="133"/>
      <c r="T13" s="133"/>
      <c r="V13" s="135" t="b">
        <v>0</v>
      </c>
      <c r="W13" s="135"/>
      <c r="X13" s="214"/>
      <c r="Z13" s="142"/>
      <c r="AA13" s="133"/>
      <c r="AB13" s="148"/>
      <c r="AD13" s="135"/>
      <c r="AE13" s="135"/>
      <c r="AF13" s="214"/>
      <c r="AH13" s="142" t="s">
        <v>13</v>
      </c>
      <c r="AI13" s="133"/>
      <c r="AJ13" s="133"/>
      <c r="AL13" s="135" t="b">
        <v>1</v>
      </c>
      <c r="AM13" s="135" t="s">
        <v>1226</v>
      </c>
      <c r="AN13" s="214"/>
      <c r="AP13" s="142" t="s">
        <v>1402</v>
      </c>
      <c r="AQ13" s="136"/>
      <c r="AR13" s="136"/>
      <c r="AS13" s="138"/>
      <c r="AT13" s="135" t="b">
        <v>1</v>
      </c>
      <c r="AV13" s="214"/>
      <c r="AX13" s="142"/>
      <c r="AY13" s="133"/>
      <c r="AZ13" s="133"/>
      <c r="BD13" s="214"/>
      <c r="BF13" s="142" t="s">
        <v>1941</v>
      </c>
      <c r="BG13" s="148" t="s">
        <v>19</v>
      </c>
      <c r="BH13" s="148">
        <v>0</v>
      </c>
      <c r="BI13" s="117">
        <v>30</v>
      </c>
      <c r="BJ13" s="135" t="b">
        <v>0</v>
      </c>
      <c r="BL13" s="214"/>
      <c r="BN13" s="1215"/>
      <c r="BO13" s="1209"/>
      <c r="BP13" s="1209"/>
      <c r="BQ13" s="1209"/>
      <c r="BR13" s="1209"/>
      <c r="BS13" s="1209"/>
      <c r="BT13" s="1210"/>
      <c r="BV13" s="142" t="s">
        <v>1955</v>
      </c>
      <c r="BW13" s="162" t="s">
        <v>162</v>
      </c>
      <c r="BX13" s="99">
        <v>0</v>
      </c>
      <c r="BY13" s="99">
        <v>500</v>
      </c>
      <c r="BZ13" s="135" t="b">
        <v>0</v>
      </c>
      <c r="CB13" s="214"/>
      <c r="CD13" s="142" t="s">
        <v>1962</v>
      </c>
      <c r="CE13" s="133" t="s">
        <v>23</v>
      </c>
      <c r="CF13" s="99">
        <v>0</v>
      </c>
      <c r="CG13" s="99">
        <v>110</v>
      </c>
      <c r="CH13" s="135" t="b">
        <v>0</v>
      </c>
      <c r="CJ13" s="214"/>
      <c r="CL13" s="142"/>
      <c r="CM13" s="133"/>
      <c r="CN13" s="133"/>
      <c r="CR13" s="214"/>
      <c r="CT13" s="142"/>
      <c r="CU13" s="133"/>
      <c r="CV13" s="133"/>
      <c r="CZ13" s="214"/>
      <c r="DB13" s="142"/>
      <c r="DC13" s="133"/>
      <c r="DD13" s="133"/>
      <c r="DH13" s="214"/>
      <c r="DJ13" s="142" t="s">
        <v>1418</v>
      </c>
      <c r="DK13" s="133"/>
      <c r="DL13" s="148"/>
      <c r="DN13" s="135" t="b">
        <v>0</v>
      </c>
      <c r="DO13" s="135" t="s">
        <v>459</v>
      </c>
      <c r="DP13" s="214"/>
      <c r="DR13" s="142" t="s">
        <v>1974</v>
      </c>
      <c r="DS13" s="133" t="s">
        <v>222</v>
      </c>
      <c r="DT13" s="99">
        <v>5</v>
      </c>
      <c r="DU13" s="99">
        <v>50</v>
      </c>
      <c r="DV13" s="135" t="b">
        <v>0</v>
      </c>
      <c r="DX13" s="214"/>
      <c r="DZ13" s="142" t="s">
        <v>1992</v>
      </c>
      <c r="EA13" s="99" t="s">
        <v>1472</v>
      </c>
      <c r="EB13" s="99">
        <v>0</v>
      </c>
      <c r="EC13" s="117">
        <v>1000</v>
      </c>
      <c r="ED13" s="135" t="b">
        <v>0</v>
      </c>
      <c r="EF13" s="214"/>
      <c r="EH13" s="149" t="s">
        <v>2032</v>
      </c>
      <c r="EL13" s="135" t="b">
        <v>0</v>
      </c>
      <c r="EN13" s="214"/>
      <c r="EP13" s="142"/>
      <c r="EQ13" s="133"/>
      <c r="ER13" s="133"/>
      <c r="EV13" s="214"/>
      <c r="EX13" s="1283" t="s">
        <v>2586</v>
      </c>
      <c r="EY13" s="1080" t="s">
        <v>96</v>
      </c>
      <c r="EZ13" s="1214">
        <v>0</v>
      </c>
      <c r="FA13" s="1214">
        <v>1000</v>
      </c>
      <c r="FB13" s="135" t="b">
        <v>0</v>
      </c>
      <c r="FC13" s="1209"/>
      <c r="FD13" s="1210"/>
      <c r="FF13" s="142" t="s">
        <v>1455</v>
      </c>
      <c r="FG13" s="162" t="s">
        <v>967</v>
      </c>
      <c r="FH13" s="133">
        <v>-10000</v>
      </c>
      <c r="FI13" s="117">
        <v>10000</v>
      </c>
      <c r="FJ13" s="135" t="b">
        <v>0</v>
      </c>
      <c r="FL13" s="214"/>
      <c r="FN13" s="1284" t="s">
        <v>2436</v>
      </c>
      <c r="FO13" s="148" t="s">
        <v>68</v>
      </c>
      <c r="FP13" s="152">
        <v>0</v>
      </c>
      <c r="FR13" s="135" t="b">
        <v>0</v>
      </c>
      <c r="FT13" s="214"/>
      <c r="FV13" s="1283" t="s">
        <v>2513</v>
      </c>
      <c r="FW13" s="1214"/>
      <c r="FX13" s="1214"/>
      <c r="FY13" s="1209"/>
      <c r="FZ13" s="135" t="b">
        <v>0</v>
      </c>
      <c r="GA13" s="1209"/>
      <c r="GB13" s="1210"/>
      <c r="GD13" s="1283" t="s">
        <v>2507</v>
      </c>
      <c r="GE13" s="1214" t="s">
        <v>96</v>
      </c>
      <c r="GF13" s="1214"/>
      <c r="GG13" s="1214"/>
      <c r="GH13" s="135" t="b">
        <v>0</v>
      </c>
      <c r="GI13" s="1209"/>
      <c r="GJ13" s="1210"/>
      <c r="GL13" s="142" t="s">
        <v>2062</v>
      </c>
      <c r="GM13" s="133" t="s">
        <v>17</v>
      </c>
      <c r="GN13" s="133">
        <v>0</v>
      </c>
      <c r="GO13" s="117">
        <v>100</v>
      </c>
      <c r="GP13" s="135" t="b">
        <v>0</v>
      </c>
      <c r="GR13" s="214"/>
      <c r="GT13" s="142" t="s">
        <v>2602</v>
      </c>
      <c r="GU13" s="133" t="s">
        <v>1349</v>
      </c>
      <c r="GV13" s="133">
        <v>0</v>
      </c>
      <c r="GW13" s="117">
        <v>1000</v>
      </c>
      <c r="GX13" s="135" t="b">
        <v>0</v>
      </c>
      <c r="GZ13" s="214"/>
      <c r="HB13" s="142" t="s">
        <v>2099</v>
      </c>
      <c r="HC13" s="133" t="s">
        <v>343</v>
      </c>
      <c r="HD13" s="133">
        <v>0</v>
      </c>
      <c r="HE13" s="117">
        <v>1000</v>
      </c>
      <c r="HF13" s="135" t="b">
        <v>0</v>
      </c>
      <c r="HH13" s="214"/>
      <c r="HJ13" s="149" t="s">
        <v>2185</v>
      </c>
      <c r="HK13" s="99" t="s">
        <v>343</v>
      </c>
      <c r="HL13" s="99">
        <v>0</v>
      </c>
      <c r="HM13" s="147">
        <v>1000</v>
      </c>
      <c r="HN13" s="135" t="b">
        <v>0</v>
      </c>
      <c r="HP13" s="214"/>
      <c r="HR13" s="142" t="s">
        <v>2120</v>
      </c>
      <c r="HS13" s="133" t="s">
        <v>343</v>
      </c>
      <c r="HT13" s="99">
        <v>0</v>
      </c>
      <c r="HU13" s="99">
        <v>1000</v>
      </c>
      <c r="HV13" s="135" t="b">
        <v>0</v>
      </c>
      <c r="HX13" s="214"/>
      <c r="HZ13" s="142" t="s">
        <v>2152</v>
      </c>
      <c r="IA13" s="133" t="s">
        <v>7</v>
      </c>
      <c r="IB13" s="133">
        <v>0</v>
      </c>
      <c r="IC13" s="117">
        <v>100</v>
      </c>
      <c r="ID13" s="135" t="b">
        <v>0</v>
      </c>
      <c r="IF13" s="214"/>
      <c r="IH13" s="142"/>
      <c r="II13" s="133"/>
      <c r="IJ13" s="133"/>
      <c r="IN13" s="214"/>
    </row>
    <row r="14" spans="1:256" ht="14.4" x14ac:dyDescent="0.3">
      <c r="B14" s="142"/>
      <c r="F14" s="135"/>
      <c r="G14" s="135"/>
      <c r="H14" s="214"/>
      <c r="I14" s="131"/>
      <c r="J14" s="149" t="s">
        <v>1501</v>
      </c>
      <c r="N14" s="135" t="b">
        <v>0</v>
      </c>
      <c r="O14" s="135"/>
      <c r="P14" s="214"/>
      <c r="R14" s="142" t="s">
        <v>199</v>
      </c>
      <c r="S14" s="133"/>
      <c r="T14" s="152"/>
      <c r="V14" s="135" t="b">
        <v>0</v>
      </c>
      <c r="W14" s="135"/>
      <c r="X14" s="214"/>
      <c r="Z14" s="142"/>
      <c r="AA14" s="133"/>
      <c r="AB14" s="133"/>
      <c r="AD14" s="135"/>
      <c r="AE14" s="135"/>
      <c r="AF14" s="214"/>
      <c r="AH14" s="142" t="s">
        <v>940</v>
      </c>
      <c r="AI14" s="133"/>
      <c r="AJ14" s="152"/>
      <c r="AL14" s="135" t="b">
        <v>1</v>
      </c>
      <c r="AN14" s="214"/>
      <c r="AP14" s="142" t="s">
        <v>1385</v>
      </c>
      <c r="AQ14" s="153"/>
      <c r="AR14" s="154"/>
      <c r="AS14" s="155"/>
      <c r="AT14" s="135" t="b">
        <v>1</v>
      </c>
      <c r="AU14" s="135" t="s">
        <v>129</v>
      </c>
      <c r="AV14" s="214"/>
      <c r="AX14" s="142"/>
      <c r="AY14" s="133"/>
      <c r="AZ14" s="152"/>
      <c r="BD14" s="214"/>
      <c r="BF14" s="142" t="s">
        <v>1942</v>
      </c>
      <c r="BG14" s="148" t="s">
        <v>1363</v>
      </c>
      <c r="BH14" s="148">
        <v>0</v>
      </c>
      <c r="BI14" s="117">
        <v>55</v>
      </c>
      <c r="BJ14" s="135" t="b">
        <v>0</v>
      </c>
      <c r="BL14" s="214"/>
      <c r="BN14" s="1215"/>
      <c r="BO14" s="1209"/>
      <c r="BP14" s="1209"/>
      <c r="BQ14" s="1209"/>
      <c r="BR14" s="1209"/>
      <c r="BS14" s="1209"/>
      <c r="BT14" s="1210"/>
      <c r="BV14" s="142" t="s">
        <v>1956</v>
      </c>
      <c r="BW14" s="162" t="s">
        <v>163</v>
      </c>
      <c r="BX14" s="99">
        <v>0</v>
      </c>
      <c r="BY14" s="99">
        <v>500</v>
      </c>
      <c r="BZ14" s="135" t="b">
        <v>0</v>
      </c>
      <c r="CB14" s="214"/>
      <c r="CD14" s="142"/>
      <c r="CE14" s="133"/>
      <c r="CF14" s="152"/>
      <c r="CJ14" s="214"/>
      <c r="CL14" s="142"/>
      <c r="CM14" s="133"/>
      <c r="CN14" s="152"/>
      <c r="CR14" s="214"/>
      <c r="CT14" s="142"/>
      <c r="CU14" s="133"/>
      <c r="CV14" s="152"/>
      <c r="CZ14" s="214"/>
      <c r="DB14" s="142"/>
      <c r="DC14" s="133"/>
      <c r="DD14" s="152"/>
      <c r="DH14" s="214"/>
      <c r="DJ14" s="142"/>
      <c r="DK14" s="133"/>
      <c r="DL14" s="152"/>
      <c r="DP14" s="214"/>
      <c r="DR14" s="142" t="s">
        <v>1975</v>
      </c>
      <c r="DS14" s="133" t="s">
        <v>21</v>
      </c>
      <c r="DT14" s="99">
        <v>0</v>
      </c>
      <c r="DU14" s="156">
        <v>1000</v>
      </c>
      <c r="DV14" s="135" t="b">
        <v>0</v>
      </c>
      <c r="DX14" s="214"/>
      <c r="DZ14" s="142" t="s">
        <v>1993</v>
      </c>
      <c r="EA14" s="99" t="s">
        <v>24</v>
      </c>
      <c r="EB14" s="99">
        <v>0</v>
      </c>
      <c r="ED14" s="135" t="b">
        <v>0</v>
      </c>
      <c r="EF14" s="214"/>
      <c r="EH14" s="142" t="s">
        <v>436</v>
      </c>
      <c r="EI14" s="133"/>
      <c r="EJ14" s="133"/>
      <c r="EL14" s="135" t="b">
        <v>0</v>
      </c>
      <c r="EM14" s="135" t="s">
        <v>1226</v>
      </c>
      <c r="EN14" s="214"/>
      <c r="EP14" s="142"/>
      <c r="EQ14" s="133"/>
      <c r="ER14" s="152"/>
      <c r="EV14" s="214"/>
      <c r="EX14" s="1283" t="s">
        <v>2587</v>
      </c>
      <c r="EY14" s="1080" t="s">
        <v>68</v>
      </c>
      <c r="EZ14" s="1214">
        <v>0</v>
      </c>
      <c r="FA14" s="1214">
        <v>1000</v>
      </c>
      <c r="FB14" s="135" t="b">
        <v>0</v>
      </c>
      <c r="FC14" s="1209"/>
      <c r="FD14" s="1210"/>
      <c r="FF14" s="142" t="s">
        <v>1456</v>
      </c>
      <c r="FG14" s="162" t="s">
        <v>173</v>
      </c>
      <c r="FH14" s="152">
        <v>0</v>
      </c>
      <c r="FI14" s="117">
        <v>1</v>
      </c>
      <c r="FJ14" s="135" t="b">
        <v>1</v>
      </c>
      <c r="FL14" s="214"/>
      <c r="FN14" s="1284" t="s">
        <v>2437</v>
      </c>
      <c r="FO14" s="148" t="s">
        <v>2481</v>
      </c>
      <c r="FP14" s="152">
        <v>0</v>
      </c>
      <c r="FQ14" s="147"/>
      <c r="FR14" s="135" t="b">
        <v>0</v>
      </c>
      <c r="FT14" s="214"/>
      <c r="FV14" s="1283" t="s">
        <v>2514</v>
      </c>
      <c r="FW14" s="1214" t="s">
        <v>252</v>
      </c>
      <c r="FX14" s="1214">
        <v>0</v>
      </c>
      <c r="FY14" s="1209"/>
      <c r="FZ14" s="135" t="b">
        <v>0</v>
      </c>
      <c r="GA14" s="1209"/>
      <c r="GB14" s="1210"/>
      <c r="GD14" s="1283" t="s">
        <v>2489</v>
      </c>
      <c r="GE14" s="1214" t="s">
        <v>68</v>
      </c>
      <c r="GF14" s="1214">
        <v>0</v>
      </c>
      <c r="GG14" s="1214"/>
      <c r="GH14" s="135" t="b">
        <v>0</v>
      </c>
      <c r="GI14" s="1209"/>
      <c r="GJ14" s="1210"/>
      <c r="GL14" s="142" t="s">
        <v>2063</v>
      </c>
      <c r="GM14" s="133" t="s">
        <v>96</v>
      </c>
      <c r="GN14" s="152">
        <v>0</v>
      </c>
      <c r="GO14" s="117">
        <v>25000</v>
      </c>
      <c r="GP14" s="135" t="b">
        <v>0</v>
      </c>
      <c r="GR14" s="214"/>
      <c r="GT14" s="142" t="s">
        <v>2603</v>
      </c>
      <c r="GU14" s="133" t="s">
        <v>252</v>
      </c>
      <c r="GV14" s="152">
        <v>0</v>
      </c>
      <c r="GW14" s="147">
        <v>50000</v>
      </c>
      <c r="GX14" s="135" t="b">
        <v>0</v>
      </c>
      <c r="GZ14" s="214"/>
      <c r="HB14" s="142" t="s">
        <v>2100</v>
      </c>
      <c r="HC14" s="133" t="s">
        <v>343</v>
      </c>
      <c r="HD14" s="152">
        <v>0</v>
      </c>
      <c r="HE14" s="117">
        <v>1000</v>
      </c>
      <c r="HF14" s="135" t="b">
        <v>0</v>
      </c>
      <c r="HH14" s="214"/>
      <c r="HJ14" s="149" t="s">
        <v>2186</v>
      </c>
      <c r="HK14" s="99" t="s">
        <v>490</v>
      </c>
      <c r="HL14" s="99">
        <v>0</v>
      </c>
      <c r="HN14" s="135" t="b">
        <v>0</v>
      </c>
      <c r="HP14" s="214"/>
      <c r="HR14" s="142" t="s">
        <v>2121</v>
      </c>
      <c r="HS14" s="133" t="s">
        <v>343</v>
      </c>
      <c r="HT14" s="99">
        <v>0</v>
      </c>
      <c r="HU14" s="99">
        <v>1000</v>
      </c>
      <c r="HV14" s="135" t="b">
        <v>0</v>
      </c>
      <c r="HX14" s="214"/>
      <c r="HZ14" s="142" t="s">
        <v>2153</v>
      </c>
      <c r="IA14" s="133" t="s">
        <v>9</v>
      </c>
      <c r="IB14" s="152">
        <v>0</v>
      </c>
      <c r="IC14" s="117">
        <v>100</v>
      </c>
      <c r="ID14" s="135" t="b">
        <v>0</v>
      </c>
      <c r="IF14" s="214"/>
      <c r="IH14" s="142"/>
      <c r="II14" s="133"/>
      <c r="IJ14" s="152"/>
      <c r="IN14" s="214"/>
    </row>
    <row r="15" spans="1:256" ht="14.4" x14ac:dyDescent="0.3">
      <c r="B15" s="142"/>
      <c r="D15" s="152"/>
      <c r="F15" s="135"/>
      <c r="G15" s="135"/>
      <c r="H15" s="214"/>
      <c r="I15" s="131"/>
      <c r="J15" s="142" t="s">
        <v>1927</v>
      </c>
      <c r="K15" s="148" t="s">
        <v>188</v>
      </c>
      <c r="L15" s="148"/>
      <c r="N15" s="135" t="b">
        <v>0</v>
      </c>
      <c r="O15" s="135"/>
      <c r="P15" s="214"/>
      <c r="R15" s="142" t="s">
        <v>124</v>
      </c>
      <c r="S15" s="133"/>
      <c r="T15" s="152"/>
      <c r="U15" s="147"/>
      <c r="V15" s="135" t="b">
        <v>0</v>
      </c>
      <c r="W15" s="135"/>
      <c r="X15" s="214"/>
      <c r="Z15" s="142"/>
      <c r="AA15" s="133"/>
      <c r="AB15" s="152"/>
      <c r="AD15" s="135"/>
      <c r="AE15" s="135"/>
      <c r="AF15" s="214"/>
      <c r="AH15" s="142" t="s">
        <v>1392</v>
      </c>
      <c r="AI15" s="133"/>
      <c r="AJ15" s="152"/>
      <c r="AK15" s="147"/>
      <c r="AL15" s="135" t="b">
        <v>1</v>
      </c>
      <c r="AM15" s="135" t="s">
        <v>132</v>
      </c>
      <c r="AN15" s="214"/>
      <c r="AP15" s="142" t="s">
        <v>1370</v>
      </c>
      <c r="AQ15" s="133"/>
      <c r="AR15" s="157"/>
      <c r="AS15" s="141"/>
      <c r="AT15" s="135" t="b">
        <v>0</v>
      </c>
      <c r="AU15" s="135" t="s">
        <v>987</v>
      </c>
      <c r="AV15" s="214"/>
      <c r="AX15" s="142"/>
      <c r="AY15" s="133"/>
      <c r="AZ15" s="152"/>
      <c r="BA15" s="147"/>
      <c r="BD15" s="214"/>
      <c r="BF15" s="142" t="s">
        <v>1943</v>
      </c>
      <c r="BG15" s="148" t="s">
        <v>1363</v>
      </c>
      <c r="BH15" s="152">
        <v>0</v>
      </c>
      <c r="BI15" s="117">
        <v>55</v>
      </c>
      <c r="BJ15" s="135" t="b">
        <v>0</v>
      </c>
      <c r="BL15" s="214"/>
      <c r="BN15" s="1215"/>
      <c r="BO15" s="1209"/>
      <c r="BP15" s="1209"/>
      <c r="BQ15" s="1209"/>
      <c r="BR15" s="1209"/>
      <c r="BS15" s="1209"/>
      <c r="BT15" s="1210"/>
      <c r="BV15" s="142" t="s">
        <v>2262</v>
      </c>
      <c r="BW15" s="162" t="s">
        <v>2253</v>
      </c>
      <c r="BX15" s="162">
        <v>0</v>
      </c>
      <c r="BY15" s="162">
        <v>500</v>
      </c>
      <c r="BZ15" s="135" t="b">
        <v>0</v>
      </c>
      <c r="CB15" s="214"/>
      <c r="CD15" s="142"/>
      <c r="CE15" s="133"/>
      <c r="CF15" s="152"/>
      <c r="CG15" s="147"/>
      <c r="CJ15" s="214"/>
      <c r="CL15" s="142"/>
      <c r="CM15" s="133"/>
      <c r="CN15" s="152"/>
      <c r="CO15" s="147"/>
      <c r="CR15" s="214"/>
      <c r="CT15" s="142"/>
      <c r="CU15" s="133"/>
      <c r="CV15" s="152"/>
      <c r="CW15" s="147"/>
      <c r="CZ15" s="214"/>
      <c r="DB15" s="142"/>
      <c r="DC15" s="133"/>
      <c r="DD15" s="152"/>
      <c r="DE15" s="147"/>
      <c r="DH15" s="214"/>
      <c r="DJ15" s="142"/>
      <c r="DK15" s="133"/>
      <c r="DL15" s="152"/>
      <c r="DM15" s="147"/>
      <c r="DP15" s="214"/>
      <c r="DR15" s="142" t="s">
        <v>1420</v>
      </c>
      <c r="DS15" s="99" t="s">
        <v>110</v>
      </c>
      <c r="DT15" s="152"/>
      <c r="DU15" s="147"/>
      <c r="DV15" s="135" t="b">
        <v>0</v>
      </c>
      <c r="DW15" s="135" t="s">
        <v>1226</v>
      </c>
      <c r="DX15" s="214"/>
      <c r="DZ15" s="142" t="s">
        <v>1994</v>
      </c>
      <c r="EA15" s="162" t="s">
        <v>282</v>
      </c>
      <c r="EB15" s="99">
        <v>0</v>
      </c>
      <c r="EC15" s="117">
        <v>1</v>
      </c>
      <c r="ED15" s="135" t="b">
        <v>0</v>
      </c>
      <c r="EF15" s="214"/>
      <c r="EH15" s="142" t="s">
        <v>748</v>
      </c>
      <c r="EI15" s="133"/>
      <c r="EJ15" s="152"/>
      <c r="EL15" s="135" t="b">
        <v>0</v>
      </c>
      <c r="EM15" s="135" t="s">
        <v>1226</v>
      </c>
      <c r="EN15" s="214"/>
      <c r="EP15" s="142"/>
      <c r="EQ15" s="133"/>
      <c r="ER15" s="152"/>
      <c r="ES15" s="147"/>
      <c r="EV15" s="214"/>
      <c r="EX15" s="1283" t="s">
        <v>2335</v>
      </c>
      <c r="EY15" s="1080" t="s">
        <v>68</v>
      </c>
      <c r="EZ15" s="1214">
        <v>0</v>
      </c>
      <c r="FA15" s="1214">
        <v>1000</v>
      </c>
      <c r="FB15" s="135" t="b">
        <v>0</v>
      </c>
      <c r="FC15" s="1209"/>
      <c r="FD15" s="1210"/>
      <c r="FF15" s="142" t="s">
        <v>2048</v>
      </c>
      <c r="FG15" s="148" t="s">
        <v>953</v>
      </c>
      <c r="FH15" s="152">
        <v>-20</v>
      </c>
      <c r="FI15" s="147">
        <v>40</v>
      </c>
      <c r="FJ15" s="135" t="b">
        <v>0</v>
      </c>
      <c r="FL15" s="214"/>
      <c r="FN15" s="1284" t="s">
        <v>2424</v>
      </c>
      <c r="FO15" s="148" t="s">
        <v>252</v>
      </c>
      <c r="FP15" s="148">
        <v>0</v>
      </c>
      <c r="FQ15" s="147"/>
      <c r="FR15" s="135" t="b">
        <v>0</v>
      </c>
      <c r="FT15" s="214"/>
      <c r="FV15" s="1283" t="s">
        <v>2515</v>
      </c>
      <c r="FW15" s="1214" t="s">
        <v>252</v>
      </c>
      <c r="FX15" s="1214">
        <v>0</v>
      </c>
      <c r="FY15" s="1209"/>
      <c r="FZ15" s="135" t="b">
        <v>0</v>
      </c>
      <c r="GA15" s="1209"/>
      <c r="GB15" s="1210"/>
      <c r="GD15" s="1283" t="s">
        <v>2490</v>
      </c>
      <c r="GE15" s="1214" t="s">
        <v>2480</v>
      </c>
      <c r="GF15" s="1214">
        <v>0</v>
      </c>
      <c r="GG15" s="1214"/>
      <c r="GH15" s="135" t="b">
        <v>0</v>
      </c>
      <c r="GI15" s="1209"/>
      <c r="GJ15" s="1210"/>
      <c r="GL15" s="142" t="s">
        <v>2064</v>
      </c>
      <c r="GM15" s="133" t="s">
        <v>68</v>
      </c>
      <c r="GN15" s="152">
        <v>0</v>
      </c>
      <c r="GO15" s="147">
        <v>10000</v>
      </c>
      <c r="GP15" s="135" t="b">
        <v>0</v>
      </c>
      <c r="GR15" s="214"/>
      <c r="GT15" s="142" t="s">
        <v>2604</v>
      </c>
      <c r="GU15" s="133" t="s">
        <v>17</v>
      </c>
      <c r="GV15" s="133">
        <v>0</v>
      </c>
      <c r="GW15" s="147">
        <v>100</v>
      </c>
      <c r="GX15" s="135" t="b">
        <v>0</v>
      </c>
      <c r="GZ15" s="214"/>
      <c r="HB15" s="142" t="s">
        <v>1459</v>
      </c>
      <c r="HC15" s="133" t="s">
        <v>343</v>
      </c>
      <c r="HD15" s="152">
        <v>0</v>
      </c>
      <c r="HE15" s="117">
        <v>1000</v>
      </c>
      <c r="HF15" s="135" t="b">
        <v>0</v>
      </c>
      <c r="HH15" s="214"/>
      <c r="HJ15" s="149"/>
      <c r="HK15" s="99"/>
      <c r="HL15" s="99"/>
      <c r="HP15" s="214"/>
      <c r="HR15" s="142" t="s">
        <v>2122</v>
      </c>
      <c r="HS15" s="133" t="s">
        <v>343</v>
      </c>
      <c r="HT15" s="99">
        <v>0</v>
      </c>
      <c r="HU15" s="99">
        <v>1000</v>
      </c>
      <c r="HV15" s="135" t="b">
        <v>0</v>
      </c>
      <c r="HX15" s="214"/>
      <c r="HZ15" s="142" t="s">
        <v>2154</v>
      </c>
      <c r="IA15" s="133" t="s">
        <v>11</v>
      </c>
      <c r="IB15" s="152">
        <v>0</v>
      </c>
      <c r="IC15" s="147">
        <v>100</v>
      </c>
      <c r="ID15" s="135" t="b">
        <v>0</v>
      </c>
      <c r="IF15" s="214"/>
      <c r="IH15" s="142"/>
      <c r="II15" s="133"/>
      <c r="IJ15" s="152"/>
      <c r="IK15" s="147"/>
      <c r="IN15" s="214"/>
    </row>
    <row r="16" spans="1:256" ht="14.4" x14ac:dyDescent="0.3">
      <c r="B16" s="142"/>
      <c r="D16" s="152"/>
      <c r="E16" s="147"/>
      <c r="F16" s="135"/>
      <c r="G16" s="135"/>
      <c r="H16" s="214"/>
      <c r="I16" s="131"/>
      <c r="J16" s="142" t="s">
        <v>1928</v>
      </c>
      <c r="K16" s="148" t="s">
        <v>18</v>
      </c>
      <c r="L16" s="148"/>
      <c r="N16" s="135" t="b">
        <v>0</v>
      </c>
      <c r="O16" s="135"/>
      <c r="P16" s="214"/>
      <c r="R16" s="142" t="s">
        <v>1378</v>
      </c>
      <c r="S16" s="133"/>
      <c r="T16" s="133"/>
      <c r="U16" s="147"/>
      <c r="V16" s="135" t="b">
        <v>0</v>
      </c>
      <c r="W16" s="135"/>
      <c r="X16" s="214"/>
      <c r="Z16" s="142"/>
      <c r="AA16" s="133"/>
      <c r="AB16" s="152"/>
      <c r="AC16" s="147"/>
      <c r="AD16" s="135"/>
      <c r="AE16" s="135"/>
      <c r="AF16" s="214"/>
      <c r="AH16" s="142"/>
      <c r="AI16" s="133"/>
      <c r="AJ16" s="133"/>
      <c r="AK16" s="147"/>
      <c r="AN16" s="214"/>
      <c r="AP16" s="142" t="s">
        <v>1368</v>
      </c>
      <c r="AQ16" s="148" t="s">
        <v>93</v>
      </c>
      <c r="AR16" s="157">
        <v>29221</v>
      </c>
      <c r="AS16" s="141">
        <f ca="1">TODAY()</f>
        <v>42979</v>
      </c>
      <c r="AT16" s="135" t="b">
        <v>0</v>
      </c>
      <c r="AV16" s="214"/>
      <c r="AX16" s="142"/>
      <c r="AY16" s="133"/>
      <c r="AZ16" s="133"/>
      <c r="BA16" s="147"/>
      <c r="BD16" s="214"/>
      <c r="BF16" s="142" t="s">
        <v>1944</v>
      </c>
      <c r="BG16" s="148" t="s">
        <v>953</v>
      </c>
      <c r="BH16" s="152">
        <v>-20</v>
      </c>
      <c r="BI16" s="147">
        <v>40</v>
      </c>
      <c r="BJ16" s="135" t="b">
        <v>0</v>
      </c>
      <c r="BL16" s="214"/>
      <c r="BN16" s="1215"/>
      <c r="BO16" s="1209"/>
      <c r="BP16" s="1209"/>
      <c r="BQ16" s="1209"/>
      <c r="BR16" s="1209"/>
      <c r="BS16" s="1209"/>
      <c r="BT16" s="1210"/>
      <c r="BV16" s="142" t="s">
        <v>2263</v>
      </c>
      <c r="BW16" s="162" t="s">
        <v>2254</v>
      </c>
      <c r="BX16" s="162">
        <v>0</v>
      </c>
      <c r="BY16" s="162">
        <v>500</v>
      </c>
      <c r="BZ16" s="135" t="b">
        <v>0</v>
      </c>
      <c r="CB16" s="214"/>
      <c r="CD16" s="142"/>
      <c r="CE16" s="133"/>
      <c r="CF16" s="133"/>
      <c r="CG16" s="147"/>
      <c r="CJ16" s="214"/>
      <c r="CL16" s="142"/>
      <c r="CM16" s="133"/>
      <c r="CN16" s="133"/>
      <c r="CO16" s="147"/>
      <c r="CR16" s="214"/>
      <c r="CT16" s="142"/>
      <c r="CU16" s="133"/>
      <c r="CV16" s="133"/>
      <c r="CW16" s="147"/>
      <c r="CZ16" s="214"/>
      <c r="DB16" s="142"/>
      <c r="DC16" s="133"/>
      <c r="DD16" s="133"/>
      <c r="DE16" s="147"/>
      <c r="DH16" s="214"/>
      <c r="DJ16" s="142"/>
      <c r="DK16" s="133"/>
      <c r="DL16" s="133"/>
      <c r="DM16" s="147"/>
      <c r="DP16" s="214"/>
      <c r="DR16" s="142" t="s">
        <v>1976</v>
      </c>
      <c r="DS16" s="99" t="s">
        <v>588</v>
      </c>
      <c r="DT16" s="99">
        <v>0</v>
      </c>
      <c r="DU16" s="147"/>
      <c r="DV16" s="135" t="b">
        <v>0</v>
      </c>
      <c r="DX16" s="214"/>
      <c r="DZ16" s="142" t="s">
        <v>2187</v>
      </c>
      <c r="EA16" s="162" t="s">
        <v>961</v>
      </c>
      <c r="EB16" s="99">
        <v>0</v>
      </c>
      <c r="EC16" s="117">
        <v>1000000</v>
      </c>
      <c r="ED16" s="135" t="b">
        <v>0</v>
      </c>
      <c r="EF16" s="214"/>
      <c r="EH16" s="142" t="s">
        <v>437</v>
      </c>
      <c r="EI16" s="133"/>
      <c r="EJ16" s="152"/>
      <c r="EK16" s="147"/>
      <c r="EL16" s="135" t="b">
        <v>0</v>
      </c>
      <c r="EM16" s="135" t="s">
        <v>1226</v>
      </c>
      <c r="EN16" s="214"/>
      <c r="EP16" s="142"/>
      <c r="EQ16" s="133"/>
      <c r="ER16" s="133"/>
      <c r="ES16" s="147"/>
      <c r="EV16" s="214"/>
      <c r="EX16" s="1283" t="s">
        <v>2336</v>
      </c>
      <c r="EY16" s="1080" t="s">
        <v>162</v>
      </c>
      <c r="EZ16" s="1214">
        <v>0</v>
      </c>
      <c r="FA16" s="1214">
        <v>1000</v>
      </c>
      <c r="FB16" s="135" t="b">
        <v>0</v>
      </c>
      <c r="FC16" s="1209"/>
      <c r="FD16" s="1210"/>
      <c r="FF16" s="142" t="s">
        <v>2049</v>
      </c>
      <c r="FG16" s="148" t="s">
        <v>953</v>
      </c>
      <c r="FH16" s="133">
        <v>-25</v>
      </c>
      <c r="FI16" s="147">
        <v>40</v>
      </c>
      <c r="FJ16" s="135" t="b">
        <v>0</v>
      </c>
      <c r="FL16" s="214"/>
      <c r="FN16" s="1284" t="s">
        <v>2438</v>
      </c>
      <c r="FO16" s="148" t="s">
        <v>92</v>
      </c>
      <c r="FP16" s="148">
        <v>0</v>
      </c>
      <c r="FR16" s="135" t="b">
        <v>0</v>
      </c>
      <c r="FT16" s="214"/>
      <c r="FV16" s="1283" t="s">
        <v>2516</v>
      </c>
      <c r="FW16" s="1214" t="s">
        <v>96</v>
      </c>
      <c r="FX16" s="1214">
        <v>0</v>
      </c>
      <c r="FY16" s="1209"/>
      <c r="FZ16" s="135" t="b">
        <v>0</v>
      </c>
      <c r="GA16" s="1209"/>
      <c r="GB16" s="1210"/>
      <c r="GD16" s="1283" t="s">
        <v>2491</v>
      </c>
      <c r="GE16" s="1214" t="s">
        <v>2481</v>
      </c>
      <c r="GF16" s="1214">
        <v>0</v>
      </c>
      <c r="GG16" s="1214"/>
      <c r="GH16" s="135" t="b">
        <v>0</v>
      </c>
      <c r="GI16" s="1209"/>
      <c r="GJ16" s="1210"/>
      <c r="GL16" s="142" t="s">
        <v>2065</v>
      </c>
      <c r="GM16" s="133" t="s">
        <v>95</v>
      </c>
      <c r="GN16" s="133">
        <v>0</v>
      </c>
      <c r="GO16" s="147">
        <v>50000</v>
      </c>
      <c r="GP16" s="135" t="b">
        <v>0</v>
      </c>
      <c r="GR16" s="214"/>
      <c r="GT16" s="142" t="s">
        <v>2605</v>
      </c>
      <c r="GU16" s="148" t="s">
        <v>96</v>
      </c>
      <c r="GV16" s="133">
        <v>0</v>
      </c>
      <c r="GW16" s="117">
        <v>25000</v>
      </c>
      <c r="GX16" s="135" t="b">
        <v>0</v>
      </c>
      <c r="GZ16" s="214"/>
      <c r="HB16" s="142" t="s">
        <v>2101</v>
      </c>
      <c r="HC16" s="133" t="s">
        <v>343</v>
      </c>
      <c r="HD16" s="133">
        <v>0</v>
      </c>
      <c r="HE16" s="117">
        <v>1000</v>
      </c>
      <c r="HF16" s="135" t="b">
        <v>0</v>
      </c>
      <c r="HH16" s="214"/>
      <c r="HJ16" s="149"/>
      <c r="HP16" s="214"/>
      <c r="HR16" s="142" t="s">
        <v>2123</v>
      </c>
      <c r="HS16" s="133" t="s">
        <v>343</v>
      </c>
      <c r="HT16" s="99">
        <v>0</v>
      </c>
      <c r="HU16" s="99">
        <v>1000</v>
      </c>
      <c r="HV16" s="135" t="b">
        <v>0</v>
      </c>
      <c r="HX16" s="214"/>
      <c r="HZ16" s="142" t="s">
        <v>2155</v>
      </c>
      <c r="IA16" s="148" t="s">
        <v>96</v>
      </c>
      <c r="IB16" s="133">
        <v>0</v>
      </c>
      <c r="IC16" s="146">
        <v>25000</v>
      </c>
      <c r="ID16" s="135" t="b">
        <v>0</v>
      </c>
      <c r="IF16" s="214"/>
      <c r="IH16" s="142"/>
      <c r="II16" s="133"/>
      <c r="IJ16" s="133"/>
      <c r="IK16" s="147"/>
      <c r="IN16" s="214"/>
    </row>
    <row r="17" spans="2:248" ht="14.4" x14ac:dyDescent="0.3">
      <c r="B17" s="142"/>
      <c r="E17" s="147"/>
      <c r="F17" s="135"/>
      <c r="G17" s="135"/>
      <c r="H17" s="214"/>
      <c r="I17" s="131"/>
      <c r="J17" s="142" t="s">
        <v>1929</v>
      </c>
      <c r="K17" s="148" t="s">
        <v>953</v>
      </c>
      <c r="L17" s="148"/>
      <c r="N17" s="135" t="b">
        <v>0</v>
      </c>
      <c r="O17" s="135"/>
      <c r="P17" s="214"/>
      <c r="R17" s="142" t="s">
        <v>1379</v>
      </c>
      <c r="S17" s="133"/>
      <c r="T17" s="133"/>
      <c r="V17" s="135" t="b">
        <v>0</v>
      </c>
      <c r="W17" s="135"/>
      <c r="X17" s="214"/>
      <c r="Z17" s="142"/>
      <c r="AA17" s="133"/>
      <c r="AB17" s="133"/>
      <c r="AC17" s="147"/>
      <c r="AD17" s="135"/>
      <c r="AE17" s="135"/>
      <c r="AF17" s="214"/>
      <c r="AH17" s="142"/>
      <c r="AI17" s="133"/>
      <c r="AJ17" s="133"/>
      <c r="AN17" s="214"/>
      <c r="AP17" s="142" t="s">
        <v>1369</v>
      </c>
      <c r="AQ17" s="148" t="s">
        <v>93</v>
      </c>
      <c r="AR17" s="150">
        <v>29221</v>
      </c>
      <c r="AS17" s="141">
        <f ca="1">TODAY()</f>
        <v>42979</v>
      </c>
      <c r="AT17" s="135" t="b">
        <v>0</v>
      </c>
      <c r="AV17" s="214"/>
      <c r="AX17" s="142"/>
      <c r="AY17" s="133"/>
      <c r="AZ17" s="133"/>
      <c r="BD17" s="214"/>
      <c r="BF17" s="142" t="s">
        <v>1945</v>
      </c>
      <c r="BG17" s="148" t="s">
        <v>953</v>
      </c>
      <c r="BH17" s="148">
        <v>-20</v>
      </c>
      <c r="BI17" s="147">
        <v>40</v>
      </c>
      <c r="BJ17" s="135" t="b">
        <v>0</v>
      </c>
      <c r="BL17" s="214"/>
      <c r="BN17" s="1215"/>
      <c r="BO17" s="1209"/>
      <c r="BP17" s="1209"/>
      <c r="BQ17" s="1209"/>
      <c r="BR17" s="1209"/>
      <c r="BS17" s="1209"/>
      <c r="BT17" s="1210"/>
      <c r="BV17" s="142" t="s">
        <v>2264</v>
      </c>
      <c r="BW17" s="162" t="s">
        <v>2255</v>
      </c>
      <c r="BX17" s="162">
        <v>0</v>
      </c>
      <c r="BY17" s="162">
        <v>500</v>
      </c>
      <c r="BZ17" s="135" t="b">
        <v>0</v>
      </c>
      <c r="CB17" s="214"/>
      <c r="CD17" s="142"/>
      <c r="CE17" s="133"/>
      <c r="CF17" s="133"/>
      <c r="CJ17" s="214"/>
      <c r="CL17" s="142"/>
      <c r="CM17" s="133"/>
      <c r="CN17" s="133"/>
      <c r="CR17" s="214"/>
      <c r="CT17" s="142"/>
      <c r="CU17" s="133"/>
      <c r="CV17" s="133"/>
      <c r="CZ17" s="214"/>
      <c r="DB17" s="142"/>
      <c r="DC17" s="133"/>
      <c r="DD17" s="133"/>
      <c r="DH17" s="214"/>
      <c r="DJ17" s="142"/>
      <c r="DK17" s="133"/>
      <c r="DL17" s="133"/>
      <c r="DP17" s="214"/>
      <c r="DR17" s="149" t="s">
        <v>1977</v>
      </c>
      <c r="DS17" s="117" t="s">
        <v>17</v>
      </c>
      <c r="DT17" s="117">
        <v>0</v>
      </c>
      <c r="DU17" s="117">
        <v>100</v>
      </c>
      <c r="DV17" s="135" t="b">
        <v>0</v>
      </c>
      <c r="DX17" s="214"/>
      <c r="DZ17" s="142" t="s">
        <v>2188</v>
      </c>
      <c r="EA17" s="99" t="s">
        <v>590</v>
      </c>
      <c r="EB17" s="99">
        <v>0</v>
      </c>
      <c r="EC17" s="117">
        <v>1000000</v>
      </c>
      <c r="ED17" s="135" t="b">
        <v>0</v>
      </c>
      <c r="EF17" s="214"/>
      <c r="EH17" s="142" t="s">
        <v>2189</v>
      </c>
      <c r="EI17" s="148" t="s">
        <v>959</v>
      </c>
      <c r="EJ17" s="99">
        <v>0</v>
      </c>
      <c r="EK17" s="147">
        <v>1000</v>
      </c>
      <c r="EL17" s="135" t="b">
        <v>0</v>
      </c>
      <c r="EN17" s="214"/>
      <c r="EP17" s="142"/>
      <c r="EQ17" s="133"/>
      <c r="ER17" s="133"/>
      <c r="EV17" s="214"/>
      <c r="EX17" s="1283" t="s">
        <v>2337</v>
      </c>
      <c r="EY17" s="1080" t="s">
        <v>163</v>
      </c>
      <c r="EZ17" s="1214">
        <v>0</v>
      </c>
      <c r="FA17" s="1214">
        <v>1000</v>
      </c>
      <c r="FB17" s="135" t="b">
        <v>0</v>
      </c>
      <c r="FC17" s="1209"/>
      <c r="FD17" s="1210"/>
      <c r="FF17" s="142" t="s">
        <v>2050</v>
      </c>
      <c r="FG17" s="133" t="s">
        <v>222</v>
      </c>
      <c r="FH17" s="133">
        <v>0</v>
      </c>
      <c r="FI17" s="117">
        <v>100</v>
      </c>
      <c r="FJ17" s="135" t="b">
        <v>0</v>
      </c>
      <c r="FL17" s="214"/>
      <c r="FN17" s="1284" t="s">
        <v>2441</v>
      </c>
      <c r="FO17" s="1093" t="s">
        <v>173</v>
      </c>
      <c r="FP17" s="1209"/>
      <c r="FQ17" s="1209"/>
      <c r="FR17" s="135" t="b">
        <v>0</v>
      </c>
      <c r="FS17" s="1214" t="s">
        <v>2405</v>
      </c>
      <c r="FT17" s="214"/>
      <c r="FV17" s="1283" t="s">
        <v>2517</v>
      </c>
      <c r="FW17" s="1214" t="s">
        <v>92</v>
      </c>
      <c r="FX17" s="1214">
        <v>0</v>
      </c>
      <c r="FY17" s="1209"/>
      <c r="FZ17" s="135" t="b">
        <v>0</v>
      </c>
      <c r="GA17" s="1209"/>
      <c r="GB17" s="1210"/>
      <c r="GD17" s="1283" t="s">
        <v>2492</v>
      </c>
      <c r="GE17" s="1214" t="s">
        <v>2577</v>
      </c>
      <c r="GF17" s="1214">
        <v>0</v>
      </c>
      <c r="GG17" s="1214"/>
      <c r="GH17" s="135" t="b">
        <v>0</v>
      </c>
      <c r="GI17" s="1209"/>
      <c r="GJ17" s="1210"/>
      <c r="GL17" s="142" t="s">
        <v>2066</v>
      </c>
      <c r="GM17" s="133" t="s">
        <v>17</v>
      </c>
      <c r="GN17" s="133">
        <v>0</v>
      </c>
      <c r="GO17" s="117">
        <v>100</v>
      </c>
      <c r="GP17" s="135" t="b">
        <v>0</v>
      </c>
      <c r="GR17" s="214"/>
      <c r="GT17" s="142" t="s">
        <v>2606</v>
      </c>
      <c r="GU17" s="148" t="s">
        <v>68</v>
      </c>
      <c r="GV17" s="152">
        <v>0</v>
      </c>
      <c r="GW17" s="117">
        <v>10000</v>
      </c>
      <c r="GX17" s="135" t="b">
        <v>0</v>
      </c>
      <c r="GZ17" s="214"/>
      <c r="HB17" s="142" t="s">
        <v>2102</v>
      </c>
      <c r="HC17" s="133" t="s">
        <v>343</v>
      </c>
      <c r="HD17" s="133">
        <v>0</v>
      </c>
      <c r="HE17" s="117">
        <v>1000</v>
      </c>
      <c r="HF17" s="135" t="b">
        <v>0</v>
      </c>
      <c r="HH17" s="214"/>
      <c r="HJ17" s="149"/>
      <c r="HP17" s="214"/>
      <c r="HR17" s="142" t="s">
        <v>2124</v>
      </c>
      <c r="HS17" s="133" t="s">
        <v>343</v>
      </c>
      <c r="HT17" s="99">
        <v>0</v>
      </c>
      <c r="HU17" s="99">
        <v>1000</v>
      </c>
      <c r="HV17" s="135" t="b">
        <v>0</v>
      </c>
      <c r="HX17" s="214"/>
      <c r="HZ17" s="142" t="s">
        <v>2156</v>
      </c>
      <c r="IA17" s="148" t="s">
        <v>68</v>
      </c>
      <c r="IB17" s="133">
        <v>0</v>
      </c>
      <c r="IC17" s="117">
        <v>2500</v>
      </c>
      <c r="ID17" s="135" t="b">
        <v>0</v>
      </c>
      <c r="IF17" s="214"/>
      <c r="IH17" s="142"/>
      <c r="II17" s="133"/>
      <c r="IJ17" s="133"/>
      <c r="IN17" s="214"/>
    </row>
    <row r="18" spans="2:248" ht="14.4" x14ac:dyDescent="0.3">
      <c r="B18" s="142"/>
      <c r="C18" s="148"/>
      <c r="F18" s="135"/>
      <c r="G18" s="135"/>
      <c r="H18" s="214"/>
      <c r="I18" s="131"/>
      <c r="J18" s="142" t="s">
        <v>1371</v>
      </c>
      <c r="K18" s="148"/>
      <c r="L18" s="152"/>
      <c r="M18" s="147"/>
      <c r="N18" s="135" t="b">
        <v>0</v>
      </c>
      <c r="O18" s="135"/>
      <c r="P18" s="214"/>
      <c r="R18" s="142"/>
      <c r="S18" s="133"/>
      <c r="T18" s="152"/>
      <c r="V18" s="135"/>
      <c r="W18" s="135"/>
      <c r="X18" s="214"/>
      <c r="Z18" s="142"/>
      <c r="AA18" s="133"/>
      <c r="AB18" s="133"/>
      <c r="AD18" s="135"/>
      <c r="AE18" s="135"/>
      <c r="AF18" s="214"/>
      <c r="AH18" s="142"/>
      <c r="AI18" s="133"/>
      <c r="AJ18" s="152"/>
      <c r="AN18" s="214"/>
      <c r="AP18" s="142" t="s">
        <v>1393</v>
      </c>
      <c r="AQ18" s="148"/>
      <c r="AR18" s="148"/>
      <c r="AT18" s="135" t="b">
        <v>0</v>
      </c>
      <c r="AV18" s="214"/>
      <c r="AX18" s="142"/>
      <c r="AY18" s="133"/>
      <c r="AZ18" s="152"/>
      <c r="BD18" s="214"/>
      <c r="BF18" s="142" t="s">
        <v>2190</v>
      </c>
      <c r="BG18" s="148" t="s">
        <v>238</v>
      </c>
      <c r="BH18" s="148">
        <v>0</v>
      </c>
      <c r="BI18" s="117">
        <v>360</v>
      </c>
      <c r="BJ18" s="135" t="b">
        <v>0</v>
      </c>
      <c r="BL18" s="214"/>
      <c r="BN18" s="1215"/>
      <c r="BO18" s="1209"/>
      <c r="BP18" s="1209"/>
      <c r="BQ18" s="1209"/>
      <c r="BR18" s="1209"/>
      <c r="BS18" s="1209"/>
      <c r="BT18" s="1210"/>
      <c r="BV18" s="142" t="s">
        <v>2273</v>
      </c>
      <c r="BW18" s="162" t="s">
        <v>2256</v>
      </c>
      <c r="BX18" s="162">
        <v>0</v>
      </c>
      <c r="BY18" s="162">
        <v>100</v>
      </c>
      <c r="BZ18" s="135" t="b">
        <v>0</v>
      </c>
      <c r="CB18" s="214"/>
      <c r="CD18" s="142"/>
      <c r="CE18" s="133"/>
      <c r="CF18" s="152"/>
      <c r="CJ18" s="214"/>
      <c r="CL18" s="142"/>
      <c r="CM18" s="133"/>
      <c r="CN18" s="152"/>
      <c r="CR18" s="214"/>
      <c r="CT18" s="142"/>
      <c r="CU18" s="133"/>
      <c r="CV18" s="152"/>
      <c r="CZ18" s="214"/>
      <c r="DB18" s="142"/>
      <c r="DC18" s="133"/>
      <c r="DD18" s="152"/>
      <c r="DH18" s="214"/>
      <c r="DJ18" s="142"/>
      <c r="DK18" s="133"/>
      <c r="DL18" s="152"/>
      <c r="DP18" s="214"/>
      <c r="DR18" s="149" t="s">
        <v>2191</v>
      </c>
      <c r="DS18" s="117" t="s">
        <v>17</v>
      </c>
      <c r="DT18" s="99">
        <v>0</v>
      </c>
      <c r="DU18" s="117">
        <v>100</v>
      </c>
      <c r="DV18" s="135" t="b">
        <v>0</v>
      </c>
      <c r="DX18" s="214"/>
      <c r="DZ18" s="142" t="s">
        <v>1997</v>
      </c>
      <c r="EA18" s="99" t="s">
        <v>590</v>
      </c>
      <c r="EB18" s="99">
        <v>0</v>
      </c>
      <c r="EC18" s="147">
        <v>1000000</v>
      </c>
      <c r="ED18" s="135" t="b">
        <v>0</v>
      </c>
      <c r="EF18" s="214"/>
      <c r="EH18" s="142" t="s">
        <v>2034</v>
      </c>
      <c r="EI18" s="148" t="s">
        <v>959</v>
      </c>
      <c r="EJ18" s="99">
        <v>0</v>
      </c>
      <c r="EK18" s="117">
        <v>1000</v>
      </c>
      <c r="EL18" s="135" t="b">
        <v>0</v>
      </c>
      <c r="EN18" s="214"/>
      <c r="EP18" s="142"/>
      <c r="EQ18" s="133"/>
      <c r="ER18" s="152"/>
      <c r="EV18" s="214"/>
      <c r="EX18" s="1283" t="s">
        <v>2338</v>
      </c>
      <c r="EY18" s="1080" t="s">
        <v>2254</v>
      </c>
      <c r="EZ18" s="1214">
        <v>0</v>
      </c>
      <c r="FA18" s="1214">
        <v>1000</v>
      </c>
      <c r="FB18" s="135" t="b">
        <v>0</v>
      </c>
      <c r="FC18" s="1209"/>
      <c r="FD18" s="1210"/>
      <c r="FF18" s="142" t="s">
        <v>2051</v>
      </c>
      <c r="FG18" s="133" t="s">
        <v>23</v>
      </c>
      <c r="FH18" s="152">
        <v>0</v>
      </c>
      <c r="FI18" s="117">
        <v>100</v>
      </c>
      <c r="FJ18" s="135" t="b">
        <v>0</v>
      </c>
      <c r="FL18" s="214"/>
      <c r="FN18" s="1284" t="s">
        <v>2442</v>
      </c>
      <c r="FO18" s="1093" t="s">
        <v>173</v>
      </c>
      <c r="FP18" s="1209"/>
      <c r="FQ18" s="1209"/>
      <c r="FR18" s="135" t="b">
        <v>0</v>
      </c>
      <c r="FS18" s="1209"/>
      <c r="FT18" s="214"/>
      <c r="FV18" s="1283" t="s">
        <v>2518</v>
      </c>
      <c r="FW18" s="1214" t="s">
        <v>68</v>
      </c>
      <c r="FX18" s="1214">
        <v>0</v>
      </c>
      <c r="FY18" s="1209"/>
      <c r="FZ18" s="135" t="b">
        <v>0</v>
      </c>
      <c r="GA18" s="1209"/>
      <c r="GB18" s="1210"/>
      <c r="GD18" s="1283" t="s">
        <v>2493</v>
      </c>
      <c r="GE18" s="1214" t="s">
        <v>162</v>
      </c>
      <c r="GF18" s="1214">
        <v>0</v>
      </c>
      <c r="GG18" s="1214"/>
      <c r="GH18" s="135" t="b">
        <v>0</v>
      </c>
      <c r="GI18" s="1209"/>
      <c r="GJ18" s="1210"/>
      <c r="GL18" s="142" t="s">
        <v>2067</v>
      </c>
      <c r="GM18" s="133" t="s">
        <v>96</v>
      </c>
      <c r="GN18" s="152">
        <v>0</v>
      </c>
      <c r="GO18" s="117">
        <v>25000</v>
      </c>
      <c r="GP18" s="135" t="b">
        <v>0</v>
      </c>
      <c r="GR18" s="214"/>
      <c r="GT18" s="142" t="s">
        <v>2607</v>
      </c>
      <c r="GU18" s="133" t="s">
        <v>1349</v>
      </c>
      <c r="GV18" s="148">
        <v>0</v>
      </c>
      <c r="GW18" s="117">
        <v>1000</v>
      </c>
      <c r="GX18" s="135" t="b">
        <v>0</v>
      </c>
      <c r="GZ18" s="214"/>
      <c r="HB18" s="142" t="s">
        <v>2103</v>
      </c>
      <c r="HC18" s="133" t="s">
        <v>343</v>
      </c>
      <c r="HD18" s="152">
        <v>0</v>
      </c>
      <c r="HE18" s="117">
        <v>1000</v>
      </c>
      <c r="HF18" s="135" t="b">
        <v>0</v>
      </c>
      <c r="HH18" s="214"/>
      <c r="HJ18" s="149"/>
      <c r="HP18" s="214"/>
      <c r="HR18" s="142" t="s">
        <v>2125</v>
      </c>
      <c r="HS18" s="133" t="s">
        <v>343</v>
      </c>
      <c r="HT18" s="99">
        <v>0</v>
      </c>
      <c r="HU18" s="99">
        <v>1000</v>
      </c>
      <c r="HV18" s="135" t="b">
        <v>0</v>
      </c>
      <c r="HX18" s="214"/>
      <c r="HZ18" s="142" t="s">
        <v>2157</v>
      </c>
      <c r="IA18" s="148" t="s">
        <v>96</v>
      </c>
      <c r="IB18" s="152">
        <v>0</v>
      </c>
      <c r="IC18" s="117">
        <v>25000</v>
      </c>
      <c r="ID18" s="135" t="b">
        <v>0</v>
      </c>
      <c r="IF18" s="214"/>
      <c r="IH18" s="142"/>
      <c r="II18" s="133"/>
      <c r="IJ18" s="152"/>
      <c r="IN18" s="214"/>
    </row>
    <row r="19" spans="2:248" ht="14.4" x14ac:dyDescent="0.3">
      <c r="B19" s="142"/>
      <c r="D19" s="152"/>
      <c r="F19" s="135"/>
      <c r="G19" s="135"/>
      <c r="H19" s="214"/>
      <c r="I19" s="131"/>
      <c r="J19" s="142" t="s">
        <v>1372</v>
      </c>
      <c r="K19" s="148"/>
      <c r="L19" s="152"/>
      <c r="M19" s="147"/>
      <c r="N19" s="135" t="b">
        <v>0</v>
      </c>
      <c r="O19" s="135"/>
      <c r="P19" s="214"/>
      <c r="R19" s="142"/>
      <c r="S19" s="133"/>
      <c r="T19" s="148"/>
      <c r="V19" s="135"/>
      <c r="W19" s="135"/>
      <c r="X19" s="214"/>
      <c r="Z19" s="142"/>
      <c r="AA19" s="133"/>
      <c r="AB19" s="152"/>
      <c r="AD19" s="135"/>
      <c r="AE19" s="135"/>
      <c r="AF19" s="214"/>
      <c r="AH19" s="142"/>
      <c r="AI19" s="133"/>
      <c r="AJ19" s="148"/>
      <c r="AN19" s="214"/>
      <c r="AP19" s="142" t="s">
        <v>1394</v>
      </c>
      <c r="AQ19" s="148"/>
      <c r="AR19" s="152"/>
      <c r="AT19" s="135" t="b">
        <v>0</v>
      </c>
      <c r="AV19" s="214"/>
      <c r="AX19" s="142"/>
      <c r="AY19" s="133"/>
      <c r="AZ19" s="148"/>
      <c r="BD19" s="214"/>
      <c r="BF19" s="142" t="s">
        <v>1947</v>
      </c>
      <c r="BG19" s="148" t="s">
        <v>92</v>
      </c>
      <c r="BH19" s="152">
        <v>0</v>
      </c>
      <c r="BI19" s="117">
        <v>15</v>
      </c>
      <c r="BJ19" s="135" t="b">
        <v>0</v>
      </c>
      <c r="BL19" s="214"/>
      <c r="BN19" s="1215"/>
      <c r="BO19" s="1209"/>
      <c r="BP19" s="1209"/>
      <c r="BQ19" s="1209"/>
      <c r="BR19" s="1209"/>
      <c r="BS19" s="1209"/>
      <c r="BT19" s="1210"/>
      <c r="BV19" s="142" t="s">
        <v>2274</v>
      </c>
      <c r="BW19" s="162" t="s">
        <v>2257</v>
      </c>
      <c r="BX19" s="162">
        <v>0</v>
      </c>
      <c r="BY19" s="162">
        <v>100</v>
      </c>
      <c r="BZ19" s="135" t="b">
        <v>0</v>
      </c>
      <c r="CB19" s="214"/>
      <c r="CD19" s="142"/>
      <c r="CE19" s="133"/>
      <c r="CF19" s="148"/>
      <c r="CJ19" s="214"/>
      <c r="CL19" s="142"/>
      <c r="CM19" s="133"/>
      <c r="CN19" s="148"/>
      <c r="CR19" s="214"/>
      <c r="CT19" s="142"/>
      <c r="CU19" s="133"/>
      <c r="CV19" s="148"/>
      <c r="CZ19" s="214"/>
      <c r="DB19" s="142"/>
      <c r="DC19" s="133"/>
      <c r="DD19" s="148"/>
      <c r="DH19" s="214"/>
      <c r="DJ19" s="142"/>
      <c r="DK19" s="133"/>
      <c r="DL19" s="148"/>
      <c r="DP19" s="214"/>
      <c r="DR19" s="149" t="s">
        <v>1979</v>
      </c>
      <c r="DS19" s="99" t="s">
        <v>343</v>
      </c>
      <c r="DT19" s="99">
        <v>0</v>
      </c>
      <c r="DV19" s="135" t="b">
        <v>0</v>
      </c>
      <c r="DX19" s="214"/>
      <c r="DZ19" s="142" t="s">
        <v>2192</v>
      </c>
      <c r="EA19" s="162" t="s">
        <v>962</v>
      </c>
      <c r="EB19" s="99">
        <v>0</v>
      </c>
      <c r="EC19" s="147">
        <v>1000000</v>
      </c>
      <c r="ED19" s="135" t="b">
        <v>0</v>
      </c>
      <c r="EF19" s="214"/>
      <c r="EH19" s="142" t="s">
        <v>2035</v>
      </c>
      <c r="EI19" s="148" t="s">
        <v>961</v>
      </c>
      <c r="EJ19" s="99">
        <v>0</v>
      </c>
      <c r="EK19" s="117">
        <v>1000000</v>
      </c>
      <c r="EL19" s="135" t="b">
        <v>0</v>
      </c>
      <c r="EN19" s="214"/>
      <c r="EP19" s="142"/>
      <c r="EQ19" s="133"/>
      <c r="ER19" s="148"/>
      <c r="EV19" s="214"/>
      <c r="EX19" s="1283" t="s">
        <v>2339</v>
      </c>
      <c r="EY19" s="1080" t="s">
        <v>2255</v>
      </c>
      <c r="EZ19" s="1214">
        <v>0</v>
      </c>
      <c r="FA19" s="1214">
        <v>1000</v>
      </c>
      <c r="FB19" s="135" t="b">
        <v>0</v>
      </c>
      <c r="FC19" s="1209"/>
      <c r="FD19" s="1210"/>
      <c r="FF19" s="149" t="s">
        <v>2052</v>
      </c>
      <c r="FG19" s="117" t="s">
        <v>966</v>
      </c>
      <c r="FH19" s="117">
        <v>-100</v>
      </c>
      <c r="FI19" s="117">
        <v>10000</v>
      </c>
      <c r="FJ19" s="135" t="b">
        <v>0</v>
      </c>
      <c r="FL19" s="214"/>
      <c r="FN19" s="1284" t="s">
        <v>2425</v>
      </c>
      <c r="FO19" s="148" t="s">
        <v>68</v>
      </c>
      <c r="FP19" s="117">
        <v>0</v>
      </c>
      <c r="FR19" s="135" t="b">
        <v>0</v>
      </c>
      <c r="FT19" s="214"/>
      <c r="FV19" s="1283" t="s">
        <v>2519</v>
      </c>
      <c r="FW19" s="1214" t="s">
        <v>2480</v>
      </c>
      <c r="FX19" s="1214">
        <v>0</v>
      </c>
      <c r="FY19" s="1209"/>
      <c r="FZ19" s="135" t="b">
        <v>0</v>
      </c>
      <c r="GA19" s="1209"/>
      <c r="GB19" s="1210"/>
      <c r="GD19" s="1283" t="s">
        <v>2494</v>
      </c>
      <c r="GE19" s="1214" t="s">
        <v>2482</v>
      </c>
      <c r="GF19" s="1214">
        <v>0</v>
      </c>
      <c r="GG19" s="1214"/>
      <c r="GH19" s="135" t="b">
        <v>0</v>
      </c>
      <c r="GI19" s="1209"/>
      <c r="GJ19" s="1210"/>
      <c r="GL19" s="142" t="s">
        <v>2068</v>
      </c>
      <c r="GM19" s="133" t="s">
        <v>68</v>
      </c>
      <c r="GN19" s="148">
        <v>0</v>
      </c>
      <c r="GO19" s="117">
        <v>25000</v>
      </c>
      <c r="GP19" s="135" t="b">
        <v>0</v>
      </c>
      <c r="GR19" s="214"/>
      <c r="GT19" s="149"/>
      <c r="GZ19" s="214"/>
      <c r="HB19" s="142" t="s">
        <v>1460</v>
      </c>
      <c r="HC19" s="133" t="s">
        <v>343</v>
      </c>
      <c r="HD19" s="148">
        <v>0</v>
      </c>
      <c r="HE19" s="117">
        <v>1000</v>
      </c>
      <c r="HF19" s="135" t="b">
        <v>0</v>
      </c>
      <c r="HH19" s="214"/>
      <c r="HJ19" s="149"/>
      <c r="HP19" s="214"/>
      <c r="HR19" s="142" t="s">
        <v>2126</v>
      </c>
      <c r="HS19" s="133" t="s">
        <v>343</v>
      </c>
      <c r="HT19" s="99">
        <v>0</v>
      </c>
      <c r="HU19" s="99">
        <v>3500</v>
      </c>
      <c r="HV19" s="135" t="b">
        <v>0</v>
      </c>
      <c r="HX19" s="214"/>
      <c r="HZ19" s="142" t="s">
        <v>2158</v>
      </c>
      <c r="IA19" s="148" t="s">
        <v>68</v>
      </c>
      <c r="IB19" s="148">
        <v>0</v>
      </c>
      <c r="IC19" s="117">
        <v>2500</v>
      </c>
      <c r="ID19" s="135" t="b">
        <v>0</v>
      </c>
      <c r="IF19" s="214"/>
      <c r="IH19" s="142"/>
      <c r="II19" s="133"/>
      <c r="IJ19" s="148"/>
      <c r="IN19" s="214"/>
    </row>
    <row r="20" spans="2:248" ht="14.4" x14ac:dyDescent="0.3">
      <c r="B20" s="142"/>
      <c r="D20" s="148"/>
      <c r="F20" s="135"/>
      <c r="G20" s="135"/>
      <c r="H20" s="214"/>
      <c r="I20" s="131"/>
      <c r="J20" s="142"/>
      <c r="K20" s="148"/>
      <c r="L20" s="148"/>
      <c r="N20" s="135"/>
      <c r="O20" s="135"/>
      <c r="P20" s="214"/>
      <c r="R20" s="149"/>
      <c r="V20" s="135"/>
      <c r="W20" s="135"/>
      <c r="X20" s="214"/>
      <c r="Z20" s="149"/>
      <c r="AA20" s="133"/>
      <c r="AB20" s="148"/>
      <c r="AD20" s="135"/>
      <c r="AE20" s="135"/>
      <c r="AF20" s="214"/>
      <c r="AH20" s="149"/>
      <c r="AN20" s="214"/>
      <c r="AP20" s="142" t="s">
        <v>1395</v>
      </c>
      <c r="AQ20" s="148"/>
      <c r="AR20" s="148"/>
      <c r="AT20" s="135" t="b">
        <v>0</v>
      </c>
      <c r="AV20" s="214"/>
      <c r="AX20" s="149"/>
      <c r="BD20" s="214"/>
      <c r="BF20" s="142" t="s">
        <v>1948</v>
      </c>
      <c r="BG20" s="148" t="s">
        <v>92</v>
      </c>
      <c r="BH20" s="148">
        <v>0</v>
      </c>
      <c r="BI20" s="117">
        <v>15</v>
      </c>
      <c r="BJ20" s="135" t="b">
        <v>0</v>
      </c>
      <c r="BL20" s="214"/>
      <c r="BN20" s="1215"/>
      <c r="BO20" s="1209"/>
      <c r="BP20" s="1209"/>
      <c r="BQ20" s="1209"/>
      <c r="BR20" s="1209"/>
      <c r="BS20" s="1209"/>
      <c r="BT20" s="1210"/>
      <c r="BV20" s="142" t="s">
        <v>2275</v>
      </c>
      <c r="BW20" s="162" t="s">
        <v>2258</v>
      </c>
      <c r="BX20" s="162">
        <v>0</v>
      </c>
      <c r="BY20" s="162">
        <v>100</v>
      </c>
      <c r="BZ20" s="135" t="b">
        <v>0</v>
      </c>
      <c r="CB20" s="214"/>
      <c r="CD20" s="149"/>
      <c r="CJ20" s="214"/>
      <c r="CL20" s="149"/>
      <c r="CR20" s="214"/>
      <c r="CT20" s="149"/>
      <c r="CZ20" s="214"/>
      <c r="DB20" s="149"/>
      <c r="DH20" s="214"/>
      <c r="DJ20" s="149"/>
      <c r="DP20" s="214"/>
      <c r="DR20" s="149" t="s">
        <v>1980</v>
      </c>
      <c r="DS20" s="117" t="s">
        <v>1361</v>
      </c>
      <c r="DT20" s="117">
        <v>0</v>
      </c>
      <c r="DU20" s="117">
        <v>3</v>
      </c>
      <c r="DV20" s="135" t="b">
        <v>0</v>
      </c>
      <c r="DX20" s="214"/>
      <c r="DZ20" s="142" t="s">
        <v>2193</v>
      </c>
      <c r="EA20" s="162" t="s">
        <v>963</v>
      </c>
      <c r="EB20" s="99">
        <v>0</v>
      </c>
      <c r="EC20" s="117">
        <v>1000000</v>
      </c>
      <c r="ED20" s="135" t="b">
        <v>0</v>
      </c>
      <c r="EF20" s="214"/>
      <c r="EH20" s="142" t="s">
        <v>2036</v>
      </c>
      <c r="EI20" s="148" t="s">
        <v>590</v>
      </c>
      <c r="EJ20" s="99">
        <v>0</v>
      </c>
      <c r="EK20" s="117">
        <v>1000000</v>
      </c>
      <c r="EL20" s="135" t="b">
        <v>0</v>
      </c>
      <c r="EN20" s="214"/>
      <c r="EP20" s="149"/>
      <c r="EV20" s="214"/>
      <c r="EX20" s="1283" t="s">
        <v>2340</v>
      </c>
      <c r="EY20" s="1080" t="s">
        <v>2256</v>
      </c>
      <c r="EZ20" s="1214">
        <v>0</v>
      </c>
      <c r="FA20" s="1214">
        <v>1000</v>
      </c>
      <c r="FB20" s="135" t="b">
        <v>0</v>
      </c>
      <c r="FC20" s="1209"/>
      <c r="FD20" s="1210"/>
      <c r="FF20" s="149" t="s">
        <v>2053</v>
      </c>
      <c r="FG20" s="117" t="s">
        <v>967</v>
      </c>
      <c r="FH20" s="117">
        <v>-100</v>
      </c>
      <c r="FI20" s="117">
        <v>50000</v>
      </c>
      <c r="FJ20" s="135" t="b">
        <v>0</v>
      </c>
      <c r="FL20" s="214"/>
      <c r="FN20" s="1284" t="s">
        <v>2426</v>
      </c>
      <c r="FO20" s="148" t="s">
        <v>68</v>
      </c>
      <c r="FP20" s="117">
        <v>0</v>
      </c>
      <c r="FR20" s="135" t="b">
        <v>0</v>
      </c>
      <c r="FT20" s="214"/>
      <c r="FV20" s="1283" t="s">
        <v>2520</v>
      </c>
      <c r="FW20" s="1214" t="s">
        <v>2481</v>
      </c>
      <c r="FX20" s="1214">
        <v>0</v>
      </c>
      <c r="FY20" s="1209"/>
      <c r="FZ20" s="135" t="b">
        <v>0</v>
      </c>
      <c r="GA20" s="1209"/>
      <c r="GB20" s="1210"/>
      <c r="GD20" s="1283" t="s">
        <v>2508</v>
      </c>
      <c r="GE20" s="1214" t="s">
        <v>163</v>
      </c>
      <c r="GF20" s="1214">
        <v>0</v>
      </c>
      <c r="GG20" s="1214"/>
      <c r="GH20" s="135" t="b">
        <v>0</v>
      </c>
      <c r="GI20" s="1209"/>
      <c r="GJ20" s="1210"/>
      <c r="GL20" s="149" t="s">
        <v>2069</v>
      </c>
      <c r="GM20" s="117" t="s">
        <v>252</v>
      </c>
      <c r="GN20" s="117">
        <v>0</v>
      </c>
      <c r="GO20" s="117">
        <v>75000</v>
      </c>
      <c r="GP20" s="135" t="b">
        <v>0</v>
      </c>
      <c r="GR20" s="214"/>
      <c r="GT20" s="149"/>
      <c r="GZ20" s="214"/>
      <c r="HB20" s="149" t="s">
        <v>1461</v>
      </c>
      <c r="HC20" s="117" t="s">
        <v>343</v>
      </c>
      <c r="HD20" s="117">
        <v>0</v>
      </c>
      <c r="HE20" s="117">
        <v>1000</v>
      </c>
      <c r="HF20" s="135" t="b">
        <v>0</v>
      </c>
      <c r="HH20" s="214"/>
      <c r="HJ20" s="149"/>
      <c r="HP20" s="214"/>
      <c r="HR20" s="142" t="s">
        <v>2127</v>
      </c>
      <c r="HS20" s="133" t="s">
        <v>355</v>
      </c>
      <c r="HT20" s="99">
        <v>0</v>
      </c>
      <c r="HU20" s="99">
        <v>1500</v>
      </c>
      <c r="HV20" s="135" t="b">
        <v>0</v>
      </c>
      <c r="HX20" s="214"/>
      <c r="HZ20" s="149" t="s">
        <v>2159</v>
      </c>
      <c r="IA20" s="117" t="s">
        <v>954</v>
      </c>
      <c r="IB20" s="117">
        <v>0</v>
      </c>
      <c r="IC20" s="117">
        <v>25000</v>
      </c>
      <c r="ID20" s="135" t="b">
        <v>0</v>
      </c>
      <c r="IF20" s="214"/>
      <c r="IH20" s="149"/>
      <c r="IN20" s="214"/>
    </row>
    <row r="21" spans="2:248" ht="14.4" x14ac:dyDescent="0.3">
      <c r="B21" s="149"/>
      <c r="C21" s="117"/>
      <c r="D21" s="117"/>
      <c r="F21" s="135"/>
      <c r="G21" s="135"/>
      <c r="H21" s="214"/>
      <c r="I21" s="131"/>
      <c r="J21" s="142"/>
      <c r="K21" s="148"/>
      <c r="L21" s="152"/>
      <c r="N21" s="135"/>
      <c r="O21" s="135"/>
      <c r="P21" s="214"/>
      <c r="R21" s="149"/>
      <c r="V21" s="135"/>
      <c r="W21" s="135"/>
      <c r="X21" s="214"/>
      <c r="Z21" s="149"/>
      <c r="AD21" s="135"/>
      <c r="AE21" s="135"/>
      <c r="AF21" s="214"/>
      <c r="AH21" s="149"/>
      <c r="AN21" s="214"/>
      <c r="AP21" s="149" t="s">
        <v>1396</v>
      </c>
      <c r="AT21" s="135" t="b">
        <v>0</v>
      </c>
      <c r="AU21" s="135" t="s">
        <v>103</v>
      </c>
      <c r="AV21" s="214"/>
      <c r="AX21" s="149"/>
      <c r="BD21" s="214"/>
      <c r="BF21" s="149" t="s">
        <v>2194</v>
      </c>
      <c r="BG21" s="117" t="s">
        <v>91</v>
      </c>
      <c r="BH21" s="117">
        <v>0</v>
      </c>
      <c r="BI21" s="117">
        <v>0.5</v>
      </c>
      <c r="BJ21" s="135" t="b">
        <v>0</v>
      </c>
      <c r="BL21" s="214"/>
      <c r="BN21" s="1215"/>
      <c r="BO21" s="1209"/>
      <c r="BP21" s="1209"/>
      <c r="BQ21" s="1209"/>
      <c r="BR21" s="1209"/>
      <c r="BS21" s="1209"/>
      <c r="BT21" s="1210"/>
      <c r="BV21" s="142" t="s">
        <v>2276</v>
      </c>
      <c r="BW21" s="162" t="s">
        <v>2259</v>
      </c>
      <c r="BX21" s="162">
        <v>0</v>
      </c>
      <c r="BY21" s="162">
        <v>100</v>
      </c>
      <c r="BZ21" s="135" t="b">
        <v>0</v>
      </c>
      <c r="CB21" s="214"/>
      <c r="CD21" s="149"/>
      <c r="CJ21" s="214"/>
      <c r="CL21" s="149"/>
      <c r="CR21" s="214"/>
      <c r="CT21" s="149"/>
      <c r="CZ21" s="214"/>
      <c r="DB21" s="149"/>
      <c r="DH21" s="214"/>
      <c r="DJ21" s="149"/>
      <c r="DP21" s="214"/>
      <c r="DR21" s="149" t="s">
        <v>1981</v>
      </c>
      <c r="DS21" s="99" t="s">
        <v>222</v>
      </c>
      <c r="DT21" s="99">
        <v>0</v>
      </c>
      <c r="DV21" s="135" t="b">
        <v>0</v>
      </c>
      <c r="DX21" s="214"/>
      <c r="DZ21" s="142" t="s">
        <v>2195</v>
      </c>
      <c r="EA21" s="162" t="s">
        <v>964</v>
      </c>
      <c r="EB21" s="99">
        <v>0</v>
      </c>
      <c r="EC21" s="117">
        <v>1000000</v>
      </c>
      <c r="ED21" s="135" t="b">
        <v>0</v>
      </c>
      <c r="EF21" s="214"/>
      <c r="EH21" s="149" t="s">
        <v>2037</v>
      </c>
      <c r="EI21" s="99" t="s">
        <v>537</v>
      </c>
      <c r="EJ21" s="99">
        <v>0</v>
      </c>
      <c r="EL21" s="135" t="b">
        <v>0</v>
      </c>
      <c r="EN21" s="214"/>
      <c r="EP21" s="149"/>
      <c r="EV21" s="214"/>
      <c r="EX21" s="1283" t="s">
        <v>2341</v>
      </c>
      <c r="EY21" s="1080" t="s">
        <v>2257</v>
      </c>
      <c r="EZ21" s="1214">
        <v>0</v>
      </c>
      <c r="FA21" s="1214">
        <v>1000</v>
      </c>
      <c r="FB21" s="135" t="b">
        <v>0</v>
      </c>
      <c r="FC21" s="1209"/>
      <c r="FD21" s="1210"/>
      <c r="FF21" s="149" t="s">
        <v>2054</v>
      </c>
      <c r="FG21" s="117" t="s">
        <v>967</v>
      </c>
      <c r="FH21" s="117">
        <v>-10000</v>
      </c>
      <c r="FI21" s="117">
        <v>10000</v>
      </c>
      <c r="FJ21" s="135" t="b">
        <v>0</v>
      </c>
      <c r="FL21" s="214"/>
      <c r="FN21" s="1284" t="s">
        <v>2443</v>
      </c>
      <c r="FO21" s="1093" t="s">
        <v>173</v>
      </c>
      <c r="FP21" s="1209"/>
      <c r="FQ21" s="1209"/>
      <c r="FR21" s="135" t="b">
        <v>0</v>
      </c>
      <c r="FS21" s="1214" t="s">
        <v>2405</v>
      </c>
      <c r="FT21" s="214"/>
      <c r="FV21" s="1283" t="s">
        <v>2521</v>
      </c>
      <c r="FW21" s="1214" t="s">
        <v>162</v>
      </c>
      <c r="FX21" s="1214">
        <v>0</v>
      </c>
      <c r="FY21" s="1209"/>
      <c r="FZ21" s="135" t="b">
        <v>0</v>
      </c>
      <c r="GA21" s="1209"/>
      <c r="GB21" s="1210"/>
      <c r="GD21" s="1283" t="s">
        <v>2495</v>
      </c>
      <c r="GE21" s="1214" t="s">
        <v>2253</v>
      </c>
      <c r="GF21" s="1214">
        <v>0</v>
      </c>
      <c r="GG21" s="1214"/>
      <c r="GH21" s="135" t="b">
        <v>0</v>
      </c>
      <c r="GI21" s="1209"/>
      <c r="GJ21" s="1210"/>
      <c r="GL21" s="149" t="s">
        <v>2070</v>
      </c>
      <c r="GM21" s="117" t="s">
        <v>17</v>
      </c>
      <c r="GN21" s="117">
        <v>0</v>
      </c>
      <c r="GO21" s="117">
        <v>100</v>
      </c>
      <c r="GP21" s="135" t="b">
        <v>0</v>
      </c>
      <c r="GR21" s="214"/>
      <c r="GT21" s="149"/>
      <c r="GZ21" s="214"/>
      <c r="HB21" s="149" t="s">
        <v>1462</v>
      </c>
      <c r="HC21" s="117" t="s">
        <v>343</v>
      </c>
      <c r="HD21" s="117">
        <v>0</v>
      </c>
      <c r="HE21" s="117">
        <v>1000</v>
      </c>
      <c r="HF21" s="135" t="b">
        <v>0</v>
      </c>
      <c r="HH21" s="214"/>
      <c r="HJ21" s="149"/>
      <c r="HP21" s="214"/>
      <c r="HR21" s="142" t="s">
        <v>2128</v>
      </c>
      <c r="HS21" s="133" t="s">
        <v>355</v>
      </c>
      <c r="HT21" s="99">
        <v>0</v>
      </c>
      <c r="HU21" s="99">
        <v>1000</v>
      </c>
      <c r="HV21" s="135" t="b">
        <v>0</v>
      </c>
      <c r="HX21" s="214"/>
      <c r="HZ21" s="149" t="s">
        <v>2160</v>
      </c>
      <c r="IA21" s="117" t="s">
        <v>956</v>
      </c>
      <c r="IB21" s="117">
        <v>0</v>
      </c>
      <c r="IC21" s="117">
        <v>2500</v>
      </c>
      <c r="ID21" s="135" t="b">
        <v>0</v>
      </c>
      <c r="IF21" s="214"/>
      <c r="IH21" s="149"/>
      <c r="IN21" s="214"/>
    </row>
    <row r="22" spans="2:248" ht="14.4" x14ac:dyDescent="0.3">
      <c r="B22" s="149"/>
      <c r="C22" s="117"/>
      <c r="D22" s="117"/>
      <c r="F22" s="135"/>
      <c r="G22" s="135"/>
      <c r="H22" s="214"/>
      <c r="I22" s="131"/>
      <c r="J22" s="142"/>
      <c r="K22" s="148"/>
      <c r="L22" s="148"/>
      <c r="N22" s="135"/>
      <c r="O22" s="135"/>
      <c r="P22" s="214"/>
      <c r="R22" s="149"/>
      <c r="V22" s="135"/>
      <c r="W22" s="135"/>
      <c r="X22" s="214"/>
      <c r="Z22" s="149"/>
      <c r="AD22" s="135"/>
      <c r="AE22" s="135"/>
      <c r="AF22" s="214"/>
      <c r="AH22" s="149"/>
      <c r="AN22" s="214"/>
      <c r="AP22" s="142" t="s">
        <v>1925</v>
      </c>
      <c r="AQ22" s="148" t="s">
        <v>164</v>
      </c>
      <c r="AR22" s="148"/>
      <c r="AT22" s="135" t="b">
        <v>0</v>
      </c>
      <c r="AV22" s="214"/>
      <c r="AX22" s="149"/>
      <c r="BD22" s="214"/>
      <c r="BF22" s="149" t="s">
        <v>1950</v>
      </c>
      <c r="BG22" s="117" t="s">
        <v>1363</v>
      </c>
      <c r="BH22" s="117">
        <v>0</v>
      </c>
      <c r="BI22" s="117">
        <v>55</v>
      </c>
      <c r="BJ22" s="135" t="b">
        <v>0</v>
      </c>
      <c r="BL22" s="214"/>
      <c r="BN22" s="1215"/>
      <c r="BO22" s="1209"/>
      <c r="BP22" s="1209"/>
      <c r="BQ22" s="1209"/>
      <c r="BR22" s="1209"/>
      <c r="BS22" s="1209"/>
      <c r="BT22" s="1210"/>
      <c r="BV22" s="142" t="s">
        <v>2277</v>
      </c>
      <c r="BW22" s="162" t="s">
        <v>2260</v>
      </c>
      <c r="BX22" s="162">
        <v>0</v>
      </c>
      <c r="BY22" s="162">
        <v>100</v>
      </c>
      <c r="BZ22" s="135" t="b">
        <v>0</v>
      </c>
      <c r="CB22" s="214"/>
      <c r="CD22" s="149"/>
      <c r="CJ22" s="214"/>
      <c r="CL22" s="149"/>
      <c r="CR22" s="214"/>
      <c r="CT22" s="149"/>
      <c r="CZ22" s="214"/>
      <c r="DB22" s="149"/>
      <c r="DH22" s="214"/>
      <c r="DJ22" s="149"/>
      <c r="DP22" s="214"/>
      <c r="DR22" s="149" t="s">
        <v>1982</v>
      </c>
      <c r="DS22" s="99" t="s">
        <v>222</v>
      </c>
      <c r="DT22" s="99">
        <v>0</v>
      </c>
      <c r="DV22" s="135" t="b">
        <v>0</v>
      </c>
      <c r="DX22" s="214"/>
      <c r="DZ22" s="142" t="s">
        <v>2196</v>
      </c>
      <c r="EA22" s="162" t="s">
        <v>965</v>
      </c>
      <c r="EB22" s="99">
        <v>0</v>
      </c>
      <c r="EC22" s="117">
        <v>1000000</v>
      </c>
      <c r="ED22" s="135" t="b">
        <v>0</v>
      </c>
      <c r="EF22" s="214"/>
      <c r="EH22" s="149" t="s">
        <v>2038</v>
      </c>
      <c r="EI22" s="99" t="s">
        <v>537</v>
      </c>
      <c r="EJ22" s="99">
        <v>0</v>
      </c>
      <c r="EL22" s="135" t="b">
        <v>0</v>
      </c>
      <c r="EN22" s="214"/>
      <c r="EP22" s="149"/>
      <c r="EV22" s="214"/>
      <c r="EX22" s="1283" t="s">
        <v>2342</v>
      </c>
      <c r="EY22" s="1080" t="s">
        <v>2258</v>
      </c>
      <c r="EZ22" s="1214">
        <v>0</v>
      </c>
      <c r="FA22" s="1214">
        <v>1000</v>
      </c>
      <c r="FB22" s="135" t="b">
        <v>0</v>
      </c>
      <c r="FC22" s="1209"/>
      <c r="FD22" s="1210"/>
      <c r="FF22" s="149" t="s">
        <v>2055</v>
      </c>
      <c r="FG22" s="117" t="s">
        <v>953</v>
      </c>
      <c r="FH22" s="117">
        <v>-20</v>
      </c>
      <c r="FI22" s="117">
        <v>40</v>
      </c>
      <c r="FJ22" s="135" t="b">
        <v>0</v>
      </c>
      <c r="FL22" s="214"/>
      <c r="FN22" s="1284" t="s">
        <v>2444</v>
      </c>
      <c r="FO22" s="1093" t="s">
        <v>173</v>
      </c>
      <c r="FP22" s="1209"/>
      <c r="FQ22" s="1209"/>
      <c r="FR22" s="135" t="b">
        <v>0</v>
      </c>
      <c r="FS22" s="1209"/>
      <c r="FT22" s="214"/>
      <c r="FV22" s="1283" t="s">
        <v>2522</v>
      </c>
      <c r="FW22" s="1214" t="s">
        <v>2482</v>
      </c>
      <c r="FX22" s="1214">
        <v>0</v>
      </c>
      <c r="FY22" s="1209"/>
      <c r="FZ22" s="135" t="b">
        <v>0</v>
      </c>
      <c r="GA22" s="1209"/>
      <c r="GB22" s="1210"/>
      <c r="GD22" s="1283" t="s">
        <v>2496</v>
      </c>
      <c r="GE22" s="1214" t="s">
        <v>2254</v>
      </c>
      <c r="GF22" s="1214">
        <v>0</v>
      </c>
      <c r="GG22" s="1214"/>
      <c r="GH22" s="135" t="b">
        <v>0</v>
      </c>
      <c r="GI22" s="1209"/>
      <c r="GJ22" s="1210"/>
      <c r="GL22" s="149" t="s">
        <v>2071</v>
      </c>
      <c r="GM22" s="117" t="s">
        <v>96</v>
      </c>
      <c r="GN22" s="117">
        <v>0</v>
      </c>
      <c r="GO22" s="117">
        <v>25000</v>
      </c>
      <c r="GP22" s="135" t="b">
        <v>0</v>
      </c>
      <c r="GR22" s="214"/>
      <c r="GT22" s="149"/>
      <c r="GZ22" s="214"/>
      <c r="HB22" s="149" t="s">
        <v>1463</v>
      </c>
      <c r="HC22" s="133" t="s">
        <v>343</v>
      </c>
      <c r="HD22" s="117">
        <v>0</v>
      </c>
      <c r="HE22" s="117">
        <v>1000</v>
      </c>
      <c r="HF22" s="135" t="b">
        <v>0</v>
      </c>
      <c r="HH22" s="214"/>
      <c r="HJ22" s="149"/>
      <c r="HP22" s="214"/>
      <c r="HR22" s="149" t="s">
        <v>2129</v>
      </c>
      <c r="HS22" s="117" t="s">
        <v>355</v>
      </c>
      <c r="HT22" s="99">
        <v>0</v>
      </c>
      <c r="HU22" s="99">
        <v>1000</v>
      </c>
      <c r="HV22" s="135" t="b">
        <v>0</v>
      </c>
      <c r="HX22" s="214"/>
      <c r="HZ22" s="149" t="s">
        <v>2161</v>
      </c>
      <c r="IA22" s="117" t="s">
        <v>954</v>
      </c>
      <c r="IB22" s="117">
        <v>0</v>
      </c>
      <c r="IC22" s="117">
        <v>25000</v>
      </c>
      <c r="ID22" s="135" t="b">
        <v>0</v>
      </c>
      <c r="IF22" s="214"/>
      <c r="IH22" s="149"/>
      <c r="IN22" s="214"/>
    </row>
    <row r="23" spans="2:248" ht="14.4" x14ac:dyDescent="0.3">
      <c r="B23" s="149"/>
      <c r="C23" s="117"/>
      <c r="D23" s="117"/>
      <c r="F23" s="135"/>
      <c r="G23" s="135"/>
      <c r="H23" s="214"/>
      <c r="I23" s="131"/>
      <c r="J23" s="149"/>
      <c r="N23" s="135"/>
      <c r="O23" s="135"/>
      <c r="P23" s="214"/>
      <c r="R23" s="149"/>
      <c r="V23" s="135"/>
      <c r="W23" s="135"/>
      <c r="X23" s="214"/>
      <c r="Z23" s="149"/>
      <c r="AD23" s="135"/>
      <c r="AE23" s="135"/>
      <c r="AF23" s="214"/>
      <c r="AH23" s="149"/>
      <c r="AN23" s="214"/>
      <c r="AP23" s="159" t="s">
        <v>1926</v>
      </c>
      <c r="AQ23" s="148" t="s">
        <v>1471</v>
      </c>
      <c r="AR23" s="148"/>
      <c r="AT23" s="135" t="b">
        <v>0</v>
      </c>
      <c r="AU23" s="117"/>
      <c r="AV23" s="214"/>
      <c r="AX23" s="149"/>
      <c r="BD23" s="214"/>
      <c r="BF23" s="149" t="s">
        <v>1951</v>
      </c>
      <c r="BG23" s="117" t="s">
        <v>92</v>
      </c>
      <c r="BH23" s="117">
        <v>0</v>
      </c>
      <c r="BI23" s="117">
        <v>1000</v>
      </c>
      <c r="BJ23" s="135" t="b">
        <v>0</v>
      </c>
      <c r="BL23" s="214"/>
      <c r="BN23" s="1215"/>
      <c r="BO23" s="1209"/>
      <c r="BP23" s="1209"/>
      <c r="BQ23" s="1209"/>
      <c r="BR23" s="1209"/>
      <c r="BS23" s="1209"/>
      <c r="BT23" s="1210"/>
      <c r="BV23" s="142" t="s">
        <v>2278</v>
      </c>
      <c r="BW23" s="162" t="s">
        <v>2261</v>
      </c>
      <c r="BX23" s="162">
        <v>0</v>
      </c>
      <c r="BY23" s="162">
        <v>100</v>
      </c>
      <c r="BZ23" s="135" t="b">
        <v>0</v>
      </c>
      <c r="CB23" s="214"/>
      <c r="CD23" s="149"/>
      <c r="CJ23" s="214"/>
      <c r="CL23" s="149"/>
      <c r="CR23" s="214"/>
      <c r="CT23" s="149"/>
      <c r="CZ23" s="214"/>
      <c r="DB23" s="149"/>
      <c r="DH23" s="214"/>
      <c r="DJ23" s="149"/>
      <c r="DP23" s="214"/>
      <c r="DR23" s="149" t="s">
        <v>1983</v>
      </c>
      <c r="DS23" s="99" t="s">
        <v>21</v>
      </c>
      <c r="DT23" s="99">
        <v>0</v>
      </c>
      <c r="DV23" s="135" t="b">
        <v>0</v>
      </c>
      <c r="DX23" s="214"/>
      <c r="DZ23" s="149" t="s">
        <v>2197</v>
      </c>
      <c r="EA23" s="162" t="s">
        <v>955</v>
      </c>
      <c r="EB23" s="99">
        <v>0</v>
      </c>
      <c r="EC23" s="117">
        <v>1000000</v>
      </c>
      <c r="ED23" s="135" t="b">
        <v>0</v>
      </c>
      <c r="EF23" s="214"/>
      <c r="EH23" s="149" t="s">
        <v>2198</v>
      </c>
      <c r="EI23" s="99" t="s">
        <v>464</v>
      </c>
      <c r="EJ23" s="99">
        <v>0</v>
      </c>
      <c r="EL23" s="135" t="b">
        <v>0</v>
      </c>
      <c r="EN23" s="214"/>
      <c r="EP23" s="149"/>
      <c r="EV23" s="214"/>
      <c r="EX23" s="1283" t="s">
        <v>2343</v>
      </c>
      <c r="EY23" s="1080" t="s">
        <v>2259</v>
      </c>
      <c r="EZ23" s="1214">
        <v>0</v>
      </c>
      <c r="FA23" s="1214">
        <v>1000</v>
      </c>
      <c r="FB23" s="135" t="b">
        <v>0</v>
      </c>
      <c r="FC23" s="1209"/>
      <c r="FD23" s="1210"/>
      <c r="FF23" s="149" t="s">
        <v>2056</v>
      </c>
      <c r="FG23" s="117" t="s">
        <v>953</v>
      </c>
      <c r="FH23" s="117">
        <v>-20</v>
      </c>
      <c r="FI23" s="117">
        <v>40</v>
      </c>
      <c r="FJ23" s="135" t="b">
        <v>0</v>
      </c>
      <c r="FL23" s="214"/>
      <c r="FN23" s="1284" t="s">
        <v>2427</v>
      </c>
      <c r="FO23" s="148" t="s">
        <v>2576</v>
      </c>
      <c r="FP23" s="117">
        <v>0</v>
      </c>
      <c r="FR23" s="135" t="b">
        <v>0</v>
      </c>
      <c r="FT23" s="214"/>
      <c r="FV23" s="1283" t="s">
        <v>2523</v>
      </c>
      <c r="FW23" s="1214" t="s">
        <v>163</v>
      </c>
      <c r="FX23" s="1214">
        <v>0</v>
      </c>
      <c r="FY23" s="1209"/>
      <c r="FZ23" s="135" t="b">
        <v>0</v>
      </c>
      <c r="GA23" s="1209"/>
      <c r="GB23" s="1210"/>
      <c r="GD23" s="1283" t="s">
        <v>2497</v>
      </c>
      <c r="GE23" s="1214" t="s">
        <v>2255</v>
      </c>
      <c r="GF23" s="1214">
        <v>0</v>
      </c>
      <c r="GG23" s="1214"/>
      <c r="GH23" s="135" t="b">
        <v>0</v>
      </c>
      <c r="GI23" s="1209"/>
      <c r="GJ23" s="1210"/>
      <c r="GL23" s="149" t="s">
        <v>2072</v>
      </c>
      <c r="GM23" s="117" t="s">
        <v>68</v>
      </c>
      <c r="GN23" s="117">
        <v>0</v>
      </c>
      <c r="GO23" s="117">
        <v>10000</v>
      </c>
      <c r="GP23" s="135" t="b">
        <v>0</v>
      </c>
      <c r="GR23" s="214"/>
      <c r="GT23" s="149"/>
      <c r="GZ23" s="214"/>
      <c r="HB23" s="149" t="s">
        <v>2104</v>
      </c>
      <c r="HC23" s="133" t="s">
        <v>343</v>
      </c>
      <c r="HD23" s="117">
        <v>0</v>
      </c>
      <c r="HE23" s="117">
        <v>1000</v>
      </c>
      <c r="HF23" s="135" t="b">
        <v>0</v>
      </c>
      <c r="HH23" s="214"/>
      <c r="HJ23" s="149"/>
      <c r="HP23" s="214"/>
      <c r="HR23" s="149" t="s">
        <v>2130</v>
      </c>
      <c r="HS23" s="117" t="s">
        <v>355</v>
      </c>
      <c r="HT23" s="99">
        <v>0</v>
      </c>
      <c r="HU23" s="99">
        <v>2000</v>
      </c>
      <c r="HV23" s="135" t="b">
        <v>0</v>
      </c>
      <c r="HX23" s="214"/>
      <c r="HZ23" s="149" t="s">
        <v>2162</v>
      </c>
      <c r="IA23" s="117" t="s">
        <v>956</v>
      </c>
      <c r="IB23" s="117">
        <v>0</v>
      </c>
      <c r="IC23" s="117">
        <v>2500</v>
      </c>
      <c r="ID23" s="135" t="b">
        <v>0</v>
      </c>
      <c r="IF23" s="214"/>
      <c r="IH23" s="149"/>
      <c r="IN23" s="214"/>
    </row>
    <row r="24" spans="2:248" ht="14.4" x14ac:dyDescent="0.3">
      <c r="B24" s="149"/>
      <c r="C24" s="117"/>
      <c r="D24" s="117"/>
      <c r="F24" s="135"/>
      <c r="G24" s="135"/>
      <c r="H24" s="214"/>
      <c r="I24" s="131"/>
      <c r="J24" s="149"/>
      <c r="N24" s="135"/>
      <c r="O24" s="135"/>
      <c r="P24" s="214"/>
      <c r="R24" s="149"/>
      <c r="V24" s="135"/>
      <c r="W24" s="135"/>
      <c r="X24" s="214"/>
      <c r="Z24" s="149"/>
      <c r="AD24" s="135"/>
      <c r="AE24" s="135"/>
      <c r="AF24" s="214"/>
      <c r="AH24" s="149"/>
      <c r="AN24" s="214"/>
      <c r="AP24" s="149" t="s">
        <v>1930</v>
      </c>
      <c r="AQ24" s="117" t="s">
        <v>17</v>
      </c>
      <c r="AR24" s="117">
        <v>0</v>
      </c>
      <c r="AS24" s="117">
        <v>10</v>
      </c>
      <c r="AT24" s="135" t="b">
        <v>0</v>
      </c>
      <c r="AV24" s="214"/>
      <c r="AX24" s="149"/>
      <c r="BD24" s="214"/>
      <c r="BF24" s="149"/>
      <c r="BL24" s="214"/>
      <c r="BN24" s="1215"/>
      <c r="BO24" s="1209"/>
      <c r="BP24" s="1209"/>
      <c r="BQ24" s="1209"/>
      <c r="BR24" s="1209"/>
      <c r="BS24" s="1209"/>
      <c r="BT24" s="1210"/>
      <c r="BV24" s="142" t="s">
        <v>1957</v>
      </c>
      <c r="BW24" s="162" t="s">
        <v>252</v>
      </c>
      <c r="BX24" s="133">
        <v>0</v>
      </c>
      <c r="BZ24" s="135" t="b">
        <v>0</v>
      </c>
      <c r="CB24" s="214"/>
      <c r="CD24" s="149"/>
      <c r="CJ24" s="214"/>
      <c r="CL24" s="149"/>
      <c r="CR24" s="214"/>
      <c r="CT24" s="149"/>
      <c r="CZ24" s="214"/>
      <c r="DB24" s="149"/>
      <c r="DH24" s="214"/>
      <c r="DJ24" s="149"/>
      <c r="DP24" s="214"/>
      <c r="DR24" s="149" t="s">
        <v>1984</v>
      </c>
      <c r="DS24" s="99" t="s">
        <v>588</v>
      </c>
      <c r="DT24" s="99">
        <v>0</v>
      </c>
      <c r="DV24" s="135" t="b">
        <v>0</v>
      </c>
      <c r="DX24" s="214"/>
      <c r="DZ24" s="149" t="s">
        <v>2199</v>
      </c>
      <c r="EA24" s="162" t="s">
        <v>957</v>
      </c>
      <c r="EB24" s="99">
        <v>0</v>
      </c>
      <c r="EC24" s="117">
        <v>1000000</v>
      </c>
      <c r="ED24" s="135" t="b">
        <v>0</v>
      </c>
      <c r="EF24" s="214"/>
      <c r="EH24" s="149" t="s">
        <v>2200</v>
      </c>
      <c r="EI24" s="99" t="s">
        <v>463</v>
      </c>
      <c r="EJ24" s="99">
        <v>0</v>
      </c>
      <c r="EL24" s="135" t="b">
        <v>0</v>
      </c>
      <c r="EN24" s="214"/>
      <c r="EP24" s="149"/>
      <c r="EV24" s="214"/>
      <c r="EX24" s="1283" t="s">
        <v>2344</v>
      </c>
      <c r="EY24" s="1080" t="s">
        <v>2260</v>
      </c>
      <c r="EZ24" s="1214">
        <v>0</v>
      </c>
      <c r="FA24" s="1214">
        <v>1000</v>
      </c>
      <c r="FB24" s="135" t="b">
        <v>0</v>
      </c>
      <c r="FC24" s="1209"/>
      <c r="FD24" s="1210"/>
      <c r="FF24" s="149" t="s">
        <v>2057</v>
      </c>
      <c r="FG24" s="117" t="s">
        <v>222</v>
      </c>
      <c r="FH24" s="117">
        <v>0</v>
      </c>
      <c r="FI24" s="117">
        <v>100</v>
      </c>
      <c r="FJ24" s="135" t="b">
        <v>0</v>
      </c>
      <c r="FL24" s="214"/>
      <c r="FN24" s="1284" t="s">
        <v>2428</v>
      </c>
      <c r="FO24" s="148" t="s">
        <v>2576</v>
      </c>
      <c r="FP24" s="117">
        <v>0</v>
      </c>
      <c r="FR24" s="135" t="b">
        <v>0</v>
      </c>
      <c r="FT24" s="214"/>
      <c r="FV24" s="1283" t="s">
        <v>2524</v>
      </c>
      <c r="FW24" s="1214" t="s">
        <v>2253</v>
      </c>
      <c r="FX24" s="1214">
        <v>0</v>
      </c>
      <c r="FY24" s="1209"/>
      <c r="FZ24" s="135" t="b">
        <v>0</v>
      </c>
      <c r="GA24" s="1209"/>
      <c r="GB24" s="1210"/>
      <c r="GD24" s="1283" t="s">
        <v>2498</v>
      </c>
      <c r="GE24" s="1214" t="s">
        <v>2256</v>
      </c>
      <c r="GF24" s="1214">
        <v>0</v>
      </c>
      <c r="GG24" s="1214"/>
      <c r="GH24" s="135" t="b">
        <v>0</v>
      </c>
      <c r="GI24" s="1209"/>
      <c r="GJ24" s="1210"/>
      <c r="GL24" s="149" t="s">
        <v>2073</v>
      </c>
      <c r="GM24" s="117" t="s">
        <v>95</v>
      </c>
      <c r="GN24" s="117">
        <v>0</v>
      </c>
      <c r="GO24" s="117">
        <v>50000</v>
      </c>
      <c r="GP24" s="135" t="b">
        <v>0</v>
      </c>
      <c r="GR24" s="214"/>
      <c r="GT24" s="149"/>
      <c r="GZ24" s="214"/>
      <c r="HB24" s="149" t="s">
        <v>2105</v>
      </c>
      <c r="HC24" s="133" t="s">
        <v>343</v>
      </c>
      <c r="HD24" s="117">
        <v>0</v>
      </c>
      <c r="HE24" s="117">
        <v>1000</v>
      </c>
      <c r="HF24" s="135" t="b">
        <v>0</v>
      </c>
      <c r="HH24" s="214"/>
      <c r="HJ24" s="149"/>
      <c r="HK24" s="135"/>
      <c r="HL24" s="135"/>
      <c r="HM24" s="135"/>
      <c r="HP24" s="214"/>
      <c r="HR24" s="149" t="s">
        <v>2131</v>
      </c>
      <c r="HS24" s="117" t="s">
        <v>355</v>
      </c>
      <c r="HT24" s="99">
        <v>0</v>
      </c>
      <c r="HU24" s="99">
        <v>1000</v>
      </c>
      <c r="HV24" s="135" t="b">
        <v>0</v>
      </c>
      <c r="HX24" s="214"/>
      <c r="HZ24" s="149" t="s">
        <v>2201</v>
      </c>
      <c r="IA24" s="117" t="s">
        <v>2</v>
      </c>
      <c r="IB24" s="117">
        <v>0</v>
      </c>
      <c r="IC24" s="117">
        <v>50000</v>
      </c>
      <c r="ID24" s="135" t="b">
        <v>0</v>
      </c>
      <c r="IF24" s="214"/>
      <c r="IH24" s="149"/>
      <c r="IN24" s="214"/>
    </row>
    <row r="25" spans="2:248" ht="14.4" x14ac:dyDescent="0.3">
      <c r="B25" s="149"/>
      <c r="C25" s="117"/>
      <c r="D25" s="117"/>
      <c r="F25" s="135"/>
      <c r="G25" s="135"/>
      <c r="H25" s="214"/>
      <c r="I25" s="131"/>
      <c r="J25" s="149"/>
      <c r="N25" s="135"/>
      <c r="O25" s="135"/>
      <c r="P25" s="214"/>
      <c r="R25" s="149"/>
      <c r="V25" s="135"/>
      <c r="W25" s="135"/>
      <c r="X25" s="214"/>
      <c r="Z25" s="149"/>
      <c r="AD25" s="135"/>
      <c r="AE25" s="135"/>
      <c r="AF25" s="214"/>
      <c r="AH25" s="149"/>
      <c r="AN25" s="214"/>
      <c r="AP25" s="149" t="s">
        <v>1931</v>
      </c>
      <c r="AQ25" s="117" t="s">
        <v>1364</v>
      </c>
      <c r="AR25" s="117">
        <v>0</v>
      </c>
      <c r="AS25" s="117">
        <v>999999</v>
      </c>
      <c r="AT25" s="135" t="b">
        <v>0</v>
      </c>
      <c r="AV25" s="214"/>
      <c r="AX25" s="149"/>
      <c r="BD25" s="214"/>
      <c r="BF25" s="149"/>
      <c r="BL25" s="214"/>
      <c r="BN25" s="1215"/>
      <c r="BO25" s="1209"/>
      <c r="BP25" s="1209"/>
      <c r="BQ25" s="1209"/>
      <c r="BR25" s="1209"/>
      <c r="BS25" s="1209"/>
      <c r="BT25" s="1210"/>
      <c r="BV25" s="142" t="s">
        <v>1405</v>
      </c>
      <c r="BW25" s="133"/>
      <c r="BX25" s="152"/>
      <c r="BY25" s="147"/>
      <c r="BZ25" s="135" t="b">
        <v>0</v>
      </c>
      <c r="CA25" s="135" t="s">
        <v>444</v>
      </c>
      <c r="CB25" s="214"/>
      <c r="CD25" s="149"/>
      <c r="CJ25" s="214"/>
      <c r="CL25" s="149"/>
      <c r="CR25" s="214"/>
      <c r="CT25" s="149"/>
      <c r="CZ25" s="214"/>
      <c r="DB25" s="149"/>
      <c r="DH25" s="214"/>
      <c r="DJ25" s="149"/>
      <c r="DP25" s="214"/>
      <c r="DR25" s="149" t="s">
        <v>2202</v>
      </c>
      <c r="DS25" s="117" t="s">
        <v>17</v>
      </c>
      <c r="DT25" s="117">
        <v>0</v>
      </c>
      <c r="DU25" s="117">
        <v>100</v>
      </c>
      <c r="DV25" s="135" t="b">
        <v>0</v>
      </c>
      <c r="DX25" s="214"/>
      <c r="DZ25" s="149" t="s">
        <v>2203</v>
      </c>
      <c r="EA25" s="162" t="s">
        <v>958</v>
      </c>
      <c r="EB25" s="99">
        <v>0</v>
      </c>
      <c r="EC25" s="117">
        <v>1000000</v>
      </c>
      <c r="ED25" s="135" t="b">
        <v>0</v>
      </c>
      <c r="EF25" s="214"/>
      <c r="EH25" s="149" t="s">
        <v>2041</v>
      </c>
      <c r="EI25" s="151" t="s">
        <v>1362</v>
      </c>
      <c r="EJ25" s="99">
        <v>0</v>
      </c>
      <c r="EL25" s="135" t="b">
        <v>0</v>
      </c>
      <c r="EN25" s="214"/>
      <c r="EP25" s="149"/>
      <c r="EV25" s="214"/>
      <c r="EX25" s="1283" t="s">
        <v>2345</v>
      </c>
      <c r="EY25" s="1080" t="s">
        <v>2261</v>
      </c>
      <c r="EZ25" s="1214">
        <v>0</v>
      </c>
      <c r="FA25" s="1214">
        <v>1000</v>
      </c>
      <c r="FB25" s="135" t="b">
        <v>0</v>
      </c>
      <c r="FC25" s="1209"/>
      <c r="FD25" s="1210"/>
      <c r="FF25" s="149"/>
      <c r="FL25" s="214"/>
      <c r="FN25" s="1284" t="s">
        <v>2445</v>
      </c>
      <c r="FO25" s="1093" t="s">
        <v>173</v>
      </c>
      <c r="FP25" s="1209"/>
      <c r="FQ25" s="1209"/>
      <c r="FR25" s="135" t="b">
        <v>0</v>
      </c>
      <c r="FS25" s="1214" t="s">
        <v>2405</v>
      </c>
      <c r="FT25" s="214"/>
      <c r="FV25" s="1283" t="s">
        <v>2525</v>
      </c>
      <c r="FW25" s="1214" t="s">
        <v>2254</v>
      </c>
      <c r="FX25" s="1214">
        <v>0</v>
      </c>
      <c r="FY25" s="1209"/>
      <c r="FZ25" s="135" t="b">
        <v>0</v>
      </c>
      <c r="GA25" s="1209"/>
      <c r="GB25" s="1210"/>
      <c r="GD25" s="1283" t="s">
        <v>2499</v>
      </c>
      <c r="GE25" s="1214" t="s">
        <v>2257</v>
      </c>
      <c r="GF25" s="1214">
        <v>0</v>
      </c>
      <c r="GG25" s="1214"/>
      <c r="GH25" s="135" t="b">
        <v>0</v>
      </c>
      <c r="GI25" s="1209"/>
      <c r="GJ25" s="1210"/>
      <c r="GL25" s="149" t="s">
        <v>2074</v>
      </c>
      <c r="GM25" s="117" t="s">
        <v>17</v>
      </c>
      <c r="GN25" s="117">
        <v>0</v>
      </c>
      <c r="GO25" s="117">
        <v>100</v>
      </c>
      <c r="GP25" s="135" t="b">
        <v>0</v>
      </c>
      <c r="GR25" s="214"/>
      <c r="GT25" s="149"/>
      <c r="GZ25" s="214"/>
      <c r="HB25" s="149" t="s">
        <v>2106</v>
      </c>
      <c r="HC25" s="133" t="s">
        <v>343</v>
      </c>
      <c r="HD25" s="117">
        <v>0</v>
      </c>
      <c r="HE25" s="117">
        <v>1000</v>
      </c>
      <c r="HF25" s="135" t="b">
        <v>0</v>
      </c>
      <c r="HH25" s="214"/>
      <c r="HJ25" s="149"/>
      <c r="HK25" s="135"/>
      <c r="HL25" s="135"/>
      <c r="HM25" s="135"/>
      <c r="HP25" s="214"/>
      <c r="HR25" s="149" t="s">
        <v>2416</v>
      </c>
      <c r="HS25" s="117" t="s">
        <v>355</v>
      </c>
      <c r="HT25" s="162">
        <v>0</v>
      </c>
      <c r="HU25" s="162">
        <v>1000</v>
      </c>
      <c r="HV25" s="135" t="b">
        <v>0</v>
      </c>
      <c r="HX25" s="214"/>
      <c r="HZ25" s="149" t="s">
        <v>2163</v>
      </c>
      <c r="IA25" s="117" t="s">
        <v>2</v>
      </c>
      <c r="IB25" s="117">
        <v>0</v>
      </c>
      <c r="IC25" s="117">
        <v>50000</v>
      </c>
      <c r="ID25" s="135" t="b">
        <v>0</v>
      </c>
      <c r="IF25" s="214"/>
      <c r="IH25" s="149"/>
      <c r="IN25" s="214"/>
    </row>
    <row r="26" spans="2:248" ht="14.4" x14ac:dyDescent="0.3">
      <c r="B26" s="149"/>
      <c r="C26" s="117"/>
      <c r="D26" s="117"/>
      <c r="F26" s="135"/>
      <c r="G26" s="135"/>
      <c r="H26" s="214"/>
      <c r="I26" s="131"/>
      <c r="J26" s="149"/>
      <c r="N26" s="135"/>
      <c r="O26" s="135"/>
      <c r="P26" s="214"/>
      <c r="R26" s="149"/>
      <c r="V26" s="135"/>
      <c r="W26" s="135"/>
      <c r="X26" s="214"/>
      <c r="Z26" s="149"/>
      <c r="AD26" s="135"/>
      <c r="AE26" s="135"/>
      <c r="AF26" s="214"/>
      <c r="AH26" s="149"/>
      <c r="AN26" s="214"/>
      <c r="AP26" s="149"/>
      <c r="AV26" s="214"/>
      <c r="AX26" s="149"/>
      <c r="BD26" s="214"/>
      <c r="BF26" s="149"/>
      <c r="BL26" s="214"/>
      <c r="BN26" s="1215"/>
      <c r="BO26" s="1209"/>
      <c r="BP26" s="1209"/>
      <c r="BQ26" s="1209"/>
      <c r="BR26" s="1209"/>
      <c r="BS26" s="1209"/>
      <c r="BT26" s="1210"/>
      <c r="BV26" s="142" t="s">
        <v>1406</v>
      </c>
      <c r="BW26" s="133"/>
      <c r="BX26" s="133"/>
      <c r="BY26" s="147"/>
      <c r="BZ26" s="135" t="b">
        <v>0</v>
      </c>
      <c r="CB26" s="214"/>
      <c r="CD26" s="149"/>
      <c r="CJ26" s="214"/>
      <c r="CL26" s="149"/>
      <c r="CR26" s="214"/>
      <c r="CT26" s="149"/>
      <c r="CZ26" s="214"/>
      <c r="DB26" s="149"/>
      <c r="DH26" s="214"/>
      <c r="DJ26" s="149"/>
      <c r="DP26" s="214"/>
      <c r="DR26" s="149" t="s">
        <v>2204</v>
      </c>
      <c r="DS26" s="117" t="s">
        <v>17</v>
      </c>
      <c r="DT26" s="99">
        <v>0</v>
      </c>
      <c r="DU26" s="117">
        <v>100</v>
      </c>
      <c r="DV26" s="135" t="b">
        <v>0</v>
      </c>
      <c r="DX26" s="214"/>
      <c r="DZ26" s="149" t="s">
        <v>2205</v>
      </c>
      <c r="EA26" s="162" t="s">
        <v>960</v>
      </c>
      <c r="EB26" s="99">
        <v>0</v>
      </c>
      <c r="EC26" s="117">
        <v>1000000</v>
      </c>
      <c r="ED26" s="135" t="b">
        <v>0</v>
      </c>
      <c r="EF26" s="214"/>
      <c r="EH26" s="149" t="s">
        <v>2042</v>
      </c>
      <c r="EI26" s="117" t="s">
        <v>343</v>
      </c>
      <c r="EJ26" s="117">
        <v>0</v>
      </c>
      <c r="EK26" s="117">
        <v>1000</v>
      </c>
      <c r="EL26" s="135" t="b">
        <v>0</v>
      </c>
      <c r="EN26" s="214"/>
      <c r="EP26" s="149"/>
      <c r="EV26" s="214"/>
      <c r="EX26" s="1283" t="s">
        <v>2588</v>
      </c>
      <c r="EY26" s="1080" t="s">
        <v>2372</v>
      </c>
      <c r="EZ26" s="1214">
        <v>0</v>
      </c>
      <c r="FA26" s="1214">
        <v>1000</v>
      </c>
      <c r="FB26" s="135" t="b">
        <v>0</v>
      </c>
      <c r="FC26" s="1209"/>
      <c r="FD26" s="1210"/>
      <c r="FF26" s="149"/>
      <c r="FL26" s="214"/>
      <c r="FN26" s="1284" t="s">
        <v>2446</v>
      </c>
      <c r="FO26" s="1093" t="s">
        <v>173</v>
      </c>
      <c r="FP26" s="1209"/>
      <c r="FQ26" s="1209"/>
      <c r="FR26" s="135" t="b">
        <v>0</v>
      </c>
      <c r="FS26" s="1209"/>
      <c r="FT26" s="214"/>
      <c r="FV26" s="1283" t="s">
        <v>2526</v>
      </c>
      <c r="FW26" s="1214" t="s">
        <v>2255</v>
      </c>
      <c r="FX26" s="1214">
        <v>0</v>
      </c>
      <c r="FY26" s="1209"/>
      <c r="FZ26" s="135" t="b">
        <v>0</v>
      </c>
      <c r="GA26" s="1209"/>
      <c r="GB26" s="1210"/>
      <c r="GD26" s="1283" t="s">
        <v>2500</v>
      </c>
      <c r="GE26" s="1214" t="s">
        <v>2258</v>
      </c>
      <c r="GF26" s="1214">
        <v>0</v>
      </c>
      <c r="GG26" s="1214"/>
      <c r="GH26" s="135" t="b">
        <v>0</v>
      </c>
      <c r="GI26" s="1209"/>
      <c r="GJ26" s="1210"/>
      <c r="GL26" s="149" t="s">
        <v>2075</v>
      </c>
      <c r="GM26" s="117" t="s">
        <v>96</v>
      </c>
      <c r="GN26" s="117">
        <v>0</v>
      </c>
      <c r="GO26" s="117">
        <v>25000</v>
      </c>
      <c r="GP26" s="135" t="b">
        <v>0</v>
      </c>
      <c r="GR26" s="214"/>
      <c r="GT26" s="149"/>
      <c r="GZ26" s="214"/>
      <c r="HB26" s="149" t="s">
        <v>2107</v>
      </c>
      <c r="HC26" s="133" t="s">
        <v>343</v>
      </c>
      <c r="HD26" s="117">
        <v>0</v>
      </c>
      <c r="HE26" s="117">
        <v>1000</v>
      </c>
      <c r="HF26" s="135" t="b">
        <v>0</v>
      </c>
      <c r="HH26" s="214"/>
      <c r="HJ26" s="149"/>
      <c r="HK26" s="135"/>
      <c r="HL26" s="135"/>
      <c r="HM26" s="135"/>
      <c r="HP26" s="214"/>
      <c r="HR26" s="149" t="s">
        <v>2132</v>
      </c>
      <c r="HS26" s="117" t="s">
        <v>355</v>
      </c>
      <c r="HT26" s="99">
        <v>0</v>
      </c>
      <c r="HU26" s="99">
        <v>1000</v>
      </c>
      <c r="HV26" s="135" t="b">
        <v>0</v>
      </c>
      <c r="HX26" s="214"/>
      <c r="HZ26" s="149" t="s">
        <v>2164</v>
      </c>
      <c r="IA26" s="117" t="s">
        <v>2</v>
      </c>
      <c r="IB26" s="117">
        <v>0</v>
      </c>
      <c r="IC26" s="117">
        <v>50000</v>
      </c>
      <c r="ID26" s="135" t="b">
        <v>0</v>
      </c>
      <c r="IF26" s="214"/>
      <c r="IH26" s="149"/>
      <c r="IN26" s="214"/>
    </row>
    <row r="27" spans="2:248" ht="14.4" x14ac:dyDescent="0.3">
      <c r="B27" s="149"/>
      <c r="C27" s="117"/>
      <c r="D27" s="117"/>
      <c r="F27" s="135"/>
      <c r="G27" s="135"/>
      <c r="H27" s="214"/>
      <c r="I27" s="131"/>
      <c r="J27" s="149"/>
      <c r="N27" s="135"/>
      <c r="O27" s="135"/>
      <c r="P27" s="214"/>
      <c r="R27" s="149"/>
      <c r="V27" s="135"/>
      <c r="W27" s="135"/>
      <c r="X27" s="214"/>
      <c r="Z27" s="149"/>
      <c r="AD27" s="135"/>
      <c r="AE27" s="135"/>
      <c r="AF27" s="214"/>
      <c r="AH27" s="149"/>
      <c r="AN27" s="214"/>
      <c r="AP27" s="149"/>
      <c r="AV27" s="214"/>
      <c r="AX27" s="149"/>
      <c r="BD27" s="214"/>
      <c r="BF27" s="149"/>
      <c r="BL27" s="214"/>
      <c r="BN27" s="1215"/>
      <c r="BO27" s="1209"/>
      <c r="BP27" s="1209"/>
      <c r="BQ27" s="1209"/>
      <c r="BR27" s="1209"/>
      <c r="BS27" s="1209"/>
      <c r="BT27" s="1210"/>
      <c r="BV27" s="142" t="s">
        <v>1407</v>
      </c>
      <c r="BW27" s="133"/>
      <c r="BX27" s="133"/>
      <c r="BZ27" s="135" t="b">
        <v>0</v>
      </c>
      <c r="CA27" s="135" t="s">
        <v>160</v>
      </c>
      <c r="CB27" s="214"/>
      <c r="CD27" s="149"/>
      <c r="CJ27" s="214"/>
      <c r="CL27" s="149"/>
      <c r="CR27" s="214"/>
      <c r="CT27" s="149"/>
      <c r="CZ27" s="214"/>
      <c r="DB27" s="149"/>
      <c r="DH27" s="214"/>
      <c r="DJ27" s="149"/>
      <c r="DP27" s="214"/>
      <c r="DR27" s="149" t="s">
        <v>1987</v>
      </c>
      <c r="DS27" s="99" t="s">
        <v>343</v>
      </c>
      <c r="DT27" s="99">
        <v>0</v>
      </c>
      <c r="DV27" s="135" t="b">
        <v>0</v>
      </c>
      <c r="DX27" s="214"/>
      <c r="DZ27" s="149" t="s">
        <v>2006</v>
      </c>
      <c r="EA27" s="99" t="s">
        <v>343</v>
      </c>
      <c r="EB27" s="99">
        <v>0</v>
      </c>
      <c r="EC27" s="117">
        <v>1000</v>
      </c>
      <c r="ED27" s="135" t="b">
        <v>0</v>
      </c>
      <c r="EF27" s="214"/>
      <c r="EH27" s="149" t="s">
        <v>2206</v>
      </c>
      <c r="EI27" s="162" t="s">
        <v>959</v>
      </c>
      <c r="EJ27" s="99">
        <v>0</v>
      </c>
      <c r="EK27" s="117">
        <v>1000</v>
      </c>
      <c r="EL27" s="135" t="b">
        <v>0</v>
      </c>
      <c r="EN27" s="214"/>
      <c r="EP27" s="149"/>
      <c r="EV27" s="214"/>
      <c r="EX27" s="1283" t="s">
        <v>2589</v>
      </c>
      <c r="EY27" s="1074" t="s">
        <v>252</v>
      </c>
      <c r="EZ27" s="1214">
        <v>0</v>
      </c>
      <c r="FA27" s="1214">
        <v>1000</v>
      </c>
      <c r="FB27" s="135" t="b">
        <v>0</v>
      </c>
      <c r="FC27" s="1209"/>
      <c r="FD27" s="1210"/>
      <c r="FF27" s="149"/>
      <c r="FL27" s="214"/>
      <c r="FN27" s="1284" t="s">
        <v>2429</v>
      </c>
      <c r="FO27" s="148" t="s">
        <v>2576</v>
      </c>
      <c r="FP27" s="117">
        <v>0</v>
      </c>
      <c r="FR27" s="135" t="b">
        <v>0</v>
      </c>
      <c r="FT27" s="214"/>
      <c r="FV27" s="1283" t="s">
        <v>2527</v>
      </c>
      <c r="FW27" s="1214" t="s">
        <v>2256</v>
      </c>
      <c r="FX27" s="1214">
        <v>0</v>
      </c>
      <c r="FY27" s="1209"/>
      <c r="FZ27" s="135" t="b">
        <v>0</v>
      </c>
      <c r="GA27" s="1209"/>
      <c r="GB27" s="1210"/>
      <c r="GD27" s="1283" t="s">
        <v>2501</v>
      </c>
      <c r="GE27" s="1214" t="s">
        <v>2259</v>
      </c>
      <c r="GF27" s="1214">
        <v>0</v>
      </c>
      <c r="GG27" s="1214"/>
      <c r="GH27" s="135" t="b">
        <v>0</v>
      </c>
      <c r="GI27" s="1209"/>
      <c r="GJ27" s="1210"/>
      <c r="GL27" s="149" t="s">
        <v>2076</v>
      </c>
      <c r="GM27" s="117" t="s">
        <v>68</v>
      </c>
      <c r="GN27" s="117">
        <v>0</v>
      </c>
      <c r="GO27" s="117">
        <v>10000</v>
      </c>
      <c r="GP27" s="135" t="b">
        <v>0</v>
      </c>
      <c r="GR27" s="214"/>
      <c r="GT27" s="149"/>
      <c r="GZ27" s="214"/>
      <c r="HB27" s="149" t="s">
        <v>2108</v>
      </c>
      <c r="HC27" s="133" t="s">
        <v>343</v>
      </c>
      <c r="HD27" s="117">
        <v>0</v>
      </c>
      <c r="HE27" s="117">
        <v>1000</v>
      </c>
      <c r="HF27" s="135" t="b">
        <v>0</v>
      </c>
      <c r="HH27" s="214"/>
      <c r="HJ27" s="149"/>
      <c r="HK27" s="135"/>
      <c r="HL27" s="135"/>
      <c r="HM27" s="135"/>
      <c r="HP27" s="214"/>
      <c r="HR27" s="149" t="s">
        <v>2133</v>
      </c>
      <c r="HS27" s="99" t="s">
        <v>343</v>
      </c>
      <c r="HT27" s="99">
        <v>0</v>
      </c>
      <c r="HU27" s="99">
        <v>1000</v>
      </c>
      <c r="HV27" s="135" t="b">
        <v>0</v>
      </c>
      <c r="HX27" s="214"/>
      <c r="HZ27" s="149" t="s">
        <v>2165</v>
      </c>
      <c r="IA27" s="117" t="s">
        <v>6</v>
      </c>
      <c r="IB27" s="117">
        <v>0</v>
      </c>
      <c r="IC27" s="117">
        <v>10</v>
      </c>
      <c r="ID27" s="135" t="b">
        <v>0</v>
      </c>
      <c r="IF27" s="214"/>
      <c r="IH27" s="149"/>
      <c r="IN27" s="214"/>
    </row>
    <row r="28" spans="2:248" ht="14.4" x14ac:dyDescent="0.3">
      <c r="B28" s="149"/>
      <c r="C28" s="117"/>
      <c r="D28" s="117"/>
      <c r="F28" s="135"/>
      <c r="G28" s="135"/>
      <c r="H28" s="214"/>
      <c r="I28" s="131"/>
      <c r="J28" s="149"/>
      <c r="N28" s="135"/>
      <c r="O28" s="135"/>
      <c r="P28" s="214"/>
      <c r="R28" s="149"/>
      <c r="V28" s="135"/>
      <c r="W28" s="135"/>
      <c r="X28" s="214"/>
      <c r="Z28" s="149"/>
      <c r="AD28" s="135"/>
      <c r="AE28" s="135"/>
      <c r="AF28" s="214"/>
      <c r="AH28" s="149"/>
      <c r="AN28" s="214"/>
      <c r="AP28" s="149"/>
      <c r="AV28" s="214"/>
      <c r="AX28" s="149"/>
      <c r="BD28" s="214"/>
      <c r="BF28" s="149"/>
      <c r="BL28" s="214"/>
      <c r="BN28" s="1215"/>
      <c r="BO28" s="1209"/>
      <c r="BP28" s="1209"/>
      <c r="BQ28" s="1209"/>
      <c r="BR28" s="1209"/>
      <c r="BS28" s="1209"/>
      <c r="BT28" s="1210"/>
      <c r="BV28" s="142" t="s">
        <v>1958</v>
      </c>
      <c r="BW28" s="133" t="s">
        <v>23</v>
      </c>
      <c r="BX28" s="152">
        <v>0</v>
      </c>
      <c r="BY28" s="117">
        <v>10</v>
      </c>
      <c r="BZ28" s="135" t="b">
        <v>0</v>
      </c>
      <c r="CB28" s="214"/>
      <c r="CD28" s="149"/>
      <c r="CJ28" s="214"/>
      <c r="CL28" s="149"/>
      <c r="CR28" s="214"/>
      <c r="CT28" s="149"/>
      <c r="CZ28" s="214"/>
      <c r="DB28" s="149"/>
      <c r="DH28" s="214"/>
      <c r="DJ28" s="149"/>
      <c r="DP28" s="214"/>
      <c r="DR28" s="149"/>
      <c r="DX28" s="214"/>
      <c r="DZ28" s="149" t="s">
        <v>2207</v>
      </c>
      <c r="EA28" s="99" t="s">
        <v>355</v>
      </c>
      <c r="EB28" s="99">
        <v>0</v>
      </c>
      <c r="EC28" s="117">
        <v>1000000</v>
      </c>
      <c r="ED28" s="135" t="b">
        <v>0</v>
      </c>
      <c r="EF28" s="214"/>
      <c r="EH28" s="149" t="s">
        <v>2044</v>
      </c>
      <c r="EI28" s="162" t="s">
        <v>959</v>
      </c>
      <c r="EJ28" s="99">
        <v>0</v>
      </c>
      <c r="EK28" s="117">
        <v>1000</v>
      </c>
      <c r="EL28" s="135" t="b">
        <v>0</v>
      </c>
      <c r="EN28" s="214"/>
      <c r="EP28" s="149"/>
      <c r="EV28" s="214"/>
      <c r="EX28" s="1283" t="s">
        <v>2594</v>
      </c>
      <c r="EY28" s="1074" t="s">
        <v>17</v>
      </c>
      <c r="EZ28" s="1214">
        <v>0</v>
      </c>
      <c r="FA28" s="1214">
        <v>100</v>
      </c>
      <c r="FB28" s="135" t="b">
        <v>0</v>
      </c>
      <c r="FC28" s="1209"/>
      <c r="FD28" s="1210"/>
      <c r="FF28" s="149"/>
      <c r="FL28" s="214"/>
      <c r="FN28" s="1284" t="s">
        <v>2448</v>
      </c>
      <c r="FO28" s="148" t="s">
        <v>96</v>
      </c>
      <c r="FP28" s="117">
        <v>0</v>
      </c>
      <c r="FR28" s="135" t="b">
        <v>0</v>
      </c>
      <c r="FT28" s="214"/>
      <c r="FV28" s="1283" t="s">
        <v>2528</v>
      </c>
      <c r="FW28" s="1214" t="s">
        <v>2257</v>
      </c>
      <c r="FX28" s="1214">
        <v>0</v>
      </c>
      <c r="FY28" s="1209"/>
      <c r="FZ28" s="135" t="b">
        <v>0</v>
      </c>
      <c r="GA28" s="1209"/>
      <c r="GB28" s="1210"/>
      <c r="GD28" s="1283" t="s">
        <v>2502</v>
      </c>
      <c r="GE28" s="1214" t="s">
        <v>2260</v>
      </c>
      <c r="GF28" s="1214">
        <v>0</v>
      </c>
      <c r="GG28" s="1214"/>
      <c r="GH28" s="135" t="b">
        <v>0</v>
      </c>
      <c r="GI28" s="1209"/>
      <c r="GJ28" s="1210"/>
      <c r="GL28" s="149" t="s">
        <v>2077</v>
      </c>
      <c r="GM28" s="117" t="s">
        <v>23</v>
      </c>
      <c r="GN28" s="117">
        <v>0</v>
      </c>
      <c r="GO28" s="117">
        <v>50000</v>
      </c>
      <c r="GP28" s="135" t="b">
        <v>0</v>
      </c>
      <c r="GR28" s="214"/>
      <c r="GT28" s="149"/>
      <c r="GZ28" s="214"/>
      <c r="HB28" s="149" t="s">
        <v>1464</v>
      </c>
      <c r="HC28" s="133" t="s">
        <v>343</v>
      </c>
      <c r="HD28" s="117">
        <v>0</v>
      </c>
      <c r="HE28" s="117">
        <v>1000</v>
      </c>
      <c r="HF28" s="135" t="b">
        <v>0</v>
      </c>
      <c r="HH28" s="214"/>
      <c r="HJ28" s="149"/>
      <c r="HP28" s="214"/>
      <c r="HR28" s="149" t="s">
        <v>2134</v>
      </c>
      <c r="HS28" s="99" t="s">
        <v>343</v>
      </c>
      <c r="HT28" s="99">
        <v>0</v>
      </c>
      <c r="HU28" s="99">
        <v>1000</v>
      </c>
      <c r="HV28" s="135" t="b">
        <v>0</v>
      </c>
      <c r="HX28" s="214"/>
      <c r="HZ28" s="149" t="s">
        <v>2166</v>
      </c>
      <c r="IA28" s="117" t="s">
        <v>7</v>
      </c>
      <c r="IB28" s="117">
        <v>0</v>
      </c>
      <c r="IC28" s="117">
        <v>100</v>
      </c>
      <c r="ID28" s="135" t="b">
        <v>0</v>
      </c>
      <c r="IF28" s="214"/>
      <c r="IH28" s="149"/>
      <c r="IN28" s="214"/>
    </row>
    <row r="29" spans="2:248" ht="14.4" x14ac:dyDescent="0.3">
      <c r="B29" s="149"/>
      <c r="C29" s="117"/>
      <c r="D29" s="117"/>
      <c r="F29" s="135"/>
      <c r="G29" s="135"/>
      <c r="H29" s="214"/>
      <c r="I29" s="131"/>
      <c r="J29" s="149"/>
      <c r="N29" s="135"/>
      <c r="O29" s="135"/>
      <c r="P29" s="214"/>
      <c r="R29" s="149"/>
      <c r="V29" s="135"/>
      <c r="W29" s="135"/>
      <c r="X29" s="214"/>
      <c r="Z29" s="149"/>
      <c r="AD29" s="135"/>
      <c r="AE29" s="135"/>
      <c r="AF29" s="214"/>
      <c r="AH29" s="149"/>
      <c r="AN29" s="214"/>
      <c r="AP29" s="149"/>
      <c r="AV29" s="214"/>
      <c r="AX29" s="149"/>
      <c r="BD29" s="214"/>
      <c r="BF29" s="149"/>
      <c r="BL29" s="214"/>
      <c r="BN29" s="1215"/>
      <c r="BO29" s="1209"/>
      <c r="BP29" s="1209"/>
      <c r="BQ29" s="1209"/>
      <c r="BR29" s="1209"/>
      <c r="BS29" s="1209"/>
      <c r="BT29" s="1210"/>
      <c r="BV29" s="142" t="s">
        <v>1408</v>
      </c>
      <c r="BW29" s="133"/>
      <c r="BX29" s="148"/>
      <c r="BZ29" s="135" t="b">
        <v>0</v>
      </c>
      <c r="CA29" s="135" t="s">
        <v>97</v>
      </c>
      <c r="CB29" s="214"/>
      <c r="CD29" s="149"/>
      <c r="CJ29" s="214"/>
      <c r="CL29" s="149"/>
      <c r="CR29" s="214"/>
      <c r="CT29" s="149"/>
      <c r="CZ29" s="214"/>
      <c r="DB29" s="149"/>
      <c r="DH29" s="214"/>
      <c r="DJ29" s="149"/>
      <c r="DP29" s="214"/>
      <c r="DR29" s="149"/>
      <c r="DX29" s="214"/>
      <c r="DZ29" s="149" t="s">
        <v>1424</v>
      </c>
      <c r="EA29" s="117" t="s">
        <v>221</v>
      </c>
      <c r="EB29" s="99">
        <v>0</v>
      </c>
      <c r="EC29" s="117">
        <v>14</v>
      </c>
      <c r="ED29" s="135" t="b">
        <v>0</v>
      </c>
      <c r="EF29" s="214"/>
      <c r="EH29" s="149" t="s">
        <v>2045</v>
      </c>
      <c r="EI29" s="162" t="s">
        <v>961</v>
      </c>
      <c r="EJ29" s="99">
        <v>0</v>
      </c>
      <c r="EK29" s="117">
        <v>1000000</v>
      </c>
      <c r="EL29" s="135" t="b">
        <v>0</v>
      </c>
      <c r="EN29" s="214"/>
      <c r="EP29" s="149"/>
      <c r="EV29" s="214"/>
      <c r="EX29" s="1283" t="s">
        <v>2595</v>
      </c>
      <c r="EY29" s="1080" t="s">
        <v>96</v>
      </c>
      <c r="EZ29" s="1214">
        <v>0</v>
      </c>
      <c r="FA29" s="1214">
        <v>1000</v>
      </c>
      <c r="FB29" s="135" t="b">
        <v>0</v>
      </c>
      <c r="FC29" s="1209"/>
      <c r="FD29" s="1210"/>
      <c r="FF29" s="149"/>
      <c r="FL29" s="214"/>
      <c r="FN29" s="1284" t="s">
        <v>2449</v>
      </c>
      <c r="FO29" s="148" t="s">
        <v>68</v>
      </c>
      <c r="FP29" s="117">
        <v>0</v>
      </c>
      <c r="FR29" s="135" t="b">
        <v>0</v>
      </c>
      <c r="FT29" s="214"/>
      <c r="FV29" s="1283" t="s">
        <v>2529</v>
      </c>
      <c r="FW29" s="1214" t="s">
        <v>2258</v>
      </c>
      <c r="FX29" s="1214">
        <v>0</v>
      </c>
      <c r="FY29" s="1209"/>
      <c r="FZ29" s="135" t="b">
        <v>0</v>
      </c>
      <c r="GA29" s="1209"/>
      <c r="GB29" s="1210"/>
      <c r="GD29" s="1283" t="s">
        <v>2503</v>
      </c>
      <c r="GE29" s="1214" t="s">
        <v>2261</v>
      </c>
      <c r="GF29" s="1214">
        <v>0</v>
      </c>
      <c r="GG29" s="1214"/>
      <c r="GH29" s="135" t="b">
        <v>0</v>
      </c>
      <c r="GI29" s="1209"/>
      <c r="GJ29" s="1210"/>
      <c r="GL29" s="149" t="s">
        <v>2078</v>
      </c>
      <c r="GM29" s="117" t="s">
        <v>95</v>
      </c>
      <c r="GN29" s="117">
        <v>0</v>
      </c>
      <c r="GO29" s="117">
        <v>50000</v>
      </c>
      <c r="GP29" s="135" t="b">
        <v>0</v>
      </c>
      <c r="GR29" s="214"/>
      <c r="GT29" s="149"/>
      <c r="GZ29" s="214"/>
      <c r="HB29" s="149" t="s">
        <v>2109</v>
      </c>
      <c r="HC29" s="133" t="s">
        <v>343</v>
      </c>
      <c r="HD29" s="117">
        <v>0</v>
      </c>
      <c r="HE29" s="117">
        <v>1000</v>
      </c>
      <c r="HF29" s="135" t="b">
        <v>0</v>
      </c>
      <c r="HH29" s="214"/>
      <c r="HJ29" s="149"/>
      <c r="HP29" s="214"/>
      <c r="HR29" s="149" t="s">
        <v>2135</v>
      </c>
      <c r="HS29" s="99" t="s">
        <v>343</v>
      </c>
      <c r="HT29" s="99">
        <v>0</v>
      </c>
      <c r="HU29" s="99">
        <v>1000</v>
      </c>
      <c r="HV29" s="135" t="b">
        <v>0</v>
      </c>
      <c r="HX29" s="214"/>
      <c r="HZ29" s="149" t="s">
        <v>2208</v>
      </c>
      <c r="IA29" s="117" t="s">
        <v>9</v>
      </c>
      <c r="IB29" s="117">
        <v>0</v>
      </c>
      <c r="IC29" s="117">
        <v>100</v>
      </c>
      <c r="ID29" s="135" t="b">
        <v>0</v>
      </c>
      <c r="IF29" s="214"/>
      <c r="IH29" s="149"/>
      <c r="IN29" s="214"/>
    </row>
    <row r="30" spans="2:248" ht="14.4" x14ac:dyDescent="0.3">
      <c r="B30" s="149"/>
      <c r="C30" s="117"/>
      <c r="D30" s="117"/>
      <c r="F30" s="135"/>
      <c r="G30" s="135"/>
      <c r="H30" s="214"/>
      <c r="I30" s="131"/>
      <c r="J30" s="149"/>
      <c r="N30" s="135"/>
      <c r="O30" s="135"/>
      <c r="P30" s="214"/>
      <c r="R30" s="149"/>
      <c r="V30" s="135"/>
      <c r="W30" s="135"/>
      <c r="X30" s="214"/>
      <c r="Z30" s="149"/>
      <c r="AD30" s="135"/>
      <c r="AE30" s="135"/>
      <c r="AF30" s="214"/>
      <c r="AH30" s="149"/>
      <c r="AN30" s="214"/>
      <c r="AP30" s="149"/>
      <c r="AV30" s="214"/>
      <c r="AX30" s="149"/>
      <c r="BD30" s="214"/>
      <c r="BF30" s="149"/>
      <c r="BL30" s="214"/>
      <c r="BN30" s="1215"/>
      <c r="BO30" s="1209"/>
      <c r="BP30" s="1209"/>
      <c r="BQ30" s="1209"/>
      <c r="BR30" s="1209"/>
      <c r="BS30" s="1209"/>
      <c r="BT30" s="1210"/>
      <c r="BV30" s="149" t="s">
        <v>2177</v>
      </c>
      <c r="BW30" s="117" t="s">
        <v>43</v>
      </c>
      <c r="BX30" s="117">
        <v>0</v>
      </c>
      <c r="BY30" s="117">
        <v>1000</v>
      </c>
      <c r="BZ30" s="135" t="b">
        <v>0</v>
      </c>
      <c r="CB30" s="214"/>
      <c r="CD30" s="149"/>
      <c r="CJ30" s="214"/>
      <c r="CL30" s="149"/>
      <c r="CR30" s="214"/>
      <c r="CT30" s="149"/>
      <c r="CZ30" s="214"/>
      <c r="DB30" s="149"/>
      <c r="DH30" s="214"/>
      <c r="DJ30" s="149"/>
      <c r="DP30" s="214"/>
      <c r="DR30" s="149"/>
      <c r="DX30" s="214"/>
      <c r="DZ30" s="149" t="s">
        <v>2008</v>
      </c>
      <c r="EA30" s="116" t="s">
        <v>343</v>
      </c>
      <c r="EB30" s="99">
        <v>0</v>
      </c>
      <c r="EC30" s="117">
        <v>1000</v>
      </c>
      <c r="ED30" s="135" t="b">
        <v>0</v>
      </c>
      <c r="EF30" s="214"/>
      <c r="EH30" s="149" t="s">
        <v>2046</v>
      </c>
      <c r="EI30" s="162" t="s">
        <v>590</v>
      </c>
      <c r="EJ30" s="99">
        <v>0</v>
      </c>
      <c r="EK30" s="117">
        <v>1000000</v>
      </c>
      <c r="EL30" s="135" t="b">
        <v>0</v>
      </c>
      <c r="EN30" s="214"/>
      <c r="EP30" s="149"/>
      <c r="EV30" s="214"/>
      <c r="EX30" s="1283" t="s">
        <v>2596</v>
      </c>
      <c r="EY30" s="1080" t="s">
        <v>68</v>
      </c>
      <c r="EZ30" s="1214">
        <v>0</v>
      </c>
      <c r="FA30" s="1214">
        <v>1000</v>
      </c>
      <c r="FB30" s="135" t="b">
        <v>0</v>
      </c>
      <c r="FC30" s="1209"/>
      <c r="FD30" s="1210"/>
      <c r="FF30" s="149"/>
      <c r="FL30" s="214"/>
      <c r="FN30" s="1284" t="s">
        <v>2450</v>
      </c>
      <c r="FO30" s="148" t="s">
        <v>2481</v>
      </c>
      <c r="FP30" s="117">
        <v>0</v>
      </c>
      <c r="FR30" s="135" t="b">
        <v>0</v>
      </c>
      <c r="FT30" s="214"/>
      <c r="FV30" s="1283" t="s">
        <v>2530</v>
      </c>
      <c r="FW30" s="1214" t="s">
        <v>2259</v>
      </c>
      <c r="FX30" s="1214">
        <v>0</v>
      </c>
      <c r="FY30" s="1209"/>
      <c r="FZ30" s="135" t="b">
        <v>0</v>
      </c>
      <c r="GA30" s="1209"/>
      <c r="GB30" s="1210"/>
      <c r="GD30" s="1283" t="s">
        <v>2555</v>
      </c>
      <c r="GE30" s="1214" t="s">
        <v>252</v>
      </c>
      <c r="GF30" s="1214">
        <v>0</v>
      </c>
      <c r="GG30" s="1214"/>
      <c r="GH30" s="135" t="b">
        <v>0</v>
      </c>
      <c r="GI30" s="1209"/>
      <c r="GJ30" s="1210"/>
      <c r="GL30" s="149" t="s">
        <v>2209</v>
      </c>
      <c r="GM30" s="117" t="s">
        <v>1349</v>
      </c>
      <c r="GN30" s="117">
        <v>0</v>
      </c>
      <c r="GO30" s="117">
        <v>1000</v>
      </c>
      <c r="GP30" s="135" t="b">
        <v>0</v>
      </c>
      <c r="GR30" s="214"/>
      <c r="GT30" s="149"/>
      <c r="GZ30" s="214"/>
      <c r="HB30" s="149" t="s">
        <v>2110</v>
      </c>
      <c r="HC30" s="133" t="s">
        <v>343</v>
      </c>
      <c r="HD30" s="117">
        <v>0</v>
      </c>
      <c r="HE30" s="117">
        <v>1000</v>
      </c>
      <c r="HF30" s="135" t="b">
        <v>0</v>
      </c>
      <c r="HH30" s="214"/>
      <c r="HJ30" s="149"/>
      <c r="HP30" s="214"/>
      <c r="HR30" s="149" t="s">
        <v>2136</v>
      </c>
      <c r="HS30" s="99" t="s">
        <v>343</v>
      </c>
      <c r="HT30" s="99">
        <v>0</v>
      </c>
      <c r="HU30" s="99">
        <v>1000</v>
      </c>
      <c r="HV30" s="135" t="b">
        <v>0</v>
      </c>
      <c r="HX30" s="214"/>
      <c r="HZ30" s="149" t="s">
        <v>2168</v>
      </c>
      <c r="IA30" s="117" t="s">
        <v>11</v>
      </c>
      <c r="IB30" s="117">
        <v>0</v>
      </c>
      <c r="IC30" s="117">
        <v>100</v>
      </c>
      <c r="ID30" s="135" t="b">
        <v>0</v>
      </c>
      <c r="IF30" s="214"/>
      <c r="IH30" s="149"/>
      <c r="IN30" s="214"/>
    </row>
    <row r="31" spans="2:248" ht="14.4" x14ac:dyDescent="0.3">
      <c r="B31" s="149"/>
      <c r="C31" s="117"/>
      <c r="D31" s="117"/>
      <c r="F31" s="135"/>
      <c r="G31" s="135"/>
      <c r="H31" s="214"/>
      <c r="I31" s="131"/>
      <c r="J31" s="149"/>
      <c r="N31" s="135"/>
      <c r="O31" s="135"/>
      <c r="P31" s="214"/>
      <c r="R31" s="149"/>
      <c r="V31" s="135"/>
      <c r="W31" s="135"/>
      <c r="X31" s="214"/>
      <c r="Z31" s="149"/>
      <c r="AD31" s="135"/>
      <c r="AE31" s="135"/>
      <c r="AF31" s="214"/>
      <c r="AH31" s="149"/>
      <c r="AN31" s="214"/>
      <c r="AP31" s="149"/>
      <c r="AV31" s="214"/>
      <c r="AX31" s="149"/>
      <c r="BD31" s="214"/>
      <c r="BF31" s="149"/>
      <c r="BL31" s="214"/>
      <c r="BN31" s="1215"/>
      <c r="BO31" s="1209"/>
      <c r="BP31" s="1209"/>
      <c r="BQ31" s="1209"/>
      <c r="BR31" s="1209"/>
      <c r="BS31" s="1209"/>
      <c r="BT31" s="1210"/>
      <c r="BV31" s="142" t="s">
        <v>2285</v>
      </c>
      <c r="BW31" s="117" t="s">
        <v>2265</v>
      </c>
      <c r="BX31" s="117">
        <v>0</v>
      </c>
      <c r="BY31" s="117">
        <v>100</v>
      </c>
      <c r="BZ31" s="135" t="b">
        <v>0</v>
      </c>
      <c r="CB31" s="214"/>
      <c r="CD31" s="149"/>
      <c r="CJ31" s="214"/>
      <c r="CL31" s="149"/>
      <c r="CR31" s="214"/>
      <c r="CT31" s="149"/>
      <c r="CZ31" s="214"/>
      <c r="DB31" s="149"/>
      <c r="DH31" s="214"/>
      <c r="DJ31" s="149"/>
      <c r="DP31" s="214"/>
      <c r="DR31" s="149"/>
      <c r="DX31" s="214"/>
      <c r="DZ31" s="149" t="s">
        <v>2009</v>
      </c>
      <c r="EA31" s="99" t="s">
        <v>343</v>
      </c>
      <c r="EB31" s="99">
        <v>0</v>
      </c>
      <c r="EC31" s="117">
        <v>1000</v>
      </c>
      <c r="ED31" s="135" t="b">
        <v>0</v>
      </c>
      <c r="EF31" s="214"/>
      <c r="EH31" s="149"/>
      <c r="EN31" s="214"/>
      <c r="EP31" s="149"/>
      <c r="EV31" s="214"/>
      <c r="EX31" s="1283" t="s">
        <v>2346</v>
      </c>
      <c r="EY31" s="1080" t="s">
        <v>68</v>
      </c>
      <c r="EZ31" s="1214">
        <v>0</v>
      </c>
      <c r="FA31" s="1214">
        <v>1000</v>
      </c>
      <c r="FB31" s="135" t="b">
        <v>0</v>
      </c>
      <c r="FC31" s="1209"/>
      <c r="FD31" s="1210"/>
      <c r="FF31" s="149"/>
      <c r="FL31" s="214"/>
      <c r="FN31" s="1284" t="s">
        <v>2451</v>
      </c>
      <c r="FO31" s="148" t="s">
        <v>252</v>
      </c>
      <c r="FP31" s="117">
        <v>0</v>
      </c>
      <c r="FR31" s="135" t="b">
        <v>0</v>
      </c>
      <c r="FT31" s="214"/>
      <c r="FV31" s="1283" t="s">
        <v>2531</v>
      </c>
      <c r="FW31" s="1214" t="s">
        <v>2260</v>
      </c>
      <c r="FX31" s="1214">
        <v>0</v>
      </c>
      <c r="FY31" s="1209"/>
      <c r="FZ31" s="135" t="b">
        <v>0</v>
      </c>
      <c r="GA31" s="1209"/>
      <c r="GB31" s="1210"/>
      <c r="GD31" s="1283" t="s">
        <v>2556</v>
      </c>
      <c r="GE31" s="1214" t="s">
        <v>252</v>
      </c>
      <c r="GF31" s="1214">
        <v>0</v>
      </c>
      <c r="GG31" s="1214"/>
      <c r="GH31" s="135" t="b">
        <v>0</v>
      </c>
      <c r="GI31" s="1209"/>
      <c r="GJ31" s="1210"/>
      <c r="GL31" s="149" t="s">
        <v>2080</v>
      </c>
      <c r="GM31" s="117" t="s">
        <v>95</v>
      </c>
      <c r="GN31" s="117">
        <v>0</v>
      </c>
      <c r="GO31" s="117">
        <v>50000</v>
      </c>
      <c r="GP31" s="135" t="b">
        <v>0</v>
      </c>
      <c r="GR31" s="214"/>
      <c r="GT31" s="149"/>
      <c r="GZ31" s="214"/>
      <c r="HB31" s="149" t="s">
        <v>2111</v>
      </c>
      <c r="HC31" s="133" t="s">
        <v>343</v>
      </c>
      <c r="HD31" s="117">
        <v>0</v>
      </c>
      <c r="HE31" s="117">
        <v>1000</v>
      </c>
      <c r="HF31" s="135" t="b">
        <v>0</v>
      </c>
      <c r="HH31" s="214"/>
      <c r="HJ31" s="149"/>
      <c r="HP31" s="214"/>
      <c r="HR31" s="149" t="s">
        <v>2137</v>
      </c>
      <c r="HS31" s="99" t="s">
        <v>343</v>
      </c>
      <c r="HT31" s="99">
        <v>0</v>
      </c>
      <c r="HU31" s="99">
        <v>1000</v>
      </c>
      <c r="HV31" s="135" t="b">
        <v>0</v>
      </c>
      <c r="HX31" s="214"/>
      <c r="HZ31" s="149" t="s">
        <v>2169</v>
      </c>
      <c r="IA31" s="117" t="s">
        <v>96</v>
      </c>
      <c r="IB31" s="117">
        <v>0</v>
      </c>
      <c r="IC31" s="117">
        <v>25000</v>
      </c>
      <c r="ID31" s="135" t="b">
        <v>0</v>
      </c>
      <c r="IF31" s="214"/>
      <c r="IH31" s="149"/>
      <c r="IN31" s="214"/>
    </row>
    <row r="32" spans="2:248" ht="14.4" x14ac:dyDescent="0.3">
      <c r="B32" s="149"/>
      <c r="C32" s="117"/>
      <c r="D32" s="117"/>
      <c r="F32" s="135"/>
      <c r="G32" s="135"/>
      <c r="H32" s="214"/>
      <c r="I32" s="131"/>
      <c r="J32" s="149"/>
      <c r="N32" s="135"/>
      <c r="O32" s="135"/>
      <c r="P32" s="214"/>
      <c r="R32" s="149"/>
      <c r="V32" s="135"/>
      <c r="W32" s="135"/>
      <c r="X32" s="214"/>
      <c r="Z32" s="149"/>
      <c r="AD32" s="135"/>
      <c r="AE32" s="135"/>
      <c r="AF32" s="214"/>
      <c r="AH32" s="149"/>
      <c r="AN32" s="214"/>
      <c r="AP32" s="149"/>
      <c r="AV32" s="214"/>
      <c r="AX32" s="149"/>
      <c r="BD32" s="214"/>
      <c r="BF32" s="149"/>
      <c r="BL32" s="214"/>
      <c r="BN32" s="1215"/>
      <c r="BO32" s="1209"/>
      <c r="BP32" s="1209"/>
      <c r="BQ32" s="1209"/>
      <c r="BR32" s="1209"/>
      <c r="BS32" s="1209"/>
      <c r="BT32" s="1210"/>
      <c r="BV32" s="142" t="s">
        <v>2286</v>
      </c>
      <c r="BW32" s="117" t="s">
        <v>2266</v>
      </c>
      <c r="BX32" s="117">
        <v>0</v>
      </c>
      <c r="BY32" s="117">
        <v>100</v>
      </c>
      <c r="BZ32" s="135" t="b">
        <v>0</v>
      </c>
      <c r="CB32" s="214"/>
      <c r="CD32" s="149"/>
      <c r="CJ32" s="214"/>
      <c r="CL32" s="149"/>
      <c r="CR32" s="214"/>
      <c r="CT32" s="149"/>
      <c r="CZ32" s="214"/>
      <c r="DB32" s="149"/>
      <c r="DH32" s="214"/>
      <c r="DJ32" s="149"/>
      <c r="DP32" s="214"/>
      <c r="DR32" s="149"/>
      <c r="DX32" s="214"/>
      <c r="DZ32" s="149" t="s">
        <v>2010</v>
      </c>
      <c r="EA32" s="99" t="s">
        <v>343</v>
      </c>
      <c r="EB32" s="99">
        <v>0</v>
      </c>
      <c r="EC32" s="117">
        <v>1000</v>
      </c>
      <c r="ED32" s="135" t="b">
        <v>0</v>
      </c>
      <c r="EF32" s="214"/>
      <c r="EH32" s="149"/>
      <c r="EN32" s="214"/>
      <c r="EP32" s="149"/>
      <c r="EV32" s="214"/>
      <c r="EX32" s="1283" t="s">
        <v>2347</v>
      </c>
      <c r="EY32" s="1080" t="s">
        <v>162</v>
      </c>
      <c r="EZ32" s="1214">
        <v>0</v>
      </c>
      <c r="FA32" s="1214">
        <v>1000</v>
      </c>
      <c r="FB32" s="135" t="b">
        <v>0</v>
      </c>
      <c r="FC32" s="1209"/>
      <c r="FD32" s="1210"/>
      <c r="FF32" s="149"/>
      <c r="FL32" s="214"/>
      <c r="FN32" s="1284" t="s">
        <v>2452</v>
      </c>
      <c r="FO32" s="148" t="s">
        <v>92</v>
      </c>
      <c r="FP32" s="117">
        <v>0</v>
      </c>
      <c r="FR32" s="135" t="b">
        <v>0</v>
      </c>
      <c r="FT32" s="214"/>
      <c r="FV32" s="1283" t="s">
        <v>2532</v>
      </c>
      <c r="FW32" s="1214" t="s">
        <v>2261</v>
      </c>
      <c r="FX32" s="1214">
        <v>0</v>
      </c>
      <c r="FY32" s="1209"/>
      <c r="FZ32" s="135" t="b">
        <v>0</v>
      </c>
      <c r="GA32" s="1209"/>
      <c r="GB32" s="1210"/>
      <c r="GD32" s="1283" t="s">
        <v>2557</v>
      </c>
      <c r="GE32" s="1214" t="s">
        <v>96</v>
      </c>
      <c r="GF32" s="1214">
        <v>0</v>
      </c>
      <c r="GG32" s="1214"/>
      <c r="GH32" s="135" t="b">
        <v>0</v>
      </c>
      <c r="GI32" s="1209"/>
      <c r="GJ32" s="1210"/>
      <c r="GL32" s="149" t="s">
        <v>2081</v>
      </c>
      <c r="GM32" s="117" t="s">
        <v>17</v>
      </c>
      <c r="GN32" s="117">
        <v>0</v>
      </c>
      <c r="GO32" s="117">
        <v>100</v>
      </c>
      <c r="GP32" s="135" t="b">
        <v>0</v>
      </c>
      <c r="GR32" s="214"/>
      <c r="GT32" s="149"/>
      <c r="GZ32" s="214"/>
      <c r="HB32" s="149" t="s">
        <v>1465</v>
      </c>
      <c r="HC32" s="133" t="s">
        <v>343</v>
      </c>
      <c r="HD32" s="117">
        <v>0</v>
      </c>
      <c r="HE32" s="117">
        <v>1000</v>
      </c>
      <c r="HF32" s="135" t="b">
        <v>0</v>
      </c>
      <c r="HH32" s="214"/>
      <c r="HJ32" s="149"/>
      <c r="HP32" s="214"/>
      <c r="HR32" s="149" t="s">
        <v>2138</v>
      </c>
      <c r="HS32" s="99" t="s">
        <v>343</v>
      </c>
      <c r="HT32" s="99">
        <v>0</v>
      </c>
      <c r="HU32" s="99">
        <v>1000</v>
      </c>
      <c r="HV32" s="135" t="b">
        <v>0</v>
      </c>
      <c r="HX32" s="214"/>
      <c r="HZ32" s="149" t="s">
        <v>2170</v>
      </c>
      <c r="IA32" s="117" t="s">
        <v>68</v>
      </c>
      <c r="IB32" s="117">
        <v>0</v>
      </c>
      <c r="IC32" s="117">
        <v>2500</v>
      </c>
      <c r="ID32" s="135" t="b">
        <v>0</v>
      </c>
      <c r="IF32" s="214"/>
      <c r="IH32" s="149"/>
      <c r="IN32" s="214"/>
    </row>
    <row r="33" spans="2:248" ht="14.4" x14ac:dyDescent="0.3">
      <c r="B33" s="149"/>
      <c r="C33" s="117"/>
      <c r="D33" s="117"/>
      <c r="F33" s="135"/>
      <c r="G33" s="135"/>
      <c r="H33" s="214"/>
      <c r="I33" s="131"/>
      <c r="J33" s="149"/>
      <c r="N33" s="135"/>
      <c r="O33" s="135"/>
      <c r="P33" s="214"/>
      <c r="R33" s="149"/>
      <c r="V33" s="135"/>
      <c r="W33" s="135"/>
      <c r="X33" s="214"/>
      <c r="Z33" s="149"/>
      <c r="AD33" s="135"/>
      <c r="AE33" s="135"/>
      <c r="AF33" s="214"/>
      <c r="AH33" s="149"/>
      <c r="AN33" s="214"/>
      <c r="AP33" s="149"/>
      <c r="AV33" s="214"/>
      <c r="AX33" s="149"/>
      <c r="BD33" s="214"/>
      <c r="BF33" s="149"/>
      <c r="BL33" s="214"/>
      <c r="BN33" s="1215"/>
      <c r="BO33" s="1209"/>
      <c r="BP33" s="1209"/>
      <c r="BQ33" s="1209"/>
      <c r="BR33" s="1209"/>
      <c r="BS33" s="1209"/>
      <c r="BT33" s="1210"/>
      <c r="BV33" s="142" t="s">
        <v>2287</v>
      </c>
      <c r="BW33" s="117" t="s">
        <v>2267</v>
      </c>
      <c r="BX33" s="117">
        <v>0</v>
      </c>
      <c r="BY33" s="117">
        <v>100</v>
      </c>
      <c r="BZ33" s="135" t="b">
        <v>0</v>
      </c>
      <c r="CB33" s="214"/>
      <c r="CD33" s="149"/>
      <c r="CJ33" s="214"/>
      <c r="CL33" s="149"/>
      <c r="CR33" s="214"/>
      <c r="CT33" s="149"/>
      <c r="CZ33" s="214"/>
      <c r="DB33" s="149"/>
      <c r="DH33" s="214"/>
      <c r="DJ33" s="149"/>
      <c r="DP33" s="214"/>
      <c r="DR33" s="158"/>
      <c r="DS33" s="133"/>
      <c r="DT33" s="133"/>
      <c r="DX33" s="214"/>
      <c r="DZ33" s="149" t="s">
        <v>2211</v>
      </c>
      <c r="EA33" s="99" t="s">
        <v>343</v>
      </c>
      <c r="EB33" s="99">
        <v>0</v>
      </c>
      <c r="EC33" s="117">
        <v>1000</v>
      </c>
      <c r="ED33" s="135" t="b">
        <v>0</v>
      </c>
      <c r="EF33" s="214"/>
      <c r="EH33" s="149"/>
      <c r="EN33" s="214"/>
      <c r="EP33" s="149"/>
      <c r="EV33" s="214"/>
      <c r="EX33" s="1283" t="s">
        <v>2348</v>
      </c>
      <c r="EY33" s="1080" t="s">
        <v>163</v>
      </c>
      <c r="EZ33" s="1214">
        <v>0</v>
      </c>
      <c r="FA33" s="1214">
        <v>1000</v>
      </c>
      <c r="FB33" s="135" t="b">
        <v>0</v>
      </c>
      <c r="FC33" s="1209"/>
      <c r="FD33" s="1210"/>
      <c r="FF33" s="149"/>
      <c r="FL33" s="214"/>
      <c r="FN33" s="1284" t="s">
        <v>2457</v>
      </c>
      <c r="FO33" s="148" t="s">
        <v>68</v>
      </c>
      <c r="FP33" s="148">
        <v>0</v>
      </c>
      <c r="FR33" s="135" t="b">
        <v>0</v>
      </c>
      <c r="FT33" s="214"/>
      <c r="FV33" s="1283" t="s">
        <v>2533</v>
      </c>
      <c r="FW33" s="1214"/>
      <c r="FX33" s="1214"/>
      <c r="FY33" s="1209"/>
      <c r="FZ33" s="135" t="b">
        <v>0</v>
      </c>
      <c r="GA33" s="1209"/>
      <c r="GB33" s="1210"/>
      <c r="GD33" s="1283" t="s">
        <v>2558</v>
      </c>
      <c r="GE33" s="1214" t="s">
        <v>68</v>
      </c>
      <c r="GF33" s="1214">
        <v>0</v>
      </c>
      <c r="GG33" s="1214"/>
      <c r="GH33" s="135" t="b">
        <v>0</v>
      </c>
      <c r="GI33" s="1209"/>
      <c r="GJ33" s="1210"/>
      <c r="GL33" s="149" t="s">
        <v>2082</v>
      </c>
      <c r="GM33" s="117" t="s">
        <v>96</v>
      </c>
      <c r="GN33" s="117">
        <v>0</v>
      </c>
      <c r="GO33" s="117">
        <v>25000</v>
      </c>
      <c r="GP33" s="135" t="b">
        <v>0</v>
      </c>
      <c r="GR33" s="214"/>
      <c r="GT33" s="149"/>
      <c r="GZ33" s="214"/>
      <c r="HB33" s="149" t="s">
        <v>1466</v>
      </c>
      <c r="HC33" s="117" t="s">
        <v>343</v>
      </c>
      <c r="HD33" s="117">
        <v>0</v>
      </c>
      <c r="HE33" s="117">
        <v>1000</v>
      </c>
      <c r="HF33" s="135" t="b">
        <v>0</v>
      </c>
      <c r="HH33" s="214"/>
      <c r="HJ33" s="149"/>
      <c r="HP33" s="214"/>
      <c r="HR33" s="149" t="s">
        <v>2210</v>
      </c>
      <c r="HS33" s="99" t="s">
        <v>343</v>
      </c>
      <c r="HT33" s="99">
        <v>0</v>
      </c>
      <c r="HU33" s="99">
        <v>1000</v>
      </c>
      <c r="HV33" s="135" t="b">
        <v>0</v>
      </c>
      <c r="HX33" s="214"/>
      <c r="HZ33" s="149" t="s">
        <v>2171</v>
      </c>
      <c r="IA33" s="117" t="s">
        <v>96</v>
      </c>
      <c r="IB33" s="117">
        <v>0</v>
      </c>
      <c r="IC33" s="117">
        <v>25000</v>
      </c>
      <c r="ID33" s="135" t="b">
        <v>0</v>
      </c>
      <c r="IF33" s="214"/>
      <c r="IH33" s="149"/>
      <c r="IN33" s="214"/>
    </row>
    <row r="34" spans="2:248" ht="14.4" x14ac:dyDescent="0.3">
      <c r="B34" s="149"/>
      <c r="C34" s="117"/>
      <c r="D34" s="117"/>
      <c r="F34" s="135"/>
      <c r="G34" s="135"/>
      <c r="H34" s="214"/>
      <c r="I34" s="131"/>
      <c r="J34" s="149"/>
      <c r="N34" s="135"/>
      <c r="O34" s="135"/>
      <c r="P34" s="214"/>
      <c r="R34" s="149"/>
      <c r="V34" s="135"/>
      <c r="W34" s="135"/>
      <c r="X34" s="214"/>
      <c r="Z34" s="149"/>
      <c r="AD34" s="135"/>
      <c r="AE34" s="135"/>
      <c r="AF34" s="214"/>
      <c r="AH34" s="149"/>
      <c r="AN34" s="214"/>
      <c r="AP34" s="149"/>
      <c r="AV34" s="214"/>
      <c r="AX34" s="149"/>
      <c r="BD34" s="214"/>
      <c r="BF34" s="149"/>
      <c r="BL34" s="214"/>
      <c r="BN34" s="1215"/>
      <c r="BO34" s="1209"/>
      <c r="BP34" s="1209"/>
      <c r="BQ34" s="1209"/>
      <c r="BR34" s="1209"/>
      <c r="BS34" s="1209"/>
      <c r="BT34" s="1210"/>
      <c r="BV34" s="142" t="s">
        <v>2288</v>
      </c>
      <c r="BW34" s="117" t="s">
        <v>2254</v>
      </c>
      <c r="BX34" s="117">
        <v>0</v>
      </c>
      <c r="BY34" s="117">
        <v>100</v>
      </c>
      <c r="BZ34" s="135" t="b">
        <v>0</v>
      </c>
      <c r="CB34" s="214"/>
      <c r="CD34" s="149"/>
      <c r="CJ34" s="214"/>
      <c r="CL34" s="149"/>
      <c r="CR34" s="214"/>
      <c r="CT34" s="149"/>
      <c r="CZ34" s="214"/>
      <c r="DB34" s="149"/>
      <c r="DH34" s="214"/>
      <c r="DJ34" s="149"/>
      <c r="DP34" s="214"/>
      <c r="DR34" s="149"/>
      <c r="DS34" s="133"/>
      <c r="DT34" s="133"/>
      <c r="DX34" s="214"/>
      <c r="DZ34" s="149" t="s">
        <v>2012</v>
      </c>
      <c r="EA34" s="99" t="s">
        <v>343</v>
      </c>
      <c r="EB34" s="99">
        <v>0</v>
      </c>
      <c r="EC34" s="117">
        <v>1000</v>
      </c>
      <c r="ED34" s="135" t="b">
        <v>0</v>
      </c>
      <c r="EF34" s="214"/>
      <c r="EH34" s="158"/>
      <c r="EI34" s="133"/>
      <c r="EJ34" s="133"/>
      <c r="EN34" s="214"/>
      <c r="EP34" s="149"/>
      <c r="EV34" s="214"/>
      <c r="EX34" s="1283" t="s">
        <v>2349</v>
      </c>
      <c r="EY34" s="1080" t="s">
        <v>2254</v>
      </c>
      <c r="EZ34" s="1214">
        <v>0</v>
      </c>
      <c r="FA34" s="1214">
        <v>1000</v>
      </c>
      <c r="FB34" s="135" t="b">
        <v>0</v>
      </c>
      <c r="FC34" s="1209"/>
      <c r="FD34" s="1210"/>
      <c r="FF34" s="158"/>
      <c r="FG34" s="133"/>
      <c r="FH34" s="133"/>
      <c r="FL34" s="214"/>
      <c r="FN34" s="1284" t="s">
        <v>2453</v>
      </c>
      <c r="FO34" s="148" t="s">
        <v>68</v>
      </c>
      <c r="FP34" s="148">
        <v>0</v>
      </c>
      <c r="FR34" s="135" t="b">
        <v>0</v>
      </c>
      <c r="FT34" s="214"/>
      <c r="FV34" s="1283" t="s">
        <v>2534</v>
      </c>
      <c r="FW34" s="1214"/>
      <c r="FX34" s="1214"/>
      <c r="FY34" s="1209"/>
      <c r="FZ34" s="135" t="b">
        <v>0</v>
      </c>
      <c r="GA34" s="1209"/>
      <c r="GB34" s="1210"/>
      <c r="GD34" s="1283" t="s">
        <v>2559</v>
      </c>
      <c r="GE34" s="1214" t="s">
        <v>2480</v>
      </c>
      <c r="GF34" s="1214">
        <v>0</v>
      </c>
      <c r="GG34" s="1214"/>
      <c r="GH34" s="135" t="b">
        <v>0</v>
      </c>
      <c r="GI34" s="1209"/>
      <c r="GJ34" s="1210"/>
      <c r="GL34" s="158" t="s">
        <v>2083</v>
      </c>
      <c r="GM34" s="133" t="s">
        <v>68</v>
      </c>
      <c r="GN34" s="133">
        <v>0</v>
      </c>
      <c r="GO34" s="117">
        <v>10000</v>
      </c>
      <c r="GP34" s="135" t="b">
        <v>0</v>
      </c>
      <c r="GR34" s="214"/>
      <c r="GT34" s="158"/>
      <c r="GU34" s="133"/>
      <c r="GV34" s="133"/>
      <c r="GZ34" s="214"/>
      <c r="HB34" s="158" t="s">
        <v>2112</v>
      </c>
      <c r="HC34" s="117" t="s">
        <v>343</v>
      </c>
      <c r="HD34" s="133">
        <v>0</v>
      </c>
      <c r="HE34" s="117">
        <v>1000</v>
      </c>
      <c r="HF34" s="135" t="b">
        <v>0</v>
      </c>
      <c r="HH34" s="214"/>
      <c r="HJ34" s="158"/>
      <c r="HK34" s="133"/>
      <c r="HL34" s="133"/>
      <c r="HP34" s="214"/>
      <c r="HR34" s="149" t="s">
        <v>2140</v>
      </c>
      <c r="HS34" s="99" t="s">
        <v>343</v>
      </c>
      <c r="HT34" s="99">
        <v>0</v>
      </c>
      <c r="HU34" s="99">
        <v>1000</v>
      </c>
      <c r="HV34" s="135" t="b">
        <v>0</v>
      </c>
      <c r="HX34" s="214"/>
      <c r="HZ34" s="158" t="s">
        <v>2172</v>
      </c>
      <c r="IA34" s="148" t="s">
        <v>68</v>
      </c>
      <c r="IB34" s="133">
        <v>0</v>
      </c>
      <c r="IC34" s="117">
        <v>2500</v>
      </c>
      <c r="ID34" s="135" t="b">
        <v>0</v>
      </c>
      <c r="IF34" s="214"/>
      <c r="IH34" s="149"/>
      <c r="IN34" s="214"/>
    </row>
    <row r="35" spans="2:248" ht="14.4" x14ac:dyDescent="0.3">
      <c r="B35" s="158"/>
      <c r="F35" s="135"/>
      <c r="G35" s="135"/>
      <c r="H35" s="214"/>
      <c r="I35" s="131"/>
      <c r="J35" s="149"/>
      <c r="N35" s="135"/>
      <c r="O35" s="135"/>
      <c r="P35" s="214"/>
      <c r="R35" s="158"/>
      <c r="S35" s="133"/>
      <c r="T35" s="133"/>
      <c r="V35" s="135"/>
      <c r="W35" s="135"/>
      <c r="X35" s="214"/>
      <c r="Z35" s="158"/>
      <c r="AD35" s="135"/>
      <c r="AE35" s="135"/>
      <c r="AF35" s="214"/>
      <c r="AH35" s="158"/>
      <c r="AI35" s="133"/>
      <c r="AJ35" s="133"/>
      <c r="AN35" s="214"/>
      <c r="AP35" s="158"/>
      <c r="AQ35" s="133"/>
      <c r="AR35" s="133"/>
      <c r="AV35" s="214"/>
      <c r="AX35" s="158"/>
      <c r="AY35" s="133"/>
      <c r="AZ35" s="133"/>
      <c r="BD35" s="214"/>
      <c r="BF35" s="158"/>
      <c r="BG35" s="133"/>
      <c r="BH35" s="133"/>
      <c r="BL35" s="214"/>
      <c r="BN35" s="1215"/>
      <c r="BO35" s="1209"/>
      <c r="BP35" s="1209"/>
      <c r="BQ35" s="1209"/>
      <c r="BR35" s="1209"/>
      <c r="BS35" s="1209"/>
      <c r="BT35" s="1210"/>
      <c r="BV35" s="142" t="s">
        <v>2289</v>
      </c>
      <c r="BW35" s="117" t="s">
        <v>2255</v>
      </c>
      <c r="BX35" s="117">
        <v>0</v>
      </c>
      <c r="BY35" s="117">
        <v>100</v>
      </c>
      <c r="BZ35" s="135" t="b">
        <v>0</v>
      </c>
      <c r="CB35" s="214"/>
      <c r="CD35" s="158"/>
      <c r="CE35" s="133"/>
      <c r="CF35" s="133"/>
      <c r="CJ35" s="214"/>
      <c r="CL35" s="158"/>
      <c r="CM35" s="133"/>
      <c r="CN35" s="133"/>
      <c r="CR35" s="214"/>
      <c r="CT35" s="158"/>
      <c r="CU35" s="133"/>
      <c r="CV35" s="133"/>
      <c r="CZ35" s="214"/>
      <c r="DB35" s="158"/>
      <c r="DC35" s="133"/>
      <c r="DD35" s="133"/>
      <c r="DH35" s="214"/>
      <c r="DJ35" s="158"/>
      <c r="DK35" s="133"/>
      <c r="DL35" s="133"/>
      <c r="DP35" s="214"/>
      <c r="DR35" s="149"/>
      <c r="DS35" s="133"/>
      <c r="DT35" s="133"/>
      <c r="DX35" s="214"/>
      <c r="DZ35" s="149" t="s">
        <v>2212</v>
      </c>
      <c r="EA35" s="99" t="s">
        <v>24</v>
      </c>
      <c r="EB35" s="99">
        <v>0</v>
      </c>
      <c r="ED35" s="135" t="b">
        <v>0</v>
      </c>
      <c r="EF35" s="214"/>
      <c r="EH35" s="149"/>
      <c r="EI35" s="133"/>
      <c r="EJ35" s="133"/>
      <c r="EN35" s="214"/>
      <c r="EP35" s="158"/>
      <c r="EQ35" s="133"/>
      <c r="ER35" s="133"/>
      <c r="EV35" s="214"/>
      <c r="EX35" s="1283" t="s">
        <v>2350</v>
      </c>
      <c r="EY35" s="1080" t="s">
        <v>2255</v>
      </c>
      <c r="EZ35" s="1214">
        <v>0</v>
      </c>
      <c r="FA35" s="1214">
        <v>1000</v>
      </c>
      <c r="FB35" s="135" t="b">
        <v>0</v>
      </c>
      <c r="FC35" s="1209"/>
      <c r="FD35" s="1210"/>
      <c r="FF35" s="149"/>
      <c r="FG35" s="133"/>
      <c r="FH35" s="133"/>
      <c r="FL35" s="214"/>
      <c r="FN35" s="1284" t="s">
        <v>2454</v>
      </c>
      <c r="FO35" s="148" t="s">
        <v>2576</v>
      </c>
      <c r="FP35" s="148">
        <v>0</v>
      </c>
      <c r="FR35" s="135" t="b">
        <v>0</v>
      </c>
      <c r="FT35" s="214"/>
      <c r="FV35" s="1283" t="s">
        <v>2535</v>
      </c>
      <c r="FW35" s="1214"/>
      <c r="FX35" s="1214"/>
      <c r="FY35" s="1209"/>
      <c r="FZ35" s="135" t="b">
        <v>0</v>
      </c>
      <c r="GA35" s="1209"/>
      <c r="GB35" s="1210"/>
      <c r="GD35" s="1283" t="s">
        <v>2560</v>
      </c>
      <c r="GE35" s="1214" t="s">
        <v>2481</v>
      </c>
      <c r="GF35" s="1214">
        <v>0</v>
      </c>
      <c r="GG35" s="1214"/>
      <c r="GH35" s="135" t="b">
        <v>0</v>
      </c>
      <c r="GI35" s="1209"/>
      <c r="GJ35" s="1210"/>
      <c r="GL35" s="149" t="s">
        <v>2084</v>
      </c>
      <c r="GM35" s="133" t="s">
        <v>95</v>
      </c>
      <c r="GN35" s="133">
        <v>0</v>
      </c>
      <c r="GO35" s="117">
        <v>5000</v>
      </c>
      <c r="GP35" s="135" t="b">
        <v>0</v>
      </c>
      <c r="GR35" s="214"/>
      <c r="GT35" s="149"/>
      <c r="GU35" s="133"/>
      <c r="GV35" s="133"/>
      <c r="GZ35" s="214"/>
      <c r="HB35" s="149"/>
      <c r="HC35" s="133"/>
      <c r="HD35" s="133"/>
      <c r="HH35" s="214"/>
      <c r="HJ35" s="149"/>
      <c r="HK35" s="133"/>
      <c r="HL35" s="133"/>
      <c r="HP35" s="214"/>
      <c r="HR35" s="149" t="s">
        <v>2141</v>
      </c>
      <c r="HS35" s="99" t="s">
        <v>343</v>
      </c>
      <c r="HT35" s="99">
        <v>0</v>
      </c>
      <c r="HU35" s="99">
        <v>1000</v>
      </c>
      <c r="HV35" s="135" t="b">
        <v>0</v>
      </c>
      <c r="HX35" s="214"/>
      <c r="HZ35" s="149" t="s">
        <v>2173</v>
      </c>
      <c r="IA35" s="148" t="s">
        <v>954</v>
      </c>
      <c r="IB35" s="133">
        <v>0</v>
      </c>
      <c r="IC35" s="117">
        <v>25000</v>
      </c>
      <c r="ID35" s="135" t="b">
        <v>0</v>
      </c>
      <c r="IF35" s="214"/>
      <c r="IH35" s="158"/>
      <c r="II35" s="133"/>
      <c r="IJ35" s="133"/>
      <c r="IN35" s="214"/>
    </row>
    <row r="36" spans="2:248" ht="14.4" x14ac:dyDescent="0.3">
      <c r="B36" s="149"/>
      <c r="F36" s="135"/>
      <c r="G36" s="135"/>
      <c r="H36" s="214"/>
      <c r="I36" s="131"/>
      <c r="J36" s="149"/>
      <c r="N36" s="135"/>
      <c r="O36" s="135"/>
      <c r="P36" s="214"/>
      <c r="R36" s="149"/>
      <c r="S36" s="133"/>
      <c r="T36" s="133"/>
      <c r="V36" s="135"/>
      <c r="W36" s="135"/>
      <c r="X36" s="214"/>
      <c r="Z36" s="149"/>
      <c r="AA36" s="133"/>
      <c r="AB36" s="133"/>
      <c r="AD36" s="135"/>
      <c r="AE36" s="135"/>
      <c r="AF36" s="214"/>
      <c r="AH36" s="149"/>
      <c r="AI36" s="133"/>
      <c r="AJ36" s="133"/>
      <c r="AN36" s="214"/>
      <c r="AP36" s="149"/>
      <c r="AQ36" s="133"/>
      <c r="AR36" s="133"/>
      <c r="AV36" s="214"/>
      <c r="AX36" s="149"/>
      <c r="AY36" s="133"/>
      <c r="AZ36" s="133"/>
      <c r="BD36" s="214"/>
      <c r="BF36" s="149"/>
      <c r="BG36" s="133"/>
      <c r="BH36" s="133"/>
      <c r="BL36" s="214"/>
      <c r="BN36" s="1215"/>
      <c r="BO36" s="1209"/>
      <c r="BP36" s="1209"/>
      <c r="BQ36" s="1209"/>
      <c r="BR36" s="1209"/>
      <c r="BS36" s="1209"/>
      <c r="BT36" s="1210"/>
      <c r="BV36" s="142" t="s">
        <v>2290</v>
      </c>
      <c r="BW36" s="117" t="s">
        <v>2268</v>
      </c>
      <c r="BX36" s="117">
        <v>0</v>
      </c>
      <c r="BY36" s="117">
        <v>100</v>
      </c>
      <c r="BZ36" s="135" t="b">
        <v>0</v>
      </c>
      <c r="CB36" s="214"/>
      <c r="CD36" s="149"/>
      <c r="CE36" s="133"/>
      <c r="CF36" s="133"/>
      <c r="CJ36" s="214"/>
      <c r="CL36" s="149"/>
      <c r="CM36" s="133"/>
      <c r="CN36" s="133"/>
      <c r="CR36" s="214"/>
      <c r="CT36" s="149"/>
      <c r="CU36" s="133"/>
      <c r="CV36" s="133"/>
      <c r="CZ36" s="214"/>
      <c r="DB36" s="149"/>
      <c r="DC36" s="133"/>
      <c r="DD36" s="133"/>
      <c r="DH36" s="214"/>
      <c r="DJ36" s="149"/>
      <c r="DK36" s="133"/>
      <c r="DL36" s="133"/>
      <c r="DP36" s="214"/>
      <c r="DR36" s="149"/>
      <c r="DS36" s="133"/>
      <c r="DT36" s="133"/>
      <c r="DX36" s="214"/>
      <c r="DZ36" s="149" t="s">
        <v>2014</v>
      </c>
      <c r="EA36" s="99" t="s">
        <v>282</v>
      </c>
      <c r="EB36" s="99">
        <v>0</v>
      </c>
      <c r="EC36" s="117">
        <v>1</v>
      </c>
      <c r="ED36" s="135" t="b">
        <v>0</v>
      </c>
      <c r="EF36" s="214"/>
      <c r="EH36" s="149"/>
      <c r="EI36" s="133"/>
      <c r="EJ36" s="133"/>
      <c r="EN36" s="214"/>
      <c r="EP36" s="149"/>
      <c r="EQ36" s="133"/>
      <c r="ER36" s="133"/>
      <c r="EV36" s="214"/>
      <c r="EX36" s="1283" t="s">
        <v>2351</v>
      </c>
      <c r="EY36" s="1080" t="s">
        <v>2359</v>
      </c>
      <c r="EZ36" s="1214">
        <v>0</v>
      </c>
      <c r="FA36" s="1214">
        <v>1000</v>
      </c>
      <c r="FB36" s="135" t="b">
        <v>0</v>
      </c>
      <c r="FC36" s="1209"/>
      <c r="FD36" s="1210"/>
      <c r="FF36" s="149"/>
      <c r="FG36" s="133"/>
      <c r="FH36" s="133"/>
      <c r="FL36" s="214"/>
      <c r="FN36" s="1284" t="s">
        <v>2455</v>
      </c>
      <c r="FO36" s="148" t="s">
        <v>2576</v>
      </c>
      <c r="FP36" s="148">
        <v>0</v>
      </c>
      <c r="FR36" s="135" t="b">
        <v>0</v>
      </c>
      <c r="FT36" s="214"/>
      <c r="FV36" s="1283" t="s">
        <v>2536</v>
      </c>
      <c r="FW36" s="1214" t="s">
        <v>252</v>
      </c>
      <c r="FX36" s="1214">
        <v>0</v>
      </c>
      <c r="FY36" s="1209"/>
      <c r="FZ36" s="135" t="b">
        <v>0</v>
      </c>
      <c r="GA36" s="1209"/>
      <c r="GB36" s="1210"/>
      <c r="GD36" s="1283" t="s">
        <v>2561</v>
      </c>
      <c r="GE36" s="1214" t="s">
        <v>2577</v>
      </c>
      <c r="GF36" s="1214">
        <v>0</v>
      </c>
      <c r="GG36" s="1214"/>
      <c r="GH36" s="135" t="b">
        <v>0</v>
      </c>
      <c r="GI36" s="1209"/>
      <c r="GJ36" s="1210"/>
      <c r="GL36" s="149" t="s">
        <v>2085</v>
      </c>
      <c r="GM36" s="133" t="s">
        <v>17</v>
      </c>
      <c r="GN36" s="133">
        <v>0</v>
      </c>
      <c r="GO36" s="117">
        <v>100</v>
      </c>
      <c r="GP36" s="135" t="b">
        <v>0</v>
      </c>
      <c r="GR36" s="214"/>
      <c r="GT36" s="149"/>
      <c r="GU36" s="133"/>
      <c r="GV36" s="133"/>
      <c r="GZ36" s="214"/>
      <c r="HB36" s="149"/>
      <c r="HC36" s="133"/>
      <c r="HD36" s="133"/>
      <c r="HH36" s="214"/>
      <c r="HJ36" s="149"/>
      <c r="HK36" s="133"/>
      <c r="HL36" s="133"/>
      <c r="HP36" s="214"/>
      <c r="HR36" s="149" t="s">
        <v>2142</v>
      </c>
      <c r="HS36" s="99" t="s">
        <v>355</v>
      </c>
      <c r="HT36" s="99">
        <v>0</v>
      </c>
      <c r="HU36" s="99">
        <v>1000</v>
      </c>
      <c r="HV36" s="135" t="b">
        <v>0</v>
      </c>
      <c r="HX36" s="214"/>
      <c r="HZ36" s="149" t="s">
        <v>2174</v>
      </c>
      <c r="IA36" s="148" t="s">
        <v>956</v>
      </c>
      <c r="IB36" s="133">
        <v>0</v>
      </c>
      <c r="IC36" s="117">
        <v>2500</v>
      </c>
      <c r="ID36" s="135" t="b">
        <v>0</v>
      </c>
      <c r="IF36" s="214"/>
      <c r="IH36" s="149"/>
      <c r="II36" s="133"/>
      <c r="IJ36" s="133"/>
      <c r="IN36" s="214"/>
    </row>
    <row r="37" spans="2:248" ht="14.4" x14ac:dyDescent="0.3">
      <c r="B37" s="149"/>
      <c r="F37" s="135"/>
      <c r="G37" s="135"/>
      <c r="H37" s="214"/>
      <c r="I37" s="131"/>
      <c r="J37" s="158"/>
      <c r="K37" s="148"/>
      <c r="L37" s="148"/>
      <c r="N37" s="135"/>
      <c r="O37" s="135"/>
      <c r="P37" s="214"/>
      <c r="R37" s="149"/>
      <c r="S37" s="133"/>
      <c r="T37" s="133"/>
      <c r="V37" s="135"/>
      <c r="W37" s="135"/>
      <c r="X37" s="214"/>
      <c r="Z37" s="149"/>
      <c r="AA37" s="133"/>
      <c r="AB37" s="133"/>
      <c r="AD37" s="135"/>
      <c r="AE37" s="135"/>
      <c r="AF37" s="214"/>
      <c r="AH37" s="149"/>
      <c r="AI37" s="133"/>
      <c r="AJ37" s="133"/>
      <c r="AN37" s="214"/>
      <c r="AP37" s="149"/>
      <c r="AQ37" s="133"/>
      <c r="AR37" s="133"/>
      <c r="AV37" s="214"/>
      <c r="AX37" s="149"/>
      <c r="AY37" s="133"/>
      <c r="AZ37" s="133"/>
      <c r="BD37" s="214"/>
      <c r="BF37" s="149"/>
      <c r="BG37" s="133"/>
      <c r="BH37" s="133"/>
      <c r="BL37" s="214"/>
      <c r="BN37" s="1215"/>
      <c r="BO37" s="1209"/>
      <c r="BP37" s="1209"/>
      <c r="BQ37" s="1209"/>
      <c r="BR37" s="1209"/>
      <c r="BS37" s="1209"/>
      <c r="BT37" s="1210"/>
      <c r="BV37" s="149"/>
      <c r="CB37" s="214"/>
      <c r="CD37" s="149"/>
      <c r="CE37" s="133"/>
      <c r="CF37" s="133"/>
      <c r="CJ37" s="214"/>
      <c r="CL37" s="149"/>
      <c r="CM37" s="133"/>
      <c r="CN37" s="133"/>
      <c r="CR37" s="214"/>
      <c r="CT37" s="149"/>
      <c r="CU37" s="133"/>
      <c r="CV37" s="133"/>
      <c r="CZ37" s="214"/>
      <c r="DB37" s="149"/>
      <c r="DC37" s="133"/>
      <c r="DD37" s="133"/>
      <c r="DH37" s="214"/>
      <c r="DJ37" s="149"/>
      <c r="DK37" s="133"/>
      <c r="DL37" s="133"/>
      <c r="DP37" s="214"/>
      <c r="DR37" s="149"/>
      <c r="DS37" s="133"/>
      <c r="DT37" s="133"/>
      <c r="DX37" s="214"/>
      <c r="DZ37" s="149" t="s">
        <v>1450</v>
      </c>
      <c r="EA37" s="162" t="s">
        <v>961</v>
      </c>
      <c r="EB37" s="99">
        <v>0</v>
      </c>
      <c r="EC37" s="117">
        <v>1000000</v>
      </c>
      <c r="ED37" s="135" t="b">
        <v>0</v>
      </c>
      <c r="EF37" s="214"/>
      <c r="EH37" s="149"/>
      <c r="EI37" s="133"/>
      <c r="EJ37" s="133"/>
      <c r="EN37" s="214"/>
      <c r="EP37" s="149"/>
      <c r="EQ37" s="133"/>
      <c r="ER37" s="133"/>
      <c r="EV37" s="214"/>
      <c r="EX37" s="1283" t="s">
        <v>2352</v>
      </c>
      <c r="EY37" s="1080" t="s">
        <v>2360</v>
      </c>
      <c r="EZ37" s="1214">
        <v>0</v>
      </c>
      <c r="FA37" s="1214">
        <v>1000</v>
      </c>
      <c r="FB37" s="135" t="b">
        <v>0</v>
      </c>
      <c r="FC37" s="1209"/>
      <c r="FD37" s="1210"/>
      <c r="FF37" s="149"/>
      <c r="FG37" s="133"/>
      <c r="FH37" s="133"/>
      <c r="FL37" s="214"/>
      <c r="FN37" s="1284" t="s">
        <v>2456</v>
      </c>
      <c r="FO37" s="148" t="s">
        <v>2576</v>
      </c>
      <c r="FP37" s="148">
        <v>0</v>
      </c>
      <c r="FR37" s="135" t="b">
        <v>0</v>
      </c>
      <c r="FT37" s="214"/>
      <c r="FV37" s="1283" t="s">
        <v>2537</v>
      </c>
      <c r="FW37" s="1214" t="s">
        <v>252</v>
      </c>
      <c r="FX37" s="1214">
        <v>0</v>
      </c>
      <c r="FY37" s="1209"/>
      <c r="FZ37" s="135" t="b">
        <v>0</v>
      </c>
      <c r="GA37" s="1209"/>
      <c r="GB37" s="1210"/>
      <c r="GD37" s="1283" t="s">
        <v>2562</v>
      </c>
      <c r="GE37" s="1214" t="s">
        <v>162</v>
      </c>
      <c r="GF37" s="1214">
        <v>0</v>
      </c>
      <c r="GG37" s="1214"/>
      <c r="GH37" s="135" t="b">
        <v>0</v>
      </c>
      <c r="GI37" s="1209"/>
      <c r="GJ37" s="1210"/>
      <c r="GL37" s="149" t="s">
        <v>2086</v>
      </c>
      <c r="GM37" s="133" t="s">
        <v>96</v>
      </c>
      <c r="GN37" s="133">
        <v>0</v>
      </c>
      <c r="GO37" s="117">
        <v>25000</v>
      </c>
      <c r="GP37" s="135" t="b">
        <v>0</v>
      </c>
      <c r="GR37" s="214"/>
      <c r="GT37" s="149"/>
      <c r="GU37" s="133"/>
      <c r="GV37" s="133"/>
      <c r="GZ37" s="214"/>
      <c r="HB37" s="149"/>
      <c r="HC37" s="133"/>
      <c r="HD37" s="133"/>
      <c r="HH37" s="214"/>
      <c r="HJ37" s="149"/>
      <c r="HK37" s="133"/>
      <c r="HL37" s="133"/>
      <c r="HP37" s="214"/>
      <c r="HR37" s="158" t="s">
        <v>2143</v>
      </c>
      <c r="HS37" s="99" t="s">
        <v>355</v>
      </c>
      <c r="HT37" s="99">
        <v>0</v>
      </c>
      <c r="HU37" s="99">
        <v>1000</v>
      </c>
      <c r="HV37" s="135" t="b">
        <v>0</v>
      </c>
      <c r="HX37" s="214"/>
      <c r="HZ37" s="149" t="s">
        <v>2175</v>
      </c>
      <c r="IA37" s="148" t="s">
        <v>954</v>
      </c>
      <c r="IB37" s="133">
        <v>0</v>
      </c>
      <c r="IC37" s="117">
        <v>25000</v>
      </c>
      <c r="ID37" s="135" t="b">
        <v>0</v>
      </c>
      <c r="IF37" s="214"/>
      <c r="IH37" s="149"/>
      <c r="II37" s="133"/>
      <c r="IJ37" s="133"/>
      <c r="IN37" s="214"/>
    </row>
    <row r="38" spans="2:248" ht="14.4" x14ac:dyDescent="0.3">
      <c r="B38" s="149"/>
      <c r="F38" s="135"/>
      <c r="G38" s="135"/>
      <c r="H38" s="214"/>
      <c r="I38" s="131"/>
      <c r="J38" s="149"/>
      <c r="K38" s="148"/>
      <c r="L38" s="148"/>
      <c r="N38" s="135"/>
      <c r="O38" s="135"/>
      <c r="P38" s="214"/>
      <c r="R38" s="149"/>
      <c r="S38" s="133"/>
      <c r="T38" s="133"/>
      <c r="V38" s="135"/>
      <c r="W38" s="135"/>
      <c r="X38" s="214"/>
      <c r="Z38" s="149"/>
      <c r="AA38" s="133"/>
      <c r="AB38" s="133"/>
      <c r="AD38" s="135"/>
      <c r="AE38" s="135"/>
      <c r="AF38" s="214"/>
      <c r="AH38" s="149"/>
      <c r="AI38" s="133"/>
      <c r="AJ38" s="133"/>
      <c r="AN38" s="214"/>
      <c r="AP38" s="149"/>
      <c r="AQ38" s="133"/>
      <c r="AR38" s="133"/>
      <c r="AV38" s="214"/>
      <c r="AX38" s="149"/>
      <c r="AY38" s="133"/>
      <c r="AZ38" s="133"/>
      <c r="BD38" s="214"/>
      <c r="BF38" s="149"/>
      <c r="BG38" s="133"/>
      <c r="BH38" s="133"/>
      <c r="BL38" s="214"/>
      <c r="BN38" s="1215"/>
      <c r="BO38" s="1209"/>
      <c r="BP38" s="1209"/>
      <c r="BQ38" s="1209"/>
      <c r="BR38" s="1209"/>
      <c r="BS38" s="1209"/>
      <c r="BT38" s="1210"/>
      <c r="BV38" s="149"/>
      <c r="CB38" s="214"/>
      <c r="CD38" s="149"/>
      <c r="CE38" s="133"/>
      <c r="CF38" s="133"/>
      <c r="CJ38" s="214"/>
      <c r="CL38" s="149"/>
      <c r="CM38" s="133"/>
      <c r="CN38" s="133"/>
      <c r="CR38" s="214"/>
      <c r="CT38" s="149"/>
      <c r="CU38" s="133"/>
      <c r="CV38" s="133"/>
      <c r="CZ38" s="214"/>
      <c r="DB38" s="149"/>
      <c r="DC38" s="133"/>
      <c r="DD38" s="133"/>
      <c r="DH38" s="214"/>
      <c r="DJ38" s="149"/>
      <c r="DK38" s="133"/>
      <c r="DL38" s="133"/>
      <c r="DP38" s="214"/>
      <c r="DR38" s="149"/>
      <c r="DS38" s="133"/>
      <c r="DT38" s="133"/>
      <c r="DX38" s="214"/>
      <c r="DZ38" s="149" t="s">
        <v>2015</v>
      </c>
      <c r="EA38" s="99" t="s">
        <v>590</v>
      </c>
      <c r="EB38" s="99">
        <v>0</v>
      </c>
      <c r="EC38" s="117">
        <v>1000000</v>
      </c>
      <c r="ED38" s="135" t="b">
        <v>0</v>
      </c>
      <c r="EF38" s="214"/>
      <c r="EH38" s="149"/>
      <c r="EI38" s="133"/>
      <c r="EJ38" s="133"/>
      <c r="EN38" s="214"/>
      <c r="EP38" s="149"/>
      <c r="EQ38" s="133"/>
      <c r="ER38" s="133"/>
      <c r="EV38" s="214"/>
      <c r="EX38" s="1283" t="s">
        <v>2353</v>
      </c>
      <c r="EY38" s="1080" t="s">
        <v>2361</v>
      </c>
      <c r="EZ38" s="1214">
        <v>0</v>
      </c>
      <c r="FA38" s="1214">
        <v>1000</v>
      </c>
      <c r="FB38" s="135" t="b">
        <v>0</v>
      </c>
      <c r="FC38" s="1209"/>
      <c r="FD38" s="1210"/>
      <c r="FF38" s="149"/>
      <c r="FG38" s="133"/>
      <c r="FH38" s="133"/>
      <c r="FL38" s="214"/>
      <c r="FN38" s="149"/>
      <c r="FO38" s="148"/>
      <c r="FP38" s="148"/>
      <c r="FT38" s="214"/>
      <c r="FV38" s="1283" t="s">
        <v>2538</v>
      </c>
      <c r="FW38" s="1214" t="s">
        <v>96</v>
      </c>
      <c r="FX38" s="1214">
        <v>0</v>
      </c>
      <c r="FY38" s="1209"/>
      <c r="FZ38" s="135" t="b">
        <v>0</v>
      </c>
      <c r="GA38" s="1209"/>
      <c r="GB38" s="1210"/>
      <c r="GD38" s="1283" t="s">
        <v>2563</v>
      </c>
      <c r="GE38" s="1214" t="s">
        <v>2482</v>
      </c>
      <c r="GF38" s="1214">
        <v>0</v>
      </c>
      <c r="GG38" s="1214"/>
      <c r="GH38" s="135" t="b">
        <v>0</v>
      </c>
      <c r="GI38" s="1209"/>
      <c r="GJ38" s="1210"/>
      <c r="GL38" s="149" t="s">
        <v>2087</v>
      </c>
      <c r="GM38" s="133" t="s">
        <v>68</v>
      </c>
      <c r="GN38" s="133">
        <v>0</v>
      </c>
      <c r="GO38" s="117">
        <v>25000</v>
      </c>
      <c r="GP38" s="135" t="b">
        <v>0</v>
      </c>
      <c r="GR38" s="214"/>
      <c r="GT38" s="149"/>
      <c r="GU38" s="133"/>
      <c r="GV38" s="133"/>
      <c r="GZ38" s="214"/>
      <c r="HB38" s="149"/>
      <c r="HC38" s="133"/>
      <c r="HD38" s="133"/>
      <c r="HH38" s="214"/>
      <c r="HJ38" s="149"/>
      <c r="HK38" s="133"/>
      <c r="HL38" s="133"/>
      <c r="HP38" s="214"/>
      <c r="HR38" s="149" t="s">
        <v>2144</v>
      </c>
      <c r="HS38" s="99" t="s">
        <v>355</v>
      </c>
      <c r="HT38" s="99">
        <v>0</v>
      </c>
      <c r="HU38" s="99">
        <v>1000</v>
      </c>
      <c r="HV38" s="135" t="b">
        <v>0</v>
      </c>
      <c r="HX38" s="214"/>
      <c r="HZ38" s="149" t="s">
        <v>2176</v>
      </c>
      <c r="IA38" s="148" t="s">
        <v>956</v>
      </c>
      <c r="IB38" s="133">
        <v>0</v>
      </c>
      <c r="IC38" s="117">
        <v>2500</v>
      </c>
      <c r="ID38" s="135" t="b">
        <v>0</v>
      </c>
      <c r="IF38" s="214"/>
      <c r="IH38" s="149"/>
      <c r="II38" s="133"/>
      <c r="IJ38" s="133"/>
      <c r="IN38" s="214"/>
    </row>
    <row r="39" spans="2:248" ht="14.4" x14ac:dyDescent="0.3">
      <c r="B39" s="149"/>
      <c r="F39" s="135"/>
      <c r="G39" s="135"/>
      <c r="H39" s="214"/>
      <c r="I39" s="131"/>
      <c r="J39" s="149"/>
      <c r="K39" s="148"/>
      <c r="L39" s="148"/>
      <c r="N39" s="135"/>
      <c r="O39" s="135"/>
      <c r="P39" s="214"/>
      <c r="R39" s="149"/>
      <c r="S39" s="133"/>
      <c r="T39" s="133"/>
      <c r="V39" s="135"/>
      <c r="W39" s="135"/>
      <c r="X39" s="214"/>
      <c r="Z39" s="149"/>
      <c r="AA39" s="133"/>
      <c r="AB39" s="133"/>
      <c r="AD39" s="135"/>
      <c r="AE39" s="135"/>
      <c r="AF39" s="214"/>
      <c r="AH39" s="149"/>
      <c r="AI39" s="133"/>
      <c r="AJ39" s="133"/>
      <c r="AN39" s="214"/>
      <c r="AP39" s="149"/>
      <c r="AQ39" s="133"/>
      <c r="AR39" s="133"/>
      <c r="AV39" s="214"/>
      <c r="AX39" s="149"/>
      <c r="AY39" s="133"/>
      <c r="AZ39" s="133"/>
      <c r="BD39" s="214"/>
      <c r="BF39" s="149"/>
      <c r="BG39" s="133"/>
      <c r="BH39" s="133"/>
      <c r="BL39" s="214"/>
      <c r="BN39" s="1215"/>
      <c r="BO39" s="1209"/>
      <c r="BP39" s="1209"/>
      <c r="BQ39" s="1209"/>
      <c r="BR39" s="1209"/>
      <c r="BS39" s="1209"/>
      <c r="BT39" s="1210"/>
      <c r="BV39" s="149"/>
      <c r="CB39" s="214"/>
      <c r="CD39" s="149"/>
      <c r="CE39" s="133"/>
      <c r="CF39" s="133"/>
      <c r="CJ39" s="214"/>
      <c r="CL39" s="149"/>
      <c r="CM39" s="133"/>
      <c r="CN39" s="133"/>
      <c r="CR39" s="214"/>
      <c r="CT39" s="149"/>
      <c r="CU39" s="133"/>
      <c r="CV39" s="133"/>
      <c r="CZ39" s="214"/>
      <c r="DB39" s="149"/>
      <c r="DC39" s="133"/>
      <c r="DD39" s="133"/>
      <c r="DH39" s="214"/>
      <c r="DJ39" s="149"/>
      <c r="DK39" s="133"/>
      <c r="DL39" s="133"/>
      <c r="DP39" s="214"/>
      <c r="DR39" s="149"/>
      <c r="DS39" s="133"/>
      <c r="DT39" s="133"/>
      <c r="DX39" s="214"/>
      <c r="DZ39" s="149" t="s">
        <v>2016</v>
      </c>
      <c r="EA39" s="99" t="s">
        <v>590</v>
      </c>
      <c r="EB39" s="99">
        <v>0</v>
      </c>
      <c r="EC39" s="117">
        <v>1000000</v>
      </c>
      <c r="ED39" s="135" t="b">
        <v>0</v>
      </c>
      <c r="EF39" s="214"/>
      <c r="EH39" s="149"/>
      <c r="EI39" s="133"/>
      <c r="EJ39" s="133"/>
      <c r="EN39" s="214"/>
      <c r="EP39" s="149"/>
      <c r="EQ39" s="133"/>
      <c r="ER39" s="133"/>
      <c r="EV39" s="214"/>
      <c r="EX39" s="1283" t="s">
        <v>2354</v>
      </c>
      <c r="EY39" s="1080" t="s">
        <v>2362</v>
      </c>
      <c r="EZ39" s="1214">
        <v>0</v>
      </c>
      <c r="FA39" s="1214">
        <v>1000</v>
      </c>
      <c r="FB39" s="135" t="b">
        <v>0</v>
      </c>
      <c r="FC39" s="1209"/>
      <c r="FD39" s="1210"/>
      <c r="FF39" s="149"/>
      <c r="FG39" s="133"/>
      <c r="FH39" s="133"/>
      <c r="FL39" s="214"/>
      <c r="FN39" s="149"/>
      <c r="FO39" s="148"/>
      <c r="FP39" s="148"/>
      <c r="FT39" s="214"/>
      <c r="FV39" s="1283" t="s">
        <v>2539</v>
      </c>
      <c r="FW39" s="1214" t="s">
        <v>92</v>
      </c>
      <c r="FX39" s="1214">
        <v>0</v>
      </c>
      <c r="FY39" s="1209"/>
      <c r="FZ39" s="135" t="b">
        <v>0</v>
      </c>
      <c r="GA39" s="1209"/>
      <c r="GB39" s="1210"/>
      <c r="GD39" s="1283" t="s">
        <v>2564</v>
      </c>
      <c r="GE39" s="1214" t="s">
        <v>163</v>
      </c>
      <c r="GF39" s="1214">
        <v>0</v>
      </c>
      <c r="GG39" s="1214"/>
      <c r="GH39" s="135" t="b">
        <v>0</v>
      </c>
      <c r="GI39" s="1209"/>
      <c r="GJ39" s="1210"/>
      <c r="GL39" s="149" t="s">
        <v>2088</v>
      </c>
      <c r="GM39" s="133" t="s">
        <v>68</v>
      </c>
      <c r="GN39" s="133">
        <v>0</v>
      </c>
      <c r="GO39" s="117">
        <v>5000</v>
      </c>
      <c r="GP39" s="135" t="b">
        <v>0</v>
      </c>
      <c r="GR39" s="214"/>
      <c r="GT39" s="149"/>
      <c r="GU39" s="133"/>
      <c r="GV39" s="133"/>
      <c r="GZ39" s="214"/>
      <c r="HB39" s="149"/>
      <c r="HC39" s="133"/>
      <c r="HD39" s="133"/>
      <c r="HH39" s="214"/>
      <c r="HJ39" s="149"/>
      <c r="HK39" s="133"/>
      <c r="HL39" s="133"/>
      <c r="HP39" s="214"/>
      <c r="HR39" s="149" t="s">
        <v>2145</v>
      </c>
      <c r="HS39" s="99" t="s">
        <v>355</v>
      </c>
      <c r="HT39" s="99">
        <v>0</v>
      </c>
      <c r="HU39" s="99">
        <v>1000</v>
      </c>
      <c r="HV39" s="135" t="b">
        <v>0</v>
      </c>
      <c r="HX39" s="214"/>
      <c r="HZ39" s="149"/>
      <c r="IA39" s="1134"/>
      <c r="IB39" s="133"/>
      <c r="IF39" s="214"/>
      <c r="IH39" s="149"/>
      <c r="II39" s="133"/>
      <c r="IJ39" s="133"/>
      <c r="IN39" s="214"/>
    </row>
    <row r="40" spans="2:248" ht="14.4" x14ac:dyDescent="0.3">
      <c r="B40" s="149"/>
      <c r="F40" s="135"/>
      <c r="G40" s="135"/>
      <c r="H40" s="214"/>
      <c r="I40" s="131"/>
      <c r="J40" s="149"/>
      <c r="K40" s="148"/>
      <c r="L40" s="148"/>
      <c r="N40" s="135"/>
      <c r="O40" s="135"/>
      <c r="P40" s="214"/>
      <c r="R40" s="149"/>
      <c r="S40" s="133"/>
      <c r="T40" s="133"/>
      <c r="V40" s="135"/>
      <c r="W40" s="135"/>
      <c r="X40" s="214"/>
      <c r="Z40" s="149"/>
      <c r="AA40" s="133"/>
      <c r="AB40" s="133"/>
      <c r="AD40" s="135"/>
      <c r="AE40" s="135"/>
      <c r="AF40" s="214"/>
      <c r="AH40" s="149"/>
      <c r="AI40" s="133"/>
      <c r="AJ40" s="133"/>
      <c r="AN40" s="214"/>
      <c r="AP40" s="149"/>
      <c r="AQ40" s="133"/>
      <c r="AR40" s="133"/>
      <c r="AV40" s="214"/>
      <c r="AX40" s="149"/>
      <c r="AY40" s="133"/>
      <c r="AZ40" s="133"/>
      <c r="BD40" s="214"/>
      <c r="BF40" s="149"/>
      <c r="BG40" s="133"/>
      <c r="BH40" s="133"/>
      <c r="BL40" s="214"/>
      <c r="BN40" s="1215"/>
      <c r="BO40" s="1209"/>
      <c r="BP40" s="1209"/>
      <c r="BQ40" s="1209"/>
      <c r="BR40" s="1209"/>
      <c r="BS40" s="1209"/>
      <c r="BT40" s="1210"/>
      <c r="BV40" s="149"/>
      <c r="CB40" s="214"/>
      <c r="CD40" s="149"/>
      <c r="CE40" s="133"/>
      <c r="CF40" s="133"/>
      <c r="CJ40" s="214"/>
      <c r="CL40" s="149"/>
      <c r="CM40" s="133"/>
      <c r="CN40" s="133"/>
      <c r="CR40" s="214"/>
      <c r="CT40" s="149"/>
      <c r="CU40" s="133"/>
      <c r="CV40" s="133"/>
      <c r="CZ40" s="214"/>
      <c r="DB40" s="149"/>
      <c r="DC40" s="133"/>
      <c r="DD40" s="133"/>
      <c r="DH40" s="214"/>
      <c r="DJ40" s="149"/>
      <c r="DK40" s="133"/>
      <c r="DL40" s="133"/>
      <c r="DP40" s="214"/>
      <c r="DR40" s="149"/>
      <c r="DS40" s="133"/>
      <c r="DT40" s="133"/>
      <c r="DX40" s="214"/>
      <c r="DZ40" s="149" t="s">
        <v>2017</v>
      </c>
      <c r="EA40" s="162" t="s">
        <v>962</v>
      </c>
      <c r="EB40" s="99">
        <v>0</v>
      </c>
      <c r="EC40" s="117">
        <v>1000000</v>
      </c>
      <c r="ED40" s="135" t="b">
        <v>0</v>
      </c>
      <c r="EF40" s="214"/>
      <c r="EH40" s="149"/>
      <c r="EI40" s="133"/>
      <c r="EJ40" s="133"/>
      <c r="EN40" s="214"/>
      <c r="EP40" s="149"/>
      <c r="EQ40" s="133"/>
      <c r="ER40" s="133"/>
      <c r="EV40" s="214"/>
      <c r="EX40" s="1283" t="s">
        <v>2355</v>
      </c>
      <c r="EY40" s="1080" t="s">
        <v>2370</v>
      </c>
      <c r="EZ40" s="1214">
        <v>0</v>
      </c>
      <c r="FA40" s="1214">
        <v>1000</v>
      </c>
      <c r="FB40" s="135" t="b">
        <v>0</v>
      </c>
      <c r="FC40" s="1209"/>
      <c r="FD40" s="1210"/>
      <c r="FF40" s="149"/>
      <c r="FG40" s="133"/>
      <c r="FH40" s="133"/>
      <c r="FL40" s="214"/>
      <c r="FN40" s="149"/>
      <c r="FO40" s="148"/>
      <c r="FP40" s="148"/>
      <c r="FT40" s="214"/>
      <c r="FV40" s="1283" t="s">
        <v>2540</v>
      </c>
      <c r="FW40" s="1214" t="s">
        <v>68</v>
      </c>
      <c r="FX40" s="1214">
        <v>0</v>
      </c>
      <c r="FY40" s="1209"/>
      <c r="FZ40" s="135" t="b">
        <v>0</v>
      </c>
      <c r="GA40" s="1209"/>
      <c r="GB40" s="1210"/>
      <c r="GD40" s="1283" t="s">
        <v>2565</v>
      </c>
      <c r="GE40" s="1214" t="s">
        <v>2253</v>
      </c>
      <c r="GF40" s="1214">
        <v>0</v>
      </c>
      <c r="GG40" s="1214"/>
      <c r="GH40" s="135" t="b">
        <v>0</v>
      </c>
      <c r="GI40" s="1209"/>
      <c r="GJ40" s="1210"/>
      <c r="GL40" s="149" t="s">
        <v>2089</v>
      </c>
      <c r="GM40" s="133" t="s">
        <v>17</v>
      </c>
      <c r="GN40" s="133">
        <v>0</v>
      </c>
      <c r="GO40" s="117">
        <v>100</v>
      </c>
      <c r="GP40" s="135" t="b">
        <v>0</v>
      </c>
      <c r="GR40" s="214"/>
      <c r="GT40" s="149"/>
      <c r="GU40" s="133"/>
      <c r="GV40" s="133"/>
      <c r="GZ40" s="214"/>
      <c r="HB40" s="149"/>
      <c r="HC40" s="133"/>
      <c r="HD40" s="133"/>
      <c r="HH40" s="214"/>
      <c r="HJ40" s="149"/>
      <c r="HK40" s="133"/>
      <c r="HL40" s="133"/>
      <c r="HP40" s="214"/>
      <c r="HR40" s="149" t="s">
        <v>2146</v>
      </c>
      <c r="HS40" s="99" t="s">
        <v>355</v>
      </c>
      <c r="HT40" s="99">
        <v>0</v>
      </c>
      <c r="HU40" s="99">
        <v>1000</v>
      </c>
      <c r="HV40" s="135" t="b">
        <v>0</v>
      </c>
      <c r="HX40" s="214"/>
      <c r="HZ40" s="149"/>
      <c r="IA40" s="133"/>
      <c r="IB40" s="133"/>
      <c r="IF40" s="214"/>
      <c r="IH40" s="149"/>
      <c r="II40" s="133"/>
      <c r="IJ40" s="133"/>
      <c r="IN40" s="214"/>
    </row>
    <row r="41" spans="2:248" ht="14.4" x14ac:dyDescent="0.3">
      <c r="B41" s="149"/>
      <c r="F41" s="135"/>
      <c r="G41" s="135"/>
      <c r="H41" s="214"/>
      <c r="I41" s="131"/>
      <c r="J41" s="149"/>
      <c r="K41" s="148"/>
      <c r="L41" s="148"/>
      <c r="N41" s="135"/>
      <c r="O41" s="135"/>
      <c r="P41" s="214"/>
      <c r="R41" s="149"/>
      <c r="S41" s="133"/>
      <c r="T41" s="133"/>
      <c r="V41" s="135"/>
      <c r="W41" s="135"/>
      <c r="X41" s="214"/>
      <c r="Z41" s="149"/>
      <c r="AA41" s="133"/>
      <c r="AB41" s="133"/>
      <c r="AD41" s="135"/>
      <c r="AE41" s="135"/>
      <c r="AF41" s="214"/>
      <c r="AH41" s="149"/>
      <c r="AI41" s="133"/>
      <c r="AJ41" s="133"/>
      <c r="AN41" s="214"/>
      <c r="AP41" s="149"/>
      <c r="AQ41" s="133"/>
      <c r="AR41" s="133"/>
      <c r="AV41" s="214"/>
      <c r="AX41" s="149"/>
      <c r="AY41" s="133"/>
      <c r="AZ41" s="133"/>
      <c r="BD41" s="214"/>
      <c r="BF41" s="149"/>
      <c r="BG41" s="133"/>
      <c r="BH41" s="133"/>
      <c r="BL41" s="214"/>
      <c r="BN41" s="1215"/>
      <c r="BO41" s="1209"/>
      <c r="BP41" s="1209"/>
      <c r="BQ41" s="1209"/>
      <c r="BR41" s="1209"/>
      <c r="BS41" s="1209"/>
      <c r="BT41" s="1210"/>
      <c r="BV41" s="149"/>
      <c r="CB41" s="214"/>
      <c r="CD41" s="149"/>
      <c r="CE41" s="133"/>
      <c r="CF41" s="133"/>
      <c r="CJ41" s="214"/>
      <c r="CL41" s="149"/>
      <c r="CM41" s="133"/>
      <c r="CN41" s="133"/>
      <c r="CR41" s="214"/>
      <c r="CT41" s="149"/>
      <c r="CU41" s="133"/>
      <c r="CV41" s="133"/>
      <c r="CZ41" s="214"/>
      <c r="DB41" s="149"/>
      <c r="DC41" s="133"/>
      <c r="DD41" s="133"/>
      <c r="DH41" s="214"/>
      <c r="DJ41" s="149"/>
      <c r="DK41" s="133"/>
      <c r="DL41" s="133"/>
      <c r="DP41" s="214"/>
      <c r="DR41" s="149"/>
      <c r="DS41" s="133"/>
      <c r="DT41" s="133"/>
      <c r="DX41" s="214"/>
      <c r="DZ41" s="158" t="s">
        <v>2018</v>
      </c>
      <c r="EA41" s="162" t="s">
        <v>963</v>
      </c>
      <c r="EB41" s="99">
        <v>0</v>
      </c>
      <c r="EC41" s="117">
        <v>1000000</v>
      </c>
      <c r="ED41" s="135" t="b">
        <v>0</v>
      </c>
      <c r="EF41" s="214"/>
      <c r="EH41" s="149"/>
      <c r="EI41" s="133"/>
      <c r="EJ41" s="133"/>
      <c r="EN41" s="214"/>
      <c r="EP41" s="149"/>
      <c r="EQ41" s="133"/>
      <c r="ER41" s="133"/>
      <c r="EV41" s="214"/>
      <c r="EX41" s="1283" t="s">
        <v>2356</v>
      </c>
      <c r="EY41" s="1080" t="s">
        <v>2371</v>
      </c>
      <c r="EZ41" s="1214">
        <v>0</v>
      </c>
      <c r="FA41" s="1214">
        <v>1000</v>
      </c>
      <c r="FB41" s="135" t="b">
        <v>0</v>
      </c>
      <c r="FC41" s="1209"/>
      <c r="FD41" s="1210"/>
      <c r="FF41" s="149"/>
      <c r="FG41" s="133"/>
      <c r="FH41" s="133"/>
      <c r="FL41" s="214"/>
      <c r="FN41" s="149"/>
      <c r="FO41" s="148"/>
      <c r="FP41" s="148"/>
      <c r="FT41" s="214"/>
      <c r="FV41" s="1283" t="s">
        <v>2541</v>
      </c>
      <c r="FW41" s="1214" t="s">
        <v>2480</v>
      </c>
      <c r="FX41" s="1214">
        <v>0</v>
      </c>
      <c r="FY41" s="1209"/>
      <c r="FZ41" s="135" t="b">
        <v>0</v>
      </c>
      <c r="GA41" s="1209"/>
      <c r="GB41" s="1210"/>
      <c r="GD41" s="1283" t="s">
        <v>2566</v>
      </c>
      <c r="GE41" s="1214" t="s">
        <v>2254</v>
      </c>
      <c r="GF41" s="1214">
        <v>0</v>
      </c>
      <c r="GG41" s="1214"/>
      <c r="GH41" s="135" t="b">
        <v>0</v>
      </c>
      <c r="GI41" s="1209"/>
      <c r="GJ41" s="1210"/>
      <c r="GL41" s="149" t="s">
        <v>2090</v>
      </c>
      <c r="GM41" s="133" t="s">
        <v>96</v>
      </c>
      <c r="GN41" s="133">
        <v>0</v>
      </c>
      <c r="GO41" s="117">
        <v>25000</v>
      </c>
      <c r="GP41" s="135" t="b">
        <v>0</v>
      </c>
      <c r="GR41" s="214"/>
      <c r="GT41" s="149"/>
      <c r="GU41" s="133"/>
      <c r="GV41" s="133"/>
      <c r="GZ41" s="214"/>
      <c r="HB41" s="149"/>
      <c r="HC41" s="133"/>
      <c r="HD41" s="133"/>
      <c r="HH41" s="214"/>
      <c r="HJ41" s="149"/>
      <c r="HK41" s="133"/>
      <c r="HL41" s="133"/>
      <c r="HP41" s="214"/>
      <c r="HR41" s="149" t="s">
        <v>2417</v>
      </c>
      <c r="HS41" s="162" t="s">
        <v>355</v>
      </c>
      <c r="HT41" s="162">
        <v>0</v>
      </c>
      <c r="HU41" s="162">
        <v>1000</v>
      </c>
      <c r="HV41" s="135" t="b">
        <v>0</v>
      </c>
      <c r="HX41" s="214"/>
      <c r="HZ41" s="149"/>
      <c r="IA41" s="133"/>
      <c r="IB41" s="133"/>
      <c r="IF41" s="214"/>
      <c r="IH41" s="149"/>
      <c r="II41" s="133"/>
      <c r="IJ41" s="133"/>
      <c r="IN41" s="214"/>
    </row>
    <row r="42" spans="2:248" ht="14.4" x14ac:dyDescent="0.3">
      <c r="B42" s="149"/>
      <c r="F42" s="135"/>
      <c r="G42" s="135"/>
      <c r="H42" s="214"/>
      <c r="I42" s="131"/>
      <c r="J42" s="149"/>
      <c r="K42" s="148"/>
      <c r="L42" s="148"/>
      <c r="N42" s="135"/>
      <c r="O42" s="135"/>
      <c r="P42" s="214"/>
      <c r="R42" s="149"/>
      <c r="S42" s="133"/>
      <c r="T42" s="133"/>
      <c r="V42" s="135"/>
      <c r="W42" s="135"/>
      <c r="X42" s="214"/>
      <c r="Z42" s="149"/>
      <c r="AA42" s="133"/>
      <c r="AB42" s="133"/>
      <c r="AD42" s="135"/>
      <c r="AE42" s="135"/>
      <c r="AF42" s="214"/>
      <c r="AH42" s="149"/>
      <c r="AI42" s="133"/>
      <c r="AJ42" s="133"/>
      <c r="AN42" s="214"/>
      <c r="AP42" s="149"/>
      <c r="AQ42" s="133"/>
      <c r="AR42" s="133"/>
      <c r="AV42" s="214"/>
      <c r="AX42" s="149"/>
      <c r="AY42" s="133"/>
      <c r="AZ42" s="133"/>
      <c r="BD42" s="214"/>
      <c r="BF42" s="149"/>
      <c r="BG42" s="133"/>
      <c r="BH42" s="133"/>
      <c r="BL42" s="214"/>
      <c r="BN42" s="1215"/>
      <c r="BO42" s="1209"/>
      <c r="BP42" s="1209"/>
      <c r="BQ42" s="1209"/>
      <c r="BR42" s="1209"/>
      <c r="BS42" s="1209"/>
      <c r="BT42" s="1210"/>
      <c r="BV42" s="149"/>
      <c r="CB42" s="214"/>
      <c r="CD42" s="149"/>
      <c r="CE42" s="133"/>
      <c r="CF42" s="133"/>
      <c r="CJ42" s="214"/>
      <c r="CL42" s="149"/>
      <c r="CM42" s="133"/>
      <c r="CN42" s="133"/>
      <c r="CR42" s="214"/>
      <c r="CT42" s="149"/>
      <c r="CU42" s="133"/>
      <c r="CV42" s="133"/>
      <c r="CZ42" s="214"/>
      <c r="DB42" s="149"/>
      <c r="DC42" s="133"/>
      <c r="DD42" s="133"/>
      <c r="DH42" s="214"/>
      <c r="DJ42" s="149"/>
      <c r="DK42" s="133"/>
      <c r="DL42" s="133"/>
      <c r="DP42" s="214"/>
      <c r="DR42" s="149"/>
      <c r="DS42" s="133"/>
      <c r="DT42" s="133"/>
      <c r="DX42" s="214"/>
      <c r="DZ42" s="149" t="s">
        <v>2019</v>
      </c>
      <c r="EA42" s="162" t="s">
        <v>964</v>
      </c>
      <c r="EB42" s="99">
        <v>0</v>
      </c>
      <c r="EC42" s="117">
        <v>1000000</v>
      </c>
      <c r="ED42" s="135" t="b">
        <v>0</v>
      </c>
      <c r="EF42" s="214"/>
      <c r="EH42" s="149"/>
      <c r="EI42" s="133"/>
      <c r="EJ42" s="133"/>
      <c r="EN42" s="214"/>
      <c r="EP42" s="149"/>
      <c r="EQ42" s="133"/>
      <c r="ER42" s="133"/>
      <c r="EV42" s="214"/>
      <c r="EX42" s="1283" t="s">
        <v>2597</v>
      </c>
      <c r="EY42" s="1080" t="s">
        <v>2372</v>
      </c>
      <c r="EZ42" s="1214">
        <v>0</v>
      </c>
      <c r="FA42" s="1214">
        <v>1000</v>
      </c>
      <c r="FB42" s="135" t="b">
        <v>0</v>
      </c>
      <c r="FC42" s="1209"/>
      <c r="FD42" s="1210"/>
      <c r="FF42" s="149"/>
      <c r="FG42" s="133"/>
      <c r="FH42" s="133"/>
      <c r="FL42" s="214"/>
      <c r="FN42" s="149"/>
      <c r="FO42" s="148"/>
      <c r="FP42" s="148"/>
      <c r="FT42" s="214"/>
      <c r="FV42" s="1283" t="s">
        <v>2542</v>
      </c>
      <c r="FW42" s="1214" t="s">
        <v>2481</v>
      </c>
      <c r="FX42" s="1214">
        <v>0</v>
      </c>
      <c r="FY42" s="1209"/>
      <c r="FZ42" s="135" t="b">
        <v>0</v>
      </c>
      <c r="GA42" s="1209"/>
      <c r="GB42" s="1210"/>
      <c r="GD42" s="1283" t="s">
        <v>2567</v>
      </c>
      <c r="GE42" s="1214" t="s">
        <v>2255</v>
      </c>
      <c r="GF42" s="1214">
        <v>0</v>
      </c>
      <c r="GG42" s="1214"/>
      <c r="GH42" s="135" t="b">
        <v>0</v>
      </c>
      <c r="GI42" s="1209"/>
      <c r="GJ42" s="1210"/>
      <c r="GL42" s="149" t="s">
        <v>2091</v>
      </c>
      <c r="GM42" s="133" t="s">
        <v>68</v>
      </c>
      <c r="GN42" s="133">
        <v>0</v>
      </c>
      <c r="GO42" s="117">
        <v>10000</v>
      </c>
      <c r="GP42" s="135" t="b">
        <v>0</v>
      </c>
      <c r="GR42" s="214"/>
      <c r="GT42" s="149"/>
      <c r="GU42" s="133"/>
      <c r="GV42" s="133"/>
      <c r="GZ42" s="214"/>
      <c r="HB42" s="149"/>
      <c r="HC42" s="133"/>
      <c r="HD42" s="133"/>
      <c r="HH42" s="214"/>
      <c r="HJ42" s="149"/>
      <c r="HK42" s="133"/>
      <c r="HL42" s="133"/>
      <c r="HP42" s="214"/>
      <c r="HR42" s="149" t="s">
        <v>2147</v>
      </c>
      <c r="HS42" s="99" t="s">
        <v>355</v>
      </c>
      <c r="HT42" s="99">
        <v>0</v>
      </c>
      <c r="HU42" s="99">
        <v>1000</v>
      </c>
      <c r="HV42" s="135" t="b">
        <v>0</v>
      </c>
      <c r="HX42" s="214"/>
      <c r="HZ42" s="149"/>
      <c r="IA42" s="133"/>
      <c r="IB42" s="133"/>
      <c r="IF42" s="214"/>
      <c r="IH42" s="149"/>
      <c r="II42" s="133"/>
      <c r="IJ42" s="133"/>
      <c r="IN42" s="214"/>
    </row>
    <row r="43" spans="2:248" ht="14.4" x14ac:dyDescent="0.3">
      <c r="B43" s="149"/>
      <c r="F43" s="135"/>
      <c r="G43" s="135"/>
      <c r="H43" s="214"/>
      <c r="I43" s="131"/>
      <c r="J43" s="149"/>
      <c r="K43" s="148"/>
      <c r="L43" s="148"/>
      <c r="N43" s="135"/>
      <c r="O43" s="135"/>
      <c r="P43" s="214"/>
      <c r="R43" s="149"/>
      <c r="S43" s="133"/>
      <c r="T43" s="133"/>
      <c r="V43" s="135"/>
      <c r="W43" s="135"/>
      <c r="X43" s="214"/>
      <c r="Z43" s="149"/>
      <c r="AA43" s="133"/>
      <c r="AB43" s="133"/>
      <c r="AD43" s="135"/>
      <c r="AE43" s="135"/>
      <c r="AF43" s="214"/>
      <c r="AH43" s="149"/>
      <c r="AI43" s="133"/>
      <c r="AJ43" s="133"/>
      <c r="AN43" s="214"/>
      <c r="AP43" s="149"/>
      <c r="AQ43" s="133"/>
      <c r="AR43" s="133"/>
      <c r="AV43" s="214"/>
      <c r="AX43" s="149"/>
      <c r="AY43" s="133"/>
      <c r="AZ43" s="133"/>
      <c r="BD43" s="214"/>
      <c r="BF43" s="149"/>
      <c r="BG43" s="133"/>
      <c r="BH43" s="133"/>
      <c r="BL43" s="214"/>
      <c r="BN43" s="1215"/>
      <c r="BO43" s="1209"/>
      <c r="BP43" s="1209"/>
      <c r="BQ43" s="1209"/>
      <c r="BR43" s="1209"/>
      <c r="BS43" s="1209"/>
      <c r="BT43" s="1210"/>
      <c r="BV43" s="149"/>
      <c r="CB43" s="214"/>
      <c r="CD43" s="149"/>
      <c r="CE43" s="133"/>
      <c r="CF43" s="133"/>
      <c r="CJ43" s="214"/>
      <c r="CL43" s="149"/>
      <c r="CM43" s="133"/>
      <c r="CN43" s="133"/>
      <c r="CR43" s="214"/>
      <c r="CT43" s="149"/>
      <c r="CU43" s="133"/>
      <c r="CV43" s="133"/>
      <c r="CZ43" s="214"/>
      <c r="DB43" s="149"/>
      <c r="DC43" s="133"/>
      <c r="DD43" s="133"/>
      <c r="DH43" s="214"/>
      <c r="DJ43" s="149"/>
      <c r="DK43" s="133"/>
      <c r="DL43" s="133"/>
      <c r="DP43" s="214"/>
      <c r="DR43" s="158"/>
      <c r="DS43" s="133"/>
      <c r="DT43" s="133"/>
      <c r="DX43" s="214"/>
      <c r="DZ43" s="149" t="s">
        <v>2020</v>
      </c>
      <c r="EA43" s="162" t="s">
        <v>965</v>
      </c>
      <c r="EB43" s="99">
        <v>0</v>
      </c>
      <c r="EC43" s="117">
        <v>1000000</v>
      </c>
      <c r="ED43" s="135" t="b">
        <v>0</v>
      </c>
      <c r="EF43" s="214"/>
      <c r="EH43" s="149"/>
      <c r="EI43" s="133"/>
      <c r="EJ43" s="133"/>
      <c r="EN43" s="214"/>
      <c r="EP43" s="149"/>
      <c r="EQ43" s="133"/>
      <c r="ER43" s="133"/>
      <c r="EV43" s="214"/>
      <c r="EX43" s="1215"/>
      <c r="EY43" s="1209"/>
      <c r="EZ43" s="1209"/>
      <c r="FA43" s="1209"/>
      <c r="FB43" s="1209"/>
      <c r="FC43" s="1209"/>
      <c r="FD43" s="1210"/>
      <c r="FF43" s="149"/>
      <c r="FG43" s="133"/>
      <c r="FH43" s="133"/>
      <c r="FL43" s="214"/>
      <c r="FN43" s="149"/>
      <c r="FO43" s="148"/>
      <c r="FP43" s="148"/>
      <c r="FT43" s="214"/>
      <c r="FV43" s="1283" t="s">
        <v>2543</v>
      </c>
      <c r="FW43" s="1214" t="s">
        <v>162</v>
      </c>
      <c r="FX43" s="1214">
        <v>0</v>
      </c>
      <c r="FY43" s="1209"/>
      <c r="FZ43" s="135" t="b">
        <v>0</v>
      </c>
      <c r="GA43" s="1209"/>
      <c r="GB43" s="1210"/>
      <c r="GD43" s="1283" t="s">
        <v>2568</v>
      </c>
      <c r="GE43" s="1214" t="s">
        <v>2256</v>
      </c>
      <c r="GF43" s="1214">
        <v>0</v>
      </c>
      <c r="GG43" s="1214"/>
      <c r="GH43" s="135" t="b">
        <v>0</v>
      </c>
      <c r="GI43" s="1209"/>
      <c r="GJ43" s="1210"/>
      <c r="GL43" s="149" t="s">
        <v>2092</v>
      </c>
      <c r="GM43" s="133" t="s">
        <v>95</v>
      </c>
      <c r="GN43" s="133">
        <v>0</v>
      </c>
      <c r="GO43" s="117">
        <v>50000</v>
      </c>
      <c r="GP43" s="135" t="b">
        <v>0</v>
      </c>
      <c r="GR43" s="214"/>
      <c r="GT43" s="149"/>
      <c r="GU43" s="133"/>
      <c r="GV43" s="133"/>
      <c r="GZ43" s="214"/>
      <c r="HB43" s="149"/>
      <c r="HC43" s="133"/>
      <c r="HD43" s="133"/>
      <c r="HH43" s="214"/>
      <c r="HJ43" s="149"/>
      <c r="HK43" s="133"/>
      <c r="HL43" s="133"/>
      <c r="HP43" s="214"/>
      <c r="HR43" s="149"/>
      <c r="HS43" s="133"/>
      <c r="HT43" s="133"/>
      <c r="HX43" s="214"/>
      <c r="HZ43" s="149"/>
      <c r="IA43" s="133"/>
      <c r="IB43" s="133"/>
      <c r="IF43" s="214"/>
      <c r="IH43" s="149"/>
      <c r="II43" s="133"/>
      <c r="IJ43" s="133"/>
      <c r="IN43" s="214"/>
    </row>
    <row r="44" spans="2:248" ht="14.4" x14ac:dyDescent="0.3">
      <c r="B44" s="149"/>
      <c r="F44" s="135"/>
      <c r="G44" s="135"/>
      <c r="H44" s="214"/>
      <c r="I44" s="131"/>
      <c r="J44" s="149"/>
      <c r="K44" s="148"/>
      <c r="L44" s="148"/>
      <c r="N44" s="135"/>
      <c r="O44" s="135"/>
      <c r="P44" s="214"/>
      <c r="R44" s="149"/>
      <c r="S44" s="133"/>
      <c r="T44" s="133"/>
      <c r="V44" s="135"/>
      <c r="W44" s="135"/>
      <c r="X44" s="214"/>
      <c r="Z44" s="149"/>
      <c r="AA44" s="133"/>
      <c r="AB44" s="133"/>
      <c r="AD44" s="135"/>
      <c r="AE44" s="135"/>
      <c r="AF44" s="214"/>
      <c r="AH44" s="149"/>
      <c r="AI44" s="133"/>
      <c r="AJ44" s="133"/>
      <c r="AN44" s="214"/>
      <c r="AP44" s="149"/>
      <c r="AQ44" s="133"/>
      <c r="AR44" s="133"/>
      <c r="AV44" s="214"/>
      <c r="AX44" s="149"/>
      <c r="AY44" s="133"/>
      <c r="AZ44" s="133"/>
      <c r="BD44" s="214"/>
      <c r="BF44" s="149"/>
      <c r="BG44" s="133"/>
      <c r="BH44" s="133"/>
      <c r="BL44" s="214"/>
      <c r="BN44" s="1215"/>
      <c r="BO44" s="1209"/>
      <c r="BP44" s="1209"/>
      <c r="BQ44" s="1209"/>
      <c r="BR44" s="1209"/>
      <c r="BS44" s="1209"/>
      <c r="BT44" s="1210"/>
      <c r="BV44" s="149"/>
      <c r="CB44" s="214"/>
      <c r="CD44" s="149"/>
      <c r="CE44" s="133"/>
      <c r="CF44" s="133"/>
      <c r="CJ44" s="214"/>
      <c r="CL44" s="149"/>
      <c r="CM44" s="133"/>
      <c r="CN44" s="133"/>
      <c r="CR44" s="214"/>
      <c r="CT44" s="149"/>
      <c r="CU44" s="133"/>
      <c r="CV44" s="133"/>
      <c r="CZ44" s="214"/>
      <c r="DB44" s="149"/>
      <c r="DC44" s="133"/>
      <c r="DD44" s="133"/>
      <c r="DH44" s="214"/>
      <c r="DJ44" s="149"/>
      <c r="DK44" s="133"/>
      <c r="DL44" s="133"/>
      <c r="DP44" s="214"/>
      <c r="DR44" s="149"/>
      <c r="DX44" s="214"/>
      <c r="DZ44" s="149" t="s">
        <v>2021</v>
      </c>
      <c r="EA44" s="162" t="s">
        <v>955</v>
      </c>
      <c r="EB44" s="99">
        <v>0</v>
      </c>
      <c r="EC44" s="117">
        <v>1000000</v>
      </c>
      <c r="ED44" s="135" t="b">
        <v>0</v>
      </c>
      <c r="EF44" s="214"/>
      <c r="EH44" s="158"/>
      <c r="EI44" s="133"/>
      <c r="EJ44" s="133"/>
      <c r="EN44" s="214"/>
      <c r="EP44" s="149"/>
      <c r="EQ44" s="133"/>
      <c r="ER44" s="133"/>
      <c r="EV44" s="214"/>
      <c r="EX44" s="1215"/>
      <c r="EY44" s="1209"/>
      <c r="EZ44" s="1209"/>
      <c r="FA44" s="1209"/>
      <c r="FB44" s="1209"/>
      <c r="FC44" s="1209"/>
      <c r="FD44" s="1210"/>
      <c r="FF44" s="158"/>
      <c r="FG44" s="133"/>
      <c r="FH44" s="133"/>
      <c r="FL44" s="214"/>
      <c r="FN44" s="158"/>
      <c r="FT44" s="214"/>
      <c r="FV44" s="1283" t="s">
        <v>2544</v>
      </c>
      <c r="FW44" s="1214" t="s">
        <v>2482</v>
      </c>
      <c r="FX44" s="1214">
        <v>0</v>
      </c>
      <c r="FY44" s="1209"/>
      <c r="FZ44" s="135" t="b">
        <v>0</v>
      </c>
      <c r="GA44" s="1209"/>
      <c r="GB44" s="1210"/>
      <c r="GD44" s="1283" t="s">
        <v>2569</v>
      </c>
      <c r="GE44" s="1214" t="s">
        <v>2257</v>
      </c>
      <c r="GF44" s="1214">
        <v>0</v>
      </c>
      <c r="GG44" s="1214"/>
      <c r="GH44" s="135" t="b">
        <v>0</v>
      </c>
      <c r="GI44" s="1209"/>
      <c r="GJ44" s="1210"/>
      <c r="GL44" s="158" t="s">
        <v>2093</v>
      </c>
      <c r="GM44" s="133" t="s">
        <v>17</v>
      </c>
      <c r="GN44" s="133">
        <v>0</v>
      </c>
      <c r="GO44" s="117">
        <v>100</v>
      </c>
      <c r="GP44" s="135" t="b">
        <v>0</v>
      </c>
      <c r="GR44" s="214"/>
      <c r="GT44" s="158"/>
      <c r="GU44" s="133"/>
      <c r="GV44" s="133"/>
      <c r="GZ44" s="214"/>
      <c r="HB44" s="158"/>
      <c r="HC44" s="133"/>
      <c r="HD44" s="133"/>
      <c r="HH44" s="214"/>
      <c r="HJ44" s="158"/>
      <c r="HK44" s="133"/>
      <c r="HL44" s="133"/>
      <c r="HP44" s="214"/>
      <c r="HR44" s="149"/>
      <c r="HS44" s="133"/>
      <c r="HT44" s="133"/>
      <c r="HX44" s="214"/>
      <c r="HZ44" s="158"/>
      <c r="IA44" s="133"/>
      <c r="IB44" s="133"/>
      <c r="IF44" s="214"/>
      <c r="IH44" s="149"/>
      <c r="II44" s="133"/>
      <c r="IJ44" s="133"/>
      <c r="IN44" s="214"/>
    </row>
    <row r="45" spans="2:248" ht="14.4" x14ac:dyDescent="0.3">
      <c r="B45" s="158"/>
      <c r="F45" s="135"/>
      <c r="G45" s="135"/>
      <c r="H45" s="214"/>
      <c r="I45" s="131"/>
      <c r="J45" s="149"/>
      <c r="K45" s="148"/>
      <c r="L45" s="148"/>
      <c r="N45" s="135"/>
      <c r="O45" s="135"/>
      <c r="P45" s="214"/>
      <c r="R45" s="158"/>
      <c r="S45" s="133"/>
      <c r="T45" s="133"/>
      <c r="V45" s="135"/>
      <c r="W45" s="135"/>
      <c r="X45" s="214"/>
      <c r="Z45" s="158"/>
      <c r="AA45" s="133"/>
      <c r="AB45" s="133"/>
      <c r="AD45" s="135"/>
      <c r="AE45" s="135"/>
      <c r="AF45" s="214"/>
      <c r="AH45" s="158"/>
      <c r="AI45" s="133"/>
      <c r="AJ45" s="133"/>
      <c r="AN45" s="214"/>
      <c r="AP45" s="158"/>
      <c r="AQ45" s="133"/>
      <c r="AR45" s="133"/>
      <c r="AV45" s="214"/>
      <c r="AX45" s="158"/>
      <c r="AY45" s="133"/>
      <c r="AZ45" s="133"/>
      <c r="BD45" s="214"/>
      <c r="BF45" s="158"/>
      <c r="BG45" s="133"/>
      <c r="BH45" s="133"/>
      <c r="BL45" s="214"/>
      <c r="BN45" s="1215"/>
      <c r="BO45" s="1209"/>
      <c r="BP45" s="1209"/>
      <c r="BQ45" s="1209"/>
      <c r="BR45" s="1209"/>
      <c r="BS45" s="1209"/>
      <c r="BT45" s="1210"/>
      <c r="BV45" s="158"/>
      <c r="BW45" s="133"/>
      <c r="BX45" s="133"/>
      <c r="CB45" s="214"/>
      <c r="CD45" s="158"/>
      <c r="CE45" s="133"/>
      <c r="CF45" s="133"/>
      <c r="CJ45" s="214"/>
      <c r="CL45" s="158"/>
      <c r="CM45" s="133"/>
      <c r="CN45" s="133"/>
      <c r="CR45" s="214"/>
      <c r="CT45" s="158"/>
      <c r="CU45" s="133"/>
      <c r="CV45" s="133"/>
      <c r="CZ45" s="214"/>
      <c r="DB45" s="158"/>
      <c r="DC45" s="133"/>
      <c r="DD45" s="133"/>
      <c r="DH45" s="214"/>
      <c r="DJ45" s="158"/>
      <c r="DK45" s="133"/>
      <c r="DL45" s="133"/>
      <c r="DP45" s="214"/>
      <c r="DR45" s="149"/>
      <c r="DX45" s="214"/>
      <c r="DZ45" s="149" t="s">
        <v>2022</v>
      </c>
      <c r="EA45" s="162" t="s">
        <v>957</v>
      </c>
      <c r="EB45" s="99">
        <v>0</v>
      </c>
      <c r="EC45" s="117">
        <v>1000000</v>
      </c>
      <c r="ED45" s="135" t="b">
        <v>0</v>
      </c>
      <c r="EF45" s="214"/>
      <c r="EH45" s="149"/>
      <c r="EN45" s="214"/>
      <c r="EP45" s="158"/>
      <c r="EQ45" s="133"/>
      <c r="ER45" s="133"/>
      <c r="EV45" s="214"/>
      <c r="EX45" s="1215"/>
      <c r="EY45" s="1209"/>
      <c r="EZ45" s="1209"/>
      <c r="FA45" s="1209"/>
      <c r="FB45" s="1209"/>
      <c r="FC45" s="1209"/>
      <c r="FD45" s="1210"/>
      <c r="FF45" s="149"/>
      <c r="FL45" s="214"/>
      <c r="FN45" s="149"/>
      <c r="FT45" s="214"/>
      <c r="FV45" s="1283" t="s">
        <v>2545</v>
      </c>
      <c r="FW45" s="1214" t="s">
        <v>163</v>
      </c>
      <c r="FX45" s="1214">
        <v>0</v>
      </c>
      <c r="FY45" s="1209"/>
      <c r="FZ45" s="135" t="b">
        <v>0</v>
      </c>
      <c r="GA45" s="1209"/>
      <c r="GB45" s="1210"/>
      <c r="GD45" s="1283" t="s">
        <v>2570</v>
      </c>
      <c r="GE45" s="1214" t="s">
        <v>2258</v>
      </c>
      <c r="GF45" s="1214">
        <v>0</v>
      </c>
      <c r="GG45" s="1214"/>
      <c r="GH45" s="135" t="b">
        <v>0</v>
      </c>
      <c r="GI45" s="1209"/>
      <c r="GJ45" s="1210"/>
      <c r="GL45" s="149" t="s">
        <v>2094</v>
      </c>
      <c r="GM45" s="117" t="s">
        <v>96</v>
      </c>
      <c r="GN45" s="117">
        <v>0</v>
      </c>
      <c r="GO45" s="117">
        <v>25000</v>
      </c>
      <c r="GP45" s="135" t="b">
        <v>0</v>
      </c>
      <c r="GR45" s="214"/>
      <c r="GT45" s="149"/>
      <c r="GZ45" s="214"/>
      <c r="HB45" s="149"/>
      <c r="HH45" s="214"/>
      <c r="HJ45" s="149"/>
      <c r="HP45" s="214"/>
      <c r="HR45" s="149"/>
      <c r="HS45" s="133"/>
      <c r="HT45" s="133"/>
      <c r="HX45" s="214"/>
      <c r="HZ45" s="149"/>
      <c r="IF45" s="214"/>
      <c r="IH45" s="158"/>
      <c r="II45" s="133"/>
      <c r="IJ45" s="133"/>
      <c r="IN45" s="214"/>
    </row>
    <row r="46" spans="2:248" ht="14.4" x14ac:dyDescent="0.3">
      <c r="B46" s="149"/>
      <c r="C46" s="117"/>
      <c r="D46" s="117"/>
      <c r="F46" s="135"/>
      <c r="G46" s="135"/>
      <c r="H46" s="214"/>
      <c r="I46" s="131"/>
      <c r="J46" s="149"/>
      <c r="K46" s="148"/>
      <c r="L46" s="148"/>
      <c r="N46" s="135"/>
      <c r="O46" s="135"/>
      <c r="P46" s="214"/>
      <c r="R46" s="149"/>
      <c r="V46" s="135"/>
      <c r="W46" s="135"/>
      <c r="X46" s="214"/>
      <c r="Z46" s="149"/>
      <c r="AA46" s="133"/>
      <c r="AB46" s="133"/>
      <c r="AD46" s="135"/>
      <c r="AE46" s="135"/>
      <c r="AF46" s="214"/>
      <c r="AH46" s="149"/>
      <c r="AN46" s="214"/>
      <c r="AP46" s="149"/>
      <c r="AV46" s="214"/>
      <c r="AX46" s="149"/>
      <c r="BD46" s="214"/>
      <c r="BF46" s="149"/>
      <c r="BL46" s="214"/>
      <c r="BN46" s="1215"/>
      <c r="BO46" s="1209"/>
      <c r="BP46" s="1209"/>
      <c r="BQ46" s="1209"/>
      <c r="BR46" s="1209"/>
      <c r="BS46" s="1209"/>
      <c r="BT46" s="1210"/>
      <c r="BV46" s="149"/>
      <c r="BW46" s="133"/>
      <c r="BX46" s="133"/>
      <c r="CB46" s="214"/>
      <c r="CD46" s="149"/>
      <c r="CJ46" s="214"/>
      <c r="CL46" s="149"/>
      <c r="CR46" s="214"/>
      <c r="CT46" s="149"/>
      <c r="CZ46" s="214"/>
      <c r="DB46" s="149"/>
      <c r="DH46" s="214"/>
      <c r="DJ46" s="149"/>
      <c r="DP46" s="214"/>
      <c r="DR46" s="149"/>
      <c r="DX46" s="214"/>
      <c r="DZ46" s="149" t="s">
        <v>2213</v>
      </c>
      <c r="EA46" s="162" t="s">
        <v>958</v>
      </c>
      <c r="EB46" s="99">
        <v>0</v>
      </c>
      <c r="EC46" s="117">
        <v>1000000</v>
      </c>
      <c r="ED46" s="135" t="b">
        <v>0</v>
      </c>
      <c r="EF46" s="214"/>
      <c r="EH46" s="149"/>
      <c r="EN46" s="214"/>
      <c r="EP46" s="149"/>
      <c r="EV46" s="214"/>
      <c r="EX46" s="1215"/>
      <c r="EY46" s="1209"/>
      <c r="EZ46" s="1209"/>
      <c r="FA46" s="1209"/>
      <c r="FB46" s="1209"/>
      <c r="FC46" s="1209"/>
      <c r="FD46" s="1210"/>
      <c r="FF46" s="149"/>
      <c r="FL46" s="214"/>
      <c r="FN46" s="149"/>
      <c r="FT46" s="214"/>
      <c r="FV46" s="1283" t="s">
        <v>2546</v>
      </c>
      <c r="FW46" s="1214" t="s">
        <v>2253</v>
      </c>
      <c r="FX46" s="1214">
        <v>0</v>
      </c>
      <c r="FY46" s="1209"/>
      <c r="FZ46" s="135" t="b">
        <v>0</v>
      </c>
      <c r="GA46" s="1209"/>
      <c r="GB46" s="1210"/>
      <c r="GD46" s="1283" t="s">
        <v>2571</v>
      </c>
      <c r="GE46" s="1214" t="s">
        <v>2259</v>
      </c>
      <c r="GF46" s="1214">
        <v>0</v>
      </c>
      <c r="GG46" s="1214"/>
      <c r="GH46" s="135" t="b">
        <v>0</v>
      </c>
      <c r="GI46" s="1209"/>
      <c r="GJ46" s="1210"/>
      <c r="GL46" s="149" t="s">
        <v>2095</v>
      </c>
      <c r="GM46" s="117" t="s">
        <v>68</v>
      </c>
      <c r="GN46" s="117">
        <v>0</v>
      </c>
      <c r="GO46" s="117">
        <v>10000</v>
      </c>
      <c r="GP46" s="135" t="b">
        <v>0</v>
      </c>
      <c r="GR46" s="214"/>
      <c r="GT46" s="149"/>
      <c r="GZ46" s="214"/>
      <c r="HB46" s="149"/>
      <c r="HH46" s="214"/>
      <c r="HJ46" s="149"/>
      <c r="HP46" s="214"/>
      <c r="HR46" s="149"/>
      <c r="HS46" s="133"/>
      <c r="HT46" s="133"/>
      <c r="HX46" s="214"/>
      <c r="HZ46" s="149"/>
      <c r="IF46" s="214"/>
      <c r="IH46" s="149"/>
      <c r="IN46" s="214"/>
    </row>
    <row r="47" spans="2:248" ht="14.4" x14ac:dyDescent="0.3">
      <c r="B47" s="149"/>
      <c r="C47" s="117"/>
      <c r="D47" s="117"/>
      <c r="F47" s="135"/>
      <c r="G47" s="135"/>
      <c r="H47" s="214"/>
      <c r="I47" s="131"/>
      <c r="J47" s="158"/>
      <c r="K47" s="148"/>
      <c r="L47" s="148"/>
      <c r="N47" s="135"/>
      <c r="O47" s="135"/>
      <c r="P47" s="214"/>
      <c r="R47" s="149"/>
      <c r="V47" s="135"/>
      <c r="W47" s="135"/>
      <c r="X47" s="214"/>
      <c r="Z47" s="149"/>
      <c r="AD47" s="135"/>
      <c r="AE47" s="135"/>
      <c r="AF47" s="214"/>
      <c r="AH47" s="149"/>
      <c r="AN47" s="214"/>
      <c r="AP47" s="149"/>
      <c r="AV47" s="214"/>
      <c r="AX47" s="149"/>
      <c r="BD47" s="214"/>
      <c r="BF47" s="149"/>
      <c r="BL47" s="214"/>
      <c r="BN47" s="1215"/>
      <c r="BO47" s="1209"/>
      <c r="BP47" s="1209"/>
      <c r="BQ47" s="1209"/>
      <c r="BR47" s="1209"/>
      <c r="BS47" s="1209"/>
      <c r="BT47" s="1210"/>
      <c r="BV47" s="149"/>
      <c r="BW47" s="133"/>
      <c r="BX47" s="133"/>
      <c r="CB47" s="214"/>
      <c r="CD47" s="149"/>
      <c r="CJ47" s="214"/>
      <c r="CL47" s="149"/>
      <c r="CR47" s="214"/>
      <c r="CT47" s="149"/>
      <c r="CZ47" s="214"/>
      <c r="DB47" s="149"/>
      <c r="DH47" s="214"/>
      <c r="DJ47" s="149"/>
      <c r="DP47" s="214"/>
      <c r="DR47" s="149"/>
      <c r="DX47" s="214"/>
      <c r="DZ47" s="149" t="s">
        <v>2024</v>
      </c>
      <c r="EA47" s="162" t="s">
        <v>960</v>
      </c>
      <c r="EB47" s="99">
        <v>0</v>
      </c>
      <c r="EC47" s="117">
        <v>1000000</v>
      </c>
      <c r="ED47" s="135" t="b">
        <v>0</v>
      </c>
      <c r="EF47" s="214"/>
      <c r="EH47" s="149"/>
      <c r="EN47" s="214"/>
      <c r="EP47" s="149"/>
      <c r="EV47" s="214"/>
      <c r="EX47" s="1215"/>
      <c r="EY47" s="1209"/>
      <c r="EZ47" s="1209"/>
      <c r="FA47" s="1209"/>
      <c r="FB47" s="1209"/>
      <c r="FC47" s="1209"/>
      <c r="FD47" s="1210"/>
      <c r="FF47" s="149"/>
      <c r="FL47" s="214"/>
      <c r="FN47" s="149"/>
      <c r="FT47" s="214"/>
      <c r="FV47" s="1283" t="s">
        <v>2547</v>
      </c>
      <c r="FW47" s="1214" t="s">
        <v>2254</v>
      </c>
      <c r="FX47" s="1214">
        <v>0</v>
      </c>
      <c r="FY47" s="1209"/>
      <c r="FZ47" s="135" t="b">
        <v>0</v>
      </c>
      <c r="GA47" s="1209"/>
      <c r="GB47" s="1210"/>
      <c r="GD47" s="1283" t="s">
        <v>2572</v>
      </c>
      <c r="GE47" s="1214" t="s">
        <v>2260</v>
      </c>
      <c r="GF47" s="1214">
        <v>0</v>
      </c>
      <c r="GG47" s="1214"/>
      <c r="GH47" s="135" t="b">
        <v>0</v>
      </c>
      <c r="GI47" s="1209"/>
      <c r="GJ47" s="1210"/>
      <c r="GL47" s="149"/>
      <c r="GR47" s="214"/>
      <c r="GT47" s="149"/>
      <c r="GZ47" s="214"/>
      <c r="HB47" s="149"/>
      <c r="HH47" s="214"/>
      <c r="HJ47" s="149"/>
      <c r="HP47" s="214"/>
      <c r="HR47" s="149"/>
      <c r="HS47" s="133"/>
      <c r="HT47" s="133"/>
      <c r="HX47" s="214"/>
      <c r="HZ47" s="149"/>
      <c r="IF47" s="214"/>
      <c r="IH47" s="149"/>
      <c r="IN47" s="214"/>
    </row>
    <row r="48" spans="2:248" ht="14.4" x14ac:dyDescent="0.3">
      <c r="B48" s="149"/>
      <c r="C48" s="117"/>
      <c r="D48" s="117"/>
      <c r="F48" s="135"/>
      <c r="G48" s="135"/>
      <c r="H48" s="214"/>
      <c r="I48" s="131"/>
      <c r="J48" s="149"/>
      <c r="N48" s="135"/>
      <c r="O48" s="135"/>
      <c r="P48" s="214"/>
      <c r="R48" s="149"/>
      <c r="V48" s="135"/>
      <c r="W48" s="135"/>
      <c r="X48" s="214"/>
      <c r="Z48" s="149"/>
      <c r="AD48" s="135"/>
      <c r="AE48" s="135"/>
      <c r="AF48" s="214"/>
      <c r="AH48" s="149"/>
      <c r="AN48" s="214"/>
      <c r="AP48" s="149"/>
      <c r="AV48" s="214"/>
      <c r="AX48" s="149"/>
      <c r="BD48" s="214"/>
      <c r="BF48" s="149"/>
      <c r="BL48" s="214"/>
      <c r="BN48" s="1215"/>
      <c r="BO48" s="1209"/>
      <c r="BP48" s="1209"/>
      <c r="BQ48" s="1209"/>
      <c r="BR48" s="1209"/>
      <c r="BS48" s="1209"/>
      <c r="BT48" s="1210"/>
      <c r="BV48" s="149"/>
      <c r="BW48" s="133"/>
      <c r="BX48" s="133"/>
      <c r="CB48" s="214"/>
      <c r="CD48" s="149"/>
      <c r="CJ48" s="214"/>
      <c r="CL48" s="149"/>
      <c r="CR48" s="214"/>
      <c r="CT48" s="149"/>
      <c r="CZ48" s="214"/>
      <c r="DB48" s="149"/>
      <c r="DH48" s="214"/>
      <c r="DJ48" s="149"/>
      <c r="DP48" s="214"/>
      <c r="DR48" s="149"/>
      <c r="DX48" s="214"/>
      <c r="DZ48" s="149" t="s">
        <v>2025</v>
      </c>
      <c r="EA48" s="99" t="s">
        <v>343</v>
      </c>
      <c r="EB48" s="99">
        <v>0</v>
      </c>
      <c r="EC48" s="117">
        <v>1000</v>
      </c>
      <c r="ED48" s="135" t="b">
        <v>0</v>
      </c>
      <c r="EF48" s="214"/>
      <c r="EH48" s="149"/>
      <c r="EN48" s="214"/>
      <c r="EP48" s="149"/>
      <c r="EV48" s="214"/>
      <c r="EX48" s="1215"/>
      <c r="EY48" s="1209"/>
      <c r="EZ48" s="1209"/>
      <c r="FA48" s="1209"/>
      <c r="FB48" s="1209"/>
      <c r="FC48" s="1209"/>
      <c r="FD48" s="1210"/>
      <c r="FF48" s="149"/>
      <c r="FL48" s="214"/>
      <c r="FN48" s="149"/>
      <c r="FT48" s="214"/>
      <c r="FV48" s="1283" t="s">
        <v>2548</v>
      </c>
      <c r="FW48" s="1214" t="s">
        <v>2255</v>
      </c>
      <c r="FX48" s="1214">
        <v>0</v>
      </c>
      <c r="FY48" s="1209"/>
      <c r="FZ48" s="135" t="b">
        <v>0</v>
      </c>
      <c r="GA48" s="1209"/>
      <c r="GB48" s="1210"/>
      <c r="GD48" s="1283" t="s">
        <v>2573</v>
      </c>
      <c r="GE48" s="1214" t="s">
        <v>2261</v>
      </c>
      <c r="GF48" s="1214">
        <v>0</v>
      </c>
      <c r="GG48" s="1214"/>
      <c r="GH48" s="135" t="b">
        <v>0</v>
      </c>
      <c r="GI48" s="1209"/>
      <c r="GJ48" s="1210"/>
      <c r="GL48" s="149"/>
      <c r="GR48" s="214"/>
      <c r="GT48" s="149"/>
      <c r="GZ48" s="214"/>
      <c r="HB48" s="149"/>
      <c r="HH48" s="214"/>
      <c r="HJ48" s="149"/>
      <c r="HP48" s="214"/>
      <c r="HR48" s="158"/>
      <c r="HS48" s="133"/>
      <c r="HT48" s="133"/>
      <c r="HX48" s="214"/>
      <c r="HZ48" s="149"/>
      <c r="IF48" s="214"/>
      <c r="IH48" s="149"/>
      <c r="IN48" s="214"/>
    </row>
    <row r="49" spans="2:248" ht="14.4" x14ac:dyDescent="0.3">
      <c r="B49" s="149"/>
      <c r="C49" s="117"/>
      <c r="D49" s="117"/>
      <c r="F49" s="135"/>
      <c r="G49" s="135"/>
      <c r="H49" s="214"/>
      <c r="I49" s="131"/>
      <c r="J49" s="149"/>
      <c r="N49" s="135"/>
      <c r="O49" s="135"/>
      <c r="P49" s="214"/>
      <c r="R49" s="149"/>
      <c r="V49" s="135"/>
      <c r="W49" s="135"/>
      <c r="X49" s="214"/>
      <c r="Z49" s="149"/>
      <c r="AD49" s="135"/>
      <c r="AE49" s="135"/>
      <c r="AF49" s="214"/>
      <c r="AH49" s="149"/>
      <c r="AN49" s="214"/>
      <c r="AP49" s="149"/>
      <c r="AV49" s="214"/>
      <c r="AX49" s="149"/>
      <c r="BD49" s="214"/>
      <c r="BF49" s="149"/>
      <c r="BL49" s="214"/>
      <c r="BN49" s="1215"/>
      <c r="BO49" s="1209"/>
      <c r="BP49" s="1209"/>
      <c r="BQ49" s="1209"/>
      <c r="BR49" s="1209"/>
      <c r="BS49" s="1209"/>
      <c r="BT49" s="1210"/>
      <c r="BV49" s="149"/>
      <c r="BW49" s="133"/>
      <c r="BX49" s="133"/>
      <c r="CB49" s="214"/>
      <c r="CD49" s="149"/>
      <c r="CJ49" s="214"/>
      <c r="CL49" s="149"/>
      <c r="CR49" s="214"/>
      <c r="CT49" s="149"/>
      <c r="CZ49" s="214"/>
      <c r="DB49" s="149"/>
      <c r="DH49" s="214"/>
      <c r="DJ49" s="149"/>
      <c r="DP49" s="214"/>
      <c r="DR49" s="149"/>
      <c r="DX49" s="214"/>
      <c r="DZ49" s="149" t="s">
        <v>2026</v>
      </c>
      <c r="EA49" s="99" t="s">
        <v>355</v>
      </c>
      <c r="EB49" s="99">
        <v>0</v>
      </c>
      <c r="EC49" s="117">
        <v>1000000</v>
      </c>
      <c r="ED49" s="135" t="b">
        <v>0</v>
      </c>
      <c r="EF49" s="214"/>
      <c r="EH49" s="149"/>
      <c r="EN49" s="214"/>
      <c r="EP49" s="149"/>
      <c r="EV49" s="214"/>
      <c r="EX49" s="1215"/>
      <c r="EY49" s="1209"/>
      <c r="EZ49" s="1209"/>
      <c r="FA49" s="1209"/>
      <c r="FB49" s="1209"/>
      <c r="FC49" s="1209"/>
      <c r="FD49" s="1210"/>
      <c r="FF49" s="149"/>
      <c r="FL49" s="214"/>
      <c r="FN49" s="149"/>
      <c r="FT49" s="214"/>
      <c r="FV49" s="1283" t="s">
        <v>2549</v>
      </c>
      <c r="FW49" s="1214" t="s">
        <v>2256</v>
      </c>
      <c r="FX49" s="1214">
        <v>0</v>
      </c>
      <c r="FY49" s="1209"/>
      <c r="FZ49" s="135" t="b">
        <v>0</v>
      </c>
      <c r="GA49" s="1209"/>
      <c r="GB49" s="1210"/>
      <c r="GD49" s="1215"/>
      <c r="GE49" s="1209"/>
      <c r="GF49" s="1209"/>
      <c r="GG49" s="1209"/>
      <c r="GH49" s="1209"/>
      <c r="GI49" s="1209"/>
      <c r="GJ49" s="1210"/>
      <c r="GL49" s="149"/>
      <c r="GR49" s="214"/>
      <c r="GT49" s="149"/>
      <c r="GZ49" s="214"/>
      <c r="HB49" s="149"/>
      <c r="HH49" s="214"/>
      <c r="HJ49" s="149"/>
      <c r="HP49" s="214"/>
      <c r="HR49" s="149"/>
      <c r="HX49" s="214"/>
      <c r="HZ49" s="149"/>
      <c r="IF49" s="214"/>
      <c r="IH49" s="149"/>
      <c r="IN49" s="214"/>
    </row>
    <row r="50" spans="2:248" ht="14.4" x14ac:dyDescent="0.3">
      <c r="H50"/>
      <c r="J50" s="135"/>
      <c r="K50" s="135"/>
      <c r="L50" s="135"/>
      <c r="M50" s="135"/>
      <c r="N50" s="135"/>
      <c r="O50" s="135"/>
      <c r="P50" s="1039"/>
      <c r="X50"/>
      <c r="AF50"/>
      <c r="AN50"/>
      <c r="AV50"/>
      <c r="BD50"/>
      <c r="BL50"/>
      <c r="BV50" s="149"/>
      <c r="BW50" s="133"/>
      <c r="BX50" s="133"/>
      <c r="CB50" s="214"/>
      <c r="CJ50"/>
      <c r="CR50"/>
      <c r="CZ50"/>
      <c r="DH50"/>
      <c r="DP50"/>
      <c r="DR50" s="149"/>
      <c r="DS50" s="135"/>
      <c r="DT50" s="135"/>
      <c r="DU50" s="135"/>
      <c r="DX50" s="214"/>
      <c r="DZ50" s="149"/>
      <c r="EA50" s="135"/>
      <c r="EB50" s="135"/>
      <c r="EC50" s="135"/>
      <c r="EF50" s="214"/>
      <c r="EH50" s="149"/>
      <c r="EI50" s="135"/>
      <c r="EJ50" s="135"/>
      <c r="EK50" s="135"/>
      <c r="EN50" s="214"/>
      <c r="EP50" s="149"/>
      <c r="EQ50" s="135"/>
      <c r="ER50" s="135"/>
      <c r="ES50" s="135"/>
      <c r="EV50" s="214"/>
      <c r="EX50" s="149"/>
      <c r="EY50" s="135"/>
      <c r="EZ50" s="135"/>
      <c r="FA50" s="135"/>
      <c r="FB50" s="135"/>
      <c r="FC50" s="135"/>
      <c r="FD50" s="214"/>
      <c r="FF50" s="149"/>
      <c r="FG50" s="135"/>
      <c r="FH50" s="135"/>
      <c r="FI50" s="135"/>
      <c r="FL50" s="214"/>
      <c r="FN50" s="149"/>
      <c r="FO50" s="135"/>
      <c r="FP50" s="135"/>
      <c r="FQ50" s="135"/>
      <c r="FT50" s="214"/>
      <c r="FV50" s="1283" t="s">
        <v>2550</v>
      </c>
      <c r="FW50" s="1214" t="s">
        <v>2257</v>
      </c>
      <c r="FX50" s="1214">
        <v>0</v>
      </c>
      <c r="FY50" s="1209"/>
      <c r="FZ50" s="135" t="b">
        <v>0</v>
      </c>
      <c r="GA50" s="1209"/>
      <c r="GB50" s="1210"/>
      <c r="GD50" s="1215"/>
      <c r="GE50" s="1209"/>
      <c r="GF50" s="1209"/>
      <c r="GG50" s="1209"/>
      <c r="GH50" s="1209"/>
      <c r="GI50" s="1209"/>
      <c r="GJ50" s="1210"/>
      <c r="GL50" s="149"/>
      <c r="GM50" s="135"/>
      <c r="GN50" s="135"/>
      <c r="GO50" s="135"/>
      <c r="GR50" s="214"/>
      <c r="GT50" s="149"/>
      <c r="GU50" s="135"/>
      <c r="GV50" s="135"/>
      <c r="GW50" s="135"/>
      <c r="GZ50" s="214"/>
      <c r="HB50" s="149"/>
      <c r="HC50" s="135"/>
      <c r="HD50" s="135"/>
      <c r="HE50" s="135"/>
      <c r="HH50" s="214"/>
      <c r="HJ50" s="149"/>
      <c r="HK50" s="135"/>
      <c r="HL50" s="135"/>
      <c r="HM50" s="135"/>
      <c r="HP50" s="214"/>
      <c r="HQ50" s="1209"/>
      <c r="HR50" s="149"/>
      <c r="HS50" s="135"/>
      <c r="HT50" s="135"/>
      <c r="HU50" s="135"/>
      <c r="HX50" s="214"/>
      <c r="HY50" s="1209"/>
      <c r="HZ50" s="149"/>
      <c r="IA50" s="135"/>
      <c r="IB50" s="135"/>
      <c r="IC50" s="135"/>
      <c r="IF50" s="214"/>
      <c r="IH50" s="149"/>
      <c r="II50" s="135"/>
      <c r="IJ50" s="135"/>
      <c r="IK50" s="135"/>
      <c r="IN50" s="214"/>
    </row>
    <row r="51" spans="2:248" ht="14.4" x14ac:dyDescent="0.3">
      <c r="H51"/>
      <c r="J51" s="135"/>
      <c r="K51" s="135"/>
      <c r="L51" s="135"/>
      <c r="M51" s="135"/>
      <c r="N51" s="135"/>
      <c r="O51" s="135"/>
      <c r="P51" s="1039"/>
      <c r="X51"/>
      <c r="AF51"/>
      <c r="AN51"/>
      <c r="AV51"/>
      <c r="BD51"/>
      <c r="BL51"/>
      <c r="BV51" s="149"/>
      <c r="BW51" s="133"/>
      <c r="BX51" s="133"/>
      <c r="CB51" s="214"/>
      <c r="CJ51"/>
      <c r="CR51"/>
      <c r="CZ51"/>
      <c r="DH51"/>
      <c r="DP51"/>
      <c r="DR51" s="149"/>
      <c r="DS51" s="135"/>
      <c r="DT51" s="135"/>
      <c r="DU51" s="135"/>
      <c r="DX51" s="214"/>
      <c r="DZ51" s="149"/>
      <c r="EA51" s="135"/>
      <c r="EB51" s="135"/>
      <c r="EC51" s="135"/>
      <c r="EF51" s="214"/>
      <c r="EH51" s="149"/>
      <c r="EI51" s="135"/>
      <c r="EJ51" s="135"/>
      <c r="EK51" s="135"/>
      <c r="EN51" s="214"/>
      <c r="EP51" s="149"/>
      <c r="EQ51" s="135"/>
      <c r="ER51" s="135"/>
      <c r="ES51" s="135"/>
      <c r="EV51" s="214"/>
      <c r="EX51" s="149"/>
      <c r="EY51" s="135"/>
      <c r="EZ51" s="135"/>
      <c r="FA51" s="135"/>
      <c r="FB51" s="135"/>
      <c r="FC51" s="135"/>
      <c r="FD51" s="214"/>
      <c r="FF51" s="149"/>
      <c r="FG51" s="135"/>
      <c r="FH51" s="135"/>
      <c r="FI51" s="135"/>
      <c r="FL51" s="214"/>
      <c r="FN51" s="149"/>
      <c r="FO51" s="135"/>
      <c r="FP51" s="135"/>
      <c r="FQ51" s="135"/>
      <c r="FT51" s="214"/>
      <c r="FV51" s="1283" t="s">
        <v>2551</v>
      </c>
      <c r="FW51" s="1214" t="s">
        <v>2258</v>
      </c>
      <c r="FX51" s="1214">
        <v>0</v>
      </c>
      <c r="FY51" s="1209"/>
      <c r="FZ51" s="135" t="b">
        <v>0</v>
      </c>
      <c r="GA51" s="1209"/>
      <c r="GB51" s="1210"/>
      <c r="GD51" s="1215"/>
      <c r="GE51" s="1209"/>
      <c r="GF51" s="1209"/>
      <c r="GG51" s="1209"/>
      <c r="GH51" s="1209"/>
      <c r="GI51" s="1209"/>
      <c r="GJ51" s="1210"/>
      <c r="GL51" s="149"/>
      <c r="GM51" s="135"/>
      <c r="GN51" s="135"/>
      <c r="GO51" s="135"/>
      <c r="GR51" s="214"/>
      <c r="GT51" s="149"/>
      <c r="GU51" s="135"/>
      <c r="GV51" s="135"/>
      <c r="GW51" s="135"/>
      <c r="GZ51" s="214"/>
      <c r="HB51" s="149"/>
      <c r="HC51" s="135"/>
      <c r="HD51" s="135"/>
      <c r="HE51" s="135"/>
      <c r="HH51" s="214"/>
      <c r="HJ51" s="149"/>
      <c r="HK51" s="135"/>
      <c r="HL51" s="135"/>
      <c r="HM51" s="135"/>
      <c r="HP51" s="214"/>
      <c r="HQ51" s="1209"/>
      <c r="HR51" s="149"/>
      <c r="HS51" s="135"/>
      <c r="HT51" s="135"/>
      <c r="HU51" s="135"/>
      <c r="HX51" s="214"/>
      <c r="HY51" s="1209"/>
      <c r="HZ51" s="149"/>
      <c r="IA51" s="135"/>
      <c r="IB51" s="135"/>
      <c r="IC51" s="135"/>
      <c r="IF51" s="214"/>
      <c r="IH51" s="149"/>
      <c r="II51" s="135"/>
      <c r="IJ51" s="135"/>
      <c r="IK51" s="135"/>
      <c r="IN51" s="214"/>
    </row>
    <row r="52" spans="2:248" ht="14.4" x14ac:dyDescent="0.3">
      <c r="H52"/>
      <c r="P52"/>
      <c r="X52"/>
      <c r="AF52"/>
      <c r="AN52"/>
      <c r="AV52"/>
      <c r="BD52"/>
      <c r="BL52"/>
      <c r="BV52" s="149"/>
      <c r="BW52" s="133"/>
      <c r="BX52" s="133"/>
      <c r="CB52" s="214"/>
      <c r="CJ52"/>
      <c r="CR52"/>
      <c r="CZ52"/>
      <c r="DH52"/>
      <c r="DP52"/>
      <c r="DR52" s="149"/>
      <c r="DS52" s="135"/>
      <c r="DT52" s="135"/>
      <c r="DU52" s="135"/>
      <c r="DX52" s="214"/>
      <c r="DZ52" s="149"/>
      <c r="EA52" s="135"/>
      <c r="EB52" s="135"/>
      <c r="EC52" s="135"/>
      <c r="EF52" s="214"/>
      <c r="EH52" s="149"/>
      <c r="EI52" s="135"/>
      <c r="EJ52" s="135"/>
      <c r="EK52" s="135"/>
      <c r="EN52" s="214"/>
      <c r="EP52" s="149"/>
      <c r="EQ52" s="135"/>
      <c r="ER52" s="135"/>
      <c r="ES52" s="135"/>
      <c r="EV52" s="214"/>
      <c r="EX52" s="149"/>
      <c r="EY52" s="135"/>
      <c r="EZ52" s="135"/>
      <c r="FA52" s="135"/>
      <c r="FB52" s="135"/>
      <c r="FC52" s="135"/>
      <c r="FD52" s="214"/>
      <c r="FF52" s="149"/>
      <c r="FG52" s="135"/>
      <c r="FH52" s="135"/>
      <c r="FI52" s="135"/>
      <c r="FL52" s="214"/>
      <c r="FN52" s="149"/>
      <c r="FO52" s="135"/>
      <c r="FP52" s="135"/>
      <c r="FQ52" s="135"/>
      <c r="FT52" s="214"/>
      <c r="FV52" s="1283" t="s">
        <v>2552</v>
      </c>
      <c r="FW52" s="1214" t="s">
        <v>2259</v>
      </c>
      <c r="FX52" s="1214">
        <v>0</v>
      </c>
      <c r="FY52" s="1209"/>
      <c r="FZ52" s="135" t="b">
        <v>0</v>
      </c>
      <c r="GA52" s="1209"/>
      <c r="GB52" s="1210"/>
      <c r="GD52" s="1215"/>
      <c r="GE52" s="1209"/>
      <c r="GF52" s="1209"/>
      <c r="GG52" s="1209"/>
      <c r="GH52" s="1209"/>
      <c r="GI52" s="1209"/>
      <c r="GJ52" s="1210"/>
      <c r="GL52" s="149"/>
      <c r="GM52" s="135"/>
      <c r="GN52" s="135"/>
      <c r="GO52" s="135"/>
      <c r="GR52" s="214"/>
      <c r="GT52" s="149"/>
      <c r="GU52" s="135"/>
      <c r="GV52" s="135"/>
      <c r="GW52" s="135"/>
      <c r="GZ52" s="214"/>
      <c r="HB52" s="149"/>
      <c r="HC52" s="135"/>
      <c r="HD52" s="135"/>
      <c r="HE52" s="135"/>
      <c r="HH52" s="214"/>
      <c r="HJ52" s="149"/>
      <c r="HK52" s="135"/>
      <c r="HL52" s="135"/>
      <c r="HM52" s="135"/>
      <c r="HP52" s="214"/>
      <c r="HQ52" s="1209"/>
      <c r="HR52" s="149"/>
      <c r="HS52" s="135"/>
      <c r="HT52" s="135"/>
      <c r="HU52" s="135"/>
      <c r="HX52" s="214"/>
      <c r="HY52" s="1209"/>
      <c r="HZ52" s="149"/>
      <c r="IA52" s="135"/>
      <c r="IB52" s="135"/>
      <c r="IC52" s="135"/>
      <c r="IF52" s="214"/>
      <c r="IH52" s="149"/>
      <c r="II52" s="135"/>
      <c r="IJ52" s="135"/>
      <c r="IK52" s="135"/>
      <c r="IN52" s="214"/>
    </row>
    <row r="53" spans="2:248" ht="14.4" x14ac:dyDescent="0.3">
      <c r="H53"/>
      <c r="P53"/>
      <c r="X53"/>
      <c r="AF53"/>
      <c r="AN53"/>
      <c r="AV53"/>
      <c r="BD53"/>
      <c r="BL53"/>
      <c r="BV53" s="149"/>
      <c r="BW53" s="133"/>
      <c r="BX53" s="133"/>
      <c r="CB53" s="214"/>
      <c r="CJ53"/>
      <c r="CR53"/>
      <c r="CZ53"/>
      <c r="DH53"/>
      <c r="DP53"/>
      <c r="DR53" s="149"/>
      <c r="DS53" s="135"/>
      <c r="DT53" s="135"/>
      <c r="DU53" s="135"/>
      <c r="DX53" s="214"/>
      <c r="DZ53" s="149"/>
      <c r="EA53" s="135"/>
      <c r="EB53" s="135"/>
      <c r="EC53" s="135"/>
      <c r="EF53" s="214"/>
      <c r="EH53" s="149"/>
      <c r="EI53" s="135"/>
      <c r="EJ53" s="135"/>
      <c r="EK53" s="135"/>
      <c r="EN53" s="214"/>
      <c r="EP53" s="149"/>
      <c r="EQ53" s="135"/>
      <c r="ER53" s="135"/>
      <c r="ES53" s="135"/>
      <c r="EV53" s="214"/>
      <c r="EX53" s="149"/>
      <c r="EY53" s="135"/>
      <c r="EZ53" s="135"/>
      <c r="FA53" s="135"/>
      <c r="FB53" s="135"/>
      <c r="FC53" s="135"/>
      <c r="FD53" s="214"/>
      <c r="FF53" s="149"/>
      <c r="FG53" s="135"/>
      <c r="FH53" s="135"/>
      <c r="FI53" s="135"/>
      <c r="FL53" s="214"/>
      <c r="FN53" s="149"/>
      <c r="FO53" s="135"/>
      <c r="FP53" s="135"/>
      <c r="FQ53" s="135"/>
      <c r="FT53" s="214"/>
      <c r="FV53" s="1283" t="s">
        <v>2553</v>
      </c>
      <c r="FW53" s="1214" t="s">
        <v>2260</v>
      </c>
      <c r="FX53" s="1214">
        <v>0</v>
      </c>
      <c r="FY53" s="1209"/>
      <c r="FZ53" s="135" t="b">
        <v>0</v>
      </c>
      <c r="GA53" s="1209"/>
      <c r="GB53" s="1210"/>
      <c r="GD53" s="1215"/>
      <c r="GE53" s="1209"/>
      <c r="GF53" s="1209"/>
      <c r="GG53" s="1209"/>
      <c r="GH53" s="1209"/>
      <c r="GI53" s="1209"/>
      <c r="GJ53" s="1210"/>
      <c r="GL53" s="149"/>
      <c r="GM53" s="135"/>
      <c r="GN53" s="135"/>
      <c r="GO53" s="135"/>
      <c r="GR53" s="214"/>
      <c r="GT53" s="149"/>
      <c r="GU53" s="135"/>
      <c r="GV53" s="135"/>
      <c r="GW53" s="135"/>
      <c r="GZ53" s="214"/>
      <c r="HB53" s="149"/>
      <c r="HC53" s="135"/>
      <c r="HD53" s="135"/>
      <c r="HE53" s="135"/>
      <c r="HH53" s="214"/>
      <c r="HJ53" s="149"/>
      <c r="HK53" s="135"/>
      <c r="HL53" s="135"/>
      <c r="HM53" s="135"/>
      <c r="HP53" s="214"/>
      <c r="HQ53" s="1209"/>
      <c r="HR53" s="149"/>
      <c r="HS53" s="135"/>
      <c r="HT53" s="135"/>
      <c r="HU53" s="135"/>
      <c r="HX53" s="214"/>
      <c r="HY53" s="1209"/>
      <c r="HZ53" s="149"/>
      <c r="IA53" s="135"/>
      <c r="IB53" s="135"/>
      <c r="IC53" s="135"/>
      <c r="IF53" s="214"/>
      <c r="IH53" s="149"/>
      <c r="II53" s="135"/>
      <c r="IJ53" s="135"/>
      <c r="IK53" s="135"/>
      <c r="IN53" s="214"/>
    </row>
    <row r="54" spans="2:248" ht="14.4" x14ac:dyDescent="0.3">
      <c r="H54"/>
      <c r="P54"/>
      <c r="X54"/>
      <c r="AF54"/>
      <c r="AN54"/>
      <c r="AV54"/>
      <c r="BD54"/>
      <c r="BL54"/>
      <c r="BV54" s="149"/>
      <c r="BW54" s="133"/>
      <c r="BX54" s="133"/>
      <c r="CB54" s="214"/>
      <c r="CJ54"/>
      <c r="CR54"/>
      <c r="CZ54"/>
      <c r="DH54"/>
      <c r="DP54"/>
      <c r="DR54" s="149"/>
      <c r="DS54" s="135"/>
      <c r="DT54" s="135"/>
      <c r="DU54" s="135"/>
      <c r="DX54" s="214"/>
      <c r="DZ54" s="149"/>
      <c r="EA54" s="135"/>
      <c r="EB54" s="135"/>
      <c r="EC54" s="135"/>
      <c r="EF54" s="214"/>
      <c r="EH54" s="149"/>
      <c r="EI54" s="135"/>
      <c r="EJ54" s="135"/>
      <c r="EK54" s="135"/>
      <c r="EN54" s="214"/>
      <c r="EP54" s="149"/>
      <c r="EQ54" s="135"/>
      <c r="ER54" s="135"/>
      <c r="ES54" s="135"/>
      <c r="EV54" s="214"/>
      <c r="EX54" s="149"/>
      <c r="EY54" s="135"/>
      <c r="EZ54" s="135"/>
      <c r="FA54" s="135"/>
      <c r="FB54" s="135"/>
      <c r="FC54" s="135"/>
      <c r="FD54" s="214"/>
      <c r="FF54" s="149"/>
      <c r="FG54" s="135"/>
      <c r="FH54" s="135"/>
      <c r="FI54" s="135"/>
      <c r="FL54" s="214"/>
      <c r="FN54" s="149"/>
      <c r="FO54" s="135"/>
      <c r="FP54" s="135"/>
      <c r="FQ54" s="135"/>
      <c r="FT54" s="214"/>
      <c r="FV54" s="1283" t="s">
        <v>2554</v>
      </c>
      <c r="FW54" s="1214" t="s">
        <v>2261</v>
      </c>
      <c r="FX54" s="1214">
        <v>0</v>
      </c>
      <c r="FY54" s="1209"/>
      <c r="FZ54" s="135" t="b">
        <v>0</v>
      </c>
      <c r="GA54" s="1209"/>
      <c r="GB54" s="1210"/>
      <c r="GD54" s="1215"/>
      <c r="GE54" s="1209"/>
      <c r="GF54" s="1209"/>
      <c r="GG54" s="1209"/>
      <c r="GH54" s="1209"/>
      <c r="GI54" s="1209"/>
      <c r="GJ54" s="1210"/>
      <c r="GL54" s="149"/>
      <c r="GM54" s="135"/>
      <c r="GN54" s="135"/>
      <c r="GO54" s="135"/>
      <c r="GR54" s="214"/>
      <c r="GT54" s="149"/>
      <c r="GU54" s="135"/>
      <c r="GV54" s="135"/>
      <c r="GW54" s="135"/>
      <c r="GZ54" s="214"/>
      <c r="HB54" s="149"/>
      <c r="HC54" s="135"/>
      <c r="HD54" s="135"/>
      <c r="HE54" s="135"/>
      <c r="HH54" s="214"/>
      <c r="HJ54" s="149"/>
      <c r="HK54" s="135"/>
      <c r="HL54" s="135"/>
      <c r="HM54" s="135"/>
      <c r="HP54" s="214"/>
      <c r="HR54" s="149"/>
      <c r="HS54" s="135"/>
      <c r="HT54" s="135"/>
      <c r="HU54" s="135"/>
      <c r="HX54" s="214"/>
      <c r="HZ54" s="149"/>
      <c r="IA54" s="135"/>
      <c r="IB54" s="135"/>
      <c r="IC54" s="135"/>
      <c r="IF54" s="214"/>
      <c r="IH54" s="149"/>
      <c r="II54" s="135"/>
      <c r="IJ54" s="135"/>
      <c r="IK54" s="135"/>
      <c r="IN54" s="214"/>
    </row>
    <row r="55" spans="2:248" ht="14.4" x14ac:dyDescent="0.3">
      <c r="H55"/>
      <c r="P55"/>
      <c r="X55"/>
      <c r="AF55"/>
      <c r="AN55"/>
      <c r="AV55"/>
      <c r="BD55"/>
      <c r="BL55"/>
      <c r="BV55" s="158"/>
      <c r="BW55" s="133"/>
      <c r="BX55" s="133"/>
      <c r="CB55" s="214"/>
      <c r="CJ55"/>
      <c r="CR55"/>
      <c r="CZ55"/>
      <c r="DH55"/>
      <c r="DP55"/>
      <c r="DX55"/>
      <c r="EF55"/>
      <c r="EN55"/>
      <c r="EV55"/>
      <c r="FL55"/>
      <c r="FT55" s="108"/>
      <c r="GR55"/>
      <c r="GZ55"/>
      <c r="HH55"/>
      <c r="HP55"/>
      <c r="HX55"/>
      <c r="IF55"/>
      <c r="IN55"/>
    </row>
    <row r="56" spans="2:248" ht="14.4" x14ac:dyDescent="0.3">
      <c r="H56"/>
      <c r="P56"/>
      <c r="X56"/>
      <c r="AF56"/>
      <c r="AN56"/>
      <c r="AV56"/>
      <c r="BD56"/>
      <c r="BL56"/>
      <c r="BV56" s="149"/>
      <c r="CB56" s="214"/>
      <c r="CJ56"/>
      <c r="CR56"/>
      <c r="CZ56"/>
      <c r="DH56"/>
      <c r="DP56"/>
      <c r="DX56"/>
      <c r="EF56"/>
      <c r="EN56"/>
      <c r="EV56"/>
      <c r="FL56"/>
      <c r="FT56" s="108"/>
      <c r="GR56"/>
      <c r="GZ56"/>
      <c r="HH56"/>
      <c r="HP56"/>
      <c r="HX56"/>
      <c r="IF56"/>
      <c r="IN56"/>
    </row>
    <row r="57" spans="2:248" ht="14.4" x14ac:dyDescent="0.3">
      <c r="H57"/>
      <c r="P57"/>
      <c r="X57"/>
      <c r="AF57"/>
      <c r="AN57"/>
      <c r="AV57"/>
      <c r="BD57"/>
      <c r="BL57"/>
      <c r="BV57" s="149"/>
      <c r="CB57" s="214"/>
      <c r="CJ57"/>
      <c r="CR57"/>
      <c r="CZ57"/>
      <c r="DH57"/>
      <c r="DP57"/>
      <c r="DX57"/>
      <c r="EF57"/>
      <c r="EN57"/>
      <c r="EV57"/>
      <c r="FL57"/>
      <c r="FT57" s="108"/>
      <c r="GR57"/>
      <c r="GZ57"/>
      <c r="HH57"/>
      <c r="HP57"/>
      <c r="HX57"/>
      <c r="IF57"/>
      <c r="IN57"/>
    </row>
    <row r="58" spans="2:248" ht="14.4" x14ac:dyDescent="0.3">
      <c r="H58"/>
      <c r="P58"/>
      <c r="X58"/>
      <c r="AF58"/>
      <c r="AN58"/>
      <c r="AV58"/>
      <c r="BD58"/>
      <c r="BL58"/>
      <c r="BV58" s="149"/>
      <c r="CB58" s="214"/>
      <c r="CJ58"/>
      <c r="CR58"/>
      <c r="CZ58"/>
      <c r="DH58"/>
      <c r="DP58"/>
      <c r="DX58"/>
      <c r="EF58"/>
      <c r="EN58"/>
      <c r="EV58"/>
      <c r="FL58"/>
      <c r="FT58" s="108"/>
      <c r="GR58"/>
      <c r="GZ58"/>
      <c r="HH58"/>
      <c r="HP58"/>
      <c r="HX58"/>
      <c r="IF58"/>
      <c r="IN58"/>
    </row>
    <row r="59" spans="2:248" ht="14.4" x14ac:dyDescent="0.3">
      <c r="H59"/>
      <c r="P59"/>
      <c r="X59"/>
      <c r="AF59"/>
      <c r="AN59"/>
      <c r="AV59"/>
      <c r="BD59"/>
      <c r="BL59"/>
      <c r="CB59"/>
      <c r="CJ59"/>
      <c r="CR59"/>
      <c r="CZ59"/>
      <c r="DH59"/>
      <c r="DP59"/>
      <c r="DX59"/>
      <c r="EF59"/>
      <c r="EN59"/>
      <c r="EV59"/>
      <c r="FL59"/>
      <c r="FT59" s="108"/>
      <c r="GR59"/>
      <c r="GZ59"/>
      <c r="HH59"/>
      <c r="HP59"/>
      <c r="HX59"/>
      <c r="IF59"/>
      <c r="IN59"/>
    </row>
    <row r="60" spans="2:248" ht="14.4" x14ac:dyDescent="0.3">
      <c r="H60"/>
      <c r="P60"/>
      <c r="X60"/>
      <c r="AF60"/>
      <c r="AN60"/>
      <c r="AV60"/>
      <c r="BD60"/>
      <c r="BL60"/>
      <c r="CB60"/>
      <c r="CJ60"/>
      <c r="CR60"/>
      <c r="CZ60"/>
      <c r="DH60"/>
      <c r="DP60"/>
      <c r="DX60"/>
      <c r="EF60"/>
      <c r="EN60"/>
      <c r="EV60"/>
      <c r="FL60"/>
      <c r="FT60" s="108"/>
      <c r="GR60"/>
      <c r="GZ60"/>
      <c r="HH60"/>
      <c r="HP60"/>
      <c r="HX60"/>
      <c r="IF60"/>
      <c r="IN60"/>
    </row>
    <row r="61" spans="2:248" ht="14.4" x14ac:dyDescent="0.3">
      <c r="H61"/>
      <c r="P61"/>
      <c r="X61"/>
      <c r="AF61"/>
      <c r="AN61"/>
      <c r="AV61"/>
      <c r="BD61"/>
      <c r="BL61"/>
      <c r="CB61"/>
      <c r="CJ61"/>
      <c r="CR61"/>
      <c r="CZ61"/>
      <c r="DH61"/>
      <c r="DP61"/>
      <c r="DX61"/>
      <c r="EF61"/>
      <c r="EN61"/>
      <c r="EV61"/>
      <c r="FL61"/>
      <c r="FT61" s="108"/>
      <c r="GR61"/>
      <c r="GZ61"/>
      <c r="HH61"/>
      <c r="HP61"/>
      <c r="HX61"/>
      <c r="IF61"/>
      <c r="IN61"/>
    </row>
    <row r="62" spans="2:248" ht="14.4" x14ac:dyDescent="0.3">
      <c r="H62"/>
      <c r="P62"/>
      <c r="X62"/>
      <c r="AF62"/>
      <c r="AN62"/>
      <c r="AV62"/>
      <c r="BD62"/>
      <c r="BL62"/>
      <c r="CB62"/>
      <c r="CJ62"/>
      <c r="CR62"/>
      <c r="CZ62"/>
      <c r="DH62"/>
      <c r="DP62"/>
      <c r="DX62"/>
      <c r="EF62"/>
      <c r="EN62"/>
      <c r="EV62"/>
      <c r="FL62"/>
      <c r="FT62" s="108"/>
      <c r="GR62"/>
      <c r="GZ62"/>
      <c r="HH62"/>
      <c r="HP62"/>
      <c r="HX62"/>
      <c r="IF62"/>
      <c r="IN62"/>
    </row>
    <row r="63" spans="2:248" ht="14.4" x14ac:dyDescent="0.3">
      <c r="H63"/>
      <c r="P63"/>
      <c r="X63"/>
      <c r="AF63"/>
      <c r="AN63"/>
      <c r="AV63"/>
      <c r="BD63"/>
      <c r="BL63"/>
      <c r="CB63"/>
      <c r="CJ63"/>
      <c r="CR63"/>
      <c r="CZ63"/>
      <c r="DH63"/>
      <c r="DP63"/>
      <c r="DX63"/>
      <c r="EF63"/>
      <c r="EN63"/>
      <c r="EV63"/>
      <c r="FL63"/>
      <c r="FT63" s="108"/>
      <c r="GR63"/>
      <c r="GZ63"/>
      <c r="HH63"/>
      <c r="HP63"/>
      <c r="HX63"/>
      <c r="IF63"/>
      <c r="IN63"/>
    </row>
    <row r="64" spans="2:248" ht="14.4" x14ac:dyDescent="0.3">
      <c r="H64"/>
      <c r="P64"/>
      <c r="X64"/>
      <c r="AF64"/>
      <c r="AN64"/>
      <c r="AV64"/>
      <c r="BD64"/>
      <c r="BL64"/>
      <c r="CB64"/>
      <c r="CJ64"/>
      <c r="CR64"/>
      <c r="CZ64"/>
      <c r="DH64"/>
      <c r="DP64"/>
      <c r="DX64"/>
      <c r="EF64"/>
      <c r="EN64"/>
      <c r="EV64"/>
      <c r="FL64"/>
      <c r="FT64" s="108"/>
      <c r="GR64"/>
      <c r="GZ64"/>
      <c r="HH64"/>
      <c r="HP64"/>
      <c r="HX64"/>
      <c r="IF64"/>
      <c r="IN64"/>
    </row>
    <row r="65" spans="8:248" ht="14.4" x14ac:dyDescent="0.3">
      <c r="H65"/>
      <c r="P65"/>
      <c r="X65"/>
      <c r="AF65"/>
      <c r="AN65"/>
      <c r="AV65"/>
      <c r="BD65"/>
      <c r="BL65"/>
      <c r="CB65"/>
      <c r="CJ65"/>
      <c r="CR65"/>
      <c r="CZ65"/>
      <c r="DH65"/>
      <c r="DP65"/>
      <c r="DX65"/>
      <c r="EF65"/>
      <c r="EN65"/>
      <c r="EV65"/>
      <c r="FL65"/>
      <c r="FT65" s="108"/>
      <c r="GR65"/>
      <c r="GZ65"/>
      <c r="HH65"/>
      <c r="HP65"/>
      <c r="HX65"/>
      <c r="IF65"/>
      <c r="IN65"/>
    </row>
    <row r="66" spans="8:248" ht="14.4" x14ac:dyDescent="0.3">
      <c r="H66"/>
      <c r="P66"/>
      <c r="X66"/>
      <c r="AF66"/>
      <c r="AN66"/>
      <c r="AV66"/>
      <c r="BD66"/>
      <c r="BL66"/>
      <c r="CB66"/>
      <c r="CJ66"/>
      <c r="CR66"/>
      <c r="CZ66"/>
      <c r="DH66"/>
      <c r="DP66"/>
      <c r="DX66"/>
      <c r="EF66"/>
      <c r="EN66"/>
      <c r="EV66"/>
      <c r="FL66"/>
      <c r="FT66" s="108"/>
      <c r="GR66"/>
      <c r="GZ66"/>
      <c r="HH66"/>
      <c r="HP66"/>
      <c r="HX66"/>
      <c r="IF66"/>
      <c r="IN66"/>
    </row>
    <row r="67" spans="8:248" ht="14.4" x14ac:dyDescent="0.3">
      <c r="H67"/>
      <c r="P67"/>
      <c r="X67"/>
      <c r="AF67"/>
      <c r="AN67"/>
      <c r="AV67"/>
      <c r="BD67"/>
      <c r="BL67"/>
      <c r="CB67"/>
      <c r="CJ67"/>
      <c r="CR67"/>
      <c r="CZ67"/>
      <c r="DH67"/>
      <c r="DP67"/>
      <c r="DX67"/>
      <c r="EF67"/>
      <c r="EN67"/>
      <c r="EV67"/>
      <c r="FL67"/>
      <c r="FT67" s="108"/>
      <c r="GR67"/>
      <c r="GZ67"/>
      <c r="HH67"/>
      <c r="HP67"/>
      <c r="HX67"/>
      <c r="IF67"/>
      <c r="IN67"/>
    </row>
    <row r="68" spans="8:248" ht="14.4" x14ac:dyDescent="0.3">
      <c r="H68"/>
      <c r="P68"/>
      <c r="X68"/>
      <c r="AF68"/>
      <c r="AN68"/>
      <c r="AV68"/>
      <c r="BD68"/>
      <c r="BL68"/>
      <c r="CB68"/>
      <c r="CJ68"/>
      <c r="CR68"/>
      <c r="CZ68"/>
      <c r="DH68"/>
      <c r="DP68"/>
      <c r="DX68"/>
      <c r="EF68"/>
      <c r="EN68"/>
      <c r="EV68"/>
      <c r="FL68"/>
      <c r="FT68" s="108"/>
      <c r="GR68"/>
      <c r="GZ68"/>
      <c r="HH68"/>
      <c r="HP68"/>
      <c r="HX68"/>
      <c r="IF68"/>
      <c r="IN68"/>
    </row>
    <row r="69" spans="8:248" ht="14.4" x14ac:dyDescent="0.3">
      <c r="H69"/>
      <c r="P69"/>
      <c r="X69"/>
      <c r="AF69"/>
      <c r="AN69"/>
      <c r="AV69"/>
      <c r="BD69"/>
      <c r="BL69"/>
      <c r="CB69"/>
      <c r="CJ69"/>
      <c r="CR69"/>
      <c r="CZ69"/>
      <c r="DH69"/>
      <c r="DP69"/>
      <c r="DX69"/>
      <c r="EF69"/>
      <c r="EN69"/>
      <c r="EV69"/>
      <c r="FL69"/>
      <c r="FT69" s="108"/>
      <c r="GR69"/>
      <c r="GZ69"/>
      <c r="HH69"/>
      <c r="HP69"/>
      <c r="HX69"/>
      <c r="IF69"/>
      <c r="IN69"/>
    </row>
    <row r="70" spans="8:248" ht="14.4" x14ac:dyDescent="0.3">
      <c r="H70"/>
      <c r="P70"/>
      <c r="X70"/>
      <c r="AF70"/>
      <c r="AN70"/>
      <c r="AV70"/>
      <c r="BD70"/>
      <c r="BL70"/>
      <c r="CB70"/>
      <c r="CJ70"/>
      <c r="CR70"/>
      <c r="CZ70"/>
      <c r="DH70"/>
      <c r="DP70"/>
      <c r="DX70"/>
      <c r="EF70"/>
      <c r="EN70"/>
      <c r="EV70"/>
      <c r="FL70"/>
      <c r="FT70" s="108"/>
      <c r="GR70"/>
      <c r="GZ70"/>
      <c r="HH70"/>
      <c r="HP70"/>
      <c r="HX70"/>
      <c r="IF70"/>
      <c r="IN70"/>
    </row>
    <row r="71" spans="8:248" ht="14.4" x14ac:dyDescent="0.3">
      <c r="H71"/>
      <c r="P71"/>
      <c r="X71"/>
      <c r="AF71"/>
      <c r="AN71"/>
      <c r="AV71"/>
      <c r="BD71"/>
      <c r="BL71"/>
      <c r="CB71"/>
      <c r="CJ71"/>
      <c r="CR71"/>
      <c r="CZ71"/>
      <c r="DH71"/>
      <c r="DP71"/>
      <c r="DX71"/>
      <c r="EF71"/>
      <c r="EN71"/>
      <c r="EV71"/>
      <c r="FL71"/>
      <c r="FT71" s="108"/>
      <c r="GR71"/>
      <c r="GZ71"/>
      <c r="HH71"/>
      <c r="HP71"/>
      <c r="HX71"/>
      <c r="IF71"/>
      <c r="IN71"/>
    </row>
    <row r="72" spans="8:248" ht="14.4" x14ac:dyDescent="0.3">
      <c r="H72"/>
      <c r="P72"/>
      <c r="X72"/>
      <c r="AF72"/>
      <c r="AN72"/>
      <c r="AV72"/>
      <c r="BD72"/>
      <c r="BL72"/>
      <c r="CB72"/>
      <c r="CJ72"/>
      <c r="CR72"/>
      <c r="CZ72"/>
      <c r="DH72"/>
      <c r="DP72"/>
      <c r="DX72"/>
      <c r="EF72"/>
      <c r="EN72"/>
      <c r="EV72"/>
      <c r="FL72"/>
      <c r="FT72" s="108"/>
      <c r="GR72"/>
      <c r="GZ72"/>
      <c r="HH72"/>
      <c r="HP72"/>
      <c r="HX72"/>
      <c r="IF72"/>
      <c r="IN72"/>
    </row>
    <row r="73" spans="8:248" ht="14.4" x14ac:dyDescent="0.3">
      <c r="H73"/>
      <c r="P73"/>
      <c r="X73"/>
      <c r="AF73"/>
      <c r="AN73"/>
      <c r="AV73"/>
      <c r="BD73"/>
      <c r="BL73"/>
      <c r="CB73"/>
      <c r="CJ73"/>
      <c r="CR73"/>
      <c r="CZ73"/>
      <c r="DH73"/>
      <c r="DP73"/>
      <c r="DX73"/>
      <c r="EF73"/>
      <c r="EN73"/>
      <c r="EV73"/>
      <c r="FL73"/>
      <c r="FT73" s="108"/>
      <c r="GR73"/>
      <c r="GZ73"/>
      <c r="HH73"/>
      <c r="HP73"/>
      <c r="HX73"/>
      <c r="IF73"/>
      <c r="IN73"/>
    </row>
    <row r="74" spans="8:248" ht="14.4" x14ac:dyDescent="0.3">
      <c r="H74"/>
      <c r="P74"/>
      <c r="X74"/>
      <c r="AF74"/>
      <c r="AN74"/>
      <c r="AV74"/>
      <c r="BD74"/>
      <c r="BL74"/>
      <c r="CB74"/>
      <c r="CJ74"/>
      <c r="CR74"/>
      <c r="CZ74"/>
      <c r="DH74"/>
      <c r="DP74"/>
      <c r="DX74"/>
      <c r="EF74"/>
      <c r="EN74"/>
      <c r="EV74"/>
      <c r="FL74"/>
      <c r="FT74" s="108"/>
      <c r="GR74"/>
      <c r="GZ74"/>
      <c r="HH74"/>
      <c r="HP74"/>
      <c r="HX74"/>
      <c r="IF74"/>
      <c r="IN74"/>
    </row>
    <row r="75" spans="8:248" ht="14.4" x14ac:dyDescent="0.3">
      <c r="H75"/>
      <c r="P75"/>
      <c r="X75"/>
      <c r="AF75"/>
      <c r="AN75"/>
      <c r="AV75"/>
      <c r="BD75"/>
      <c r="BL75"/>
      <c r="CB75"/>
      <c r="CJ75"/>
      <c r="CR75"/>
      <c r="CZ75"/>
      <c r="DH75"/>
      <c r="DP75"/>
      <c r="DX75"/>
      <c r="EF75"/>
      <c r="EN75"/>
      <c r="EV75"/>
      <c r="FL75"/>
      <c r="FT75" s="108"/>
      <c r="GR75"/>
      <c r="GZ75"/>
      <c r="HH75"/>
      <c r="HP75"/>
      <c r="HX75"/>
      <c r="IF75"/>
      <c r="IN75"/>
    </row>
    <row r="76" spans="8:248" ht="14.4" x14ac:dyDescent="0.3">
      <c r="H76"/>
      <c r="P76"/>
      <c r="X76"/>
      <c r="AF76"/>
      <c r="AN76"/>
      <c r="AV76"/>
      <c r="BD76"/>
      <c r="BL76"/>
      <c r="CB76"/>
      <c r="CJ76"/>
      <c r="CR76"/>
      <c r="CZ76"/>
      <c r="DH76"/>
      <c r="DP76"/>
      <c r="DX76"/>
      <c r="EF76"/>
      <c r="EN76"/>
      <c r="EV76"/>
      <c r="FL76"/>
      <c r="FT76" s="108"/>
      <c r="GR76"/>
      <c r="GZ76"/>
      <c r="HH76"/>
      <c r="HP76"/>
      <c r="HX76"/>
      <c r="IF76"/>
      <c r="IN76"/>
    </row>
    <row r="77" spans="8:248" ht="14.4" x14ac:dyDescent="0.3">
      <c r="H77"/>
      <c r="P77"/>
      <c r="X77"/>
      <c r="AF77"/>
      <c r="AN77"/>
      <c r="AV77"/>
      <c r="BD77"/>
      <c r="BL77"/>
      <c r="CB77"/>
      <c r="CJ77"/>
      <c r="CR77"/>
      <c r="CZ77"/>
      <c r="DH77"/>
      <c r="DP77"/>
      <c r="DX77"/>
      <c r="EF77"/>
      <c r="EN77"/>
      <c r="EV77"/>
      <c r="FL77"/>
      <c r="FT77" s="108"/>
      <c r="GR77"/>
      <c r="GZ77"/>
      <c r="HH77"/>
      <c r="HP77"/>
      <c r="HX77"/>
      <c r="IF77"/>
      <c r="IN77"/>
    </row>
    <row r="78" spans="8:248" ht="14.4" x14ac:dyDescent="0.3">
      <c r="H78"/>
      <c r="P78"/>
      <c r="X78"/>
      <c r="AF78"/>
      <c r="AN78"/>
      <c r="AV78"/>
      <c r="BD78"/>
      <c r="BL78"/>
      <c r="CB78"/>
      <c r="CJ78"/>
      <c r="CR78"/>
      <c r="CZ78"/>
      <c r="DH78"/>
      <c r="DP78"/>
      <c r="DX78"/>
      <c r="EF78"/>
      <c r="EN78"/>
      <c r="EV78"/>
      <c r="FL78"/>
      <c r="FT78" s="108"/>
      <c r="GR78"/>
      <c r="GZ78"/>
      <c r="HH78"/>
      <c r="HP78"/>
      <c r="HX78"/>
      <c r="IF78"/>
      <c r="IN78"/>
    </row>
    <row r="79" spans="8:248" ht="14.4" x14ac:dyDescent="0.3">
      <c r="H79"/>
      <c r="P79"/>
      <c r="X79"/>
      <c r="AF79"/>
      <c r="AN79"/>
      <c r="AV79"/>
      <c r="BD79"/>
      <c r="BL79"/>
      <c r="CB79"/>
      <c r="CJ79"/>
      <c r="CR79"/>
      <c r="CZ79"/>
      <c r="DH79"/>
      <c r="DP79"/>
      <c r="DX79"/>
      <c r="EF79"/>
      <c r="EN79"/>
      <c r="EV79"/>
      <c r="FL79"/>
      <c r="FT79" s="108"/>
      <c r="GR79"/>
      <c r="GZ79"/>
      <c r="HH79"/>
      <c r="HP79"/>
      <c r="HX79"/>
      <c r="IF79"/>
      <c r="IN79"/>
    </row>
    <row r="80" spans="8:248" ht="14.4" x14ac:dyDescent="0.3">
      <c r="H80"/>
      <c r="P80"/>
      <c r="X80"/>
      <c r="AF80"/>
      <c r="AN80"/>
      <c r="AV80"/>
      <c r="BD80"/>
      <c r="BL80"/>
      <c r="CB80"/>
      <c r="CJ80"/>
      <c r="CR80"/>
      <c r="CZ80"/>
      <c r="DH80"/>
      <c r="DP80"/>
      <c r="DX80"/>
      <c r="EF80"/>
      <c r="EN80"/>
      <c r="EV80"/>
      <c r="FL80"/>
      <c r="FT80" s="108"/>
      <c r="GR80"/>
      <c r="GZ80"/>
      <c r="HH80"/>
      <c r="HP80"/>
      <c r="HX80"/>
      <c r="IF80"/>
      <c r="IN80"/>
    </row>
    <row r="81" spans="8:248" ht="14.4" x14ac:dyDescent="0.3">
      <c r="H81"/>
      <c r="P81"/>
      <c r="X81"/>
      <c r="AF81"/>
      <c r="AN81"/>
      <c r="AV81"/>
      <c r="BD81"/>
      <c r="BL81"/>
      <c r="CB81"/>
      <c r="CJ81"/>
      <c r="CR81"/>
      <c r="CZ81"/>
      <c r="DH81"/>
      <c r="DP81"/>
      <c r="DX81"/>
      <c r="EF81"/>
      <c r="EN81"/>
      <c r="EV81"/>
      <c r="FL81"/>
      <c r="FT81" s="108"/>
      <c r="GR81"/>
      <c r="GZ81"/>
      <c r="HH81"/>
      <c r="HP81"/>
      <c r="HX81"/>
      <c r="IF81"/>
      <c r="IN81"/>
    </row>
    <row r="82" spans="8:248" ht="14.4" x14ac:dyDescent="0.3">
      <c r="H82"/>
      <c r="P82"/>
      <c r="X82"/>
      <c r="AF82"/>
      <c r="AN82"/>
      <c r="AV82"/>
      <c r="BD82"/>
      <c r="BL82"/>
      <c r="CB82"/>
      <c r="CJ82"/>
      <c r="CR82"/>
      <c r="CZ82"/>
      <c r="DH82"/>
      <c r="DP82"/>
      <c r="DX82"/>
      <c r="EF82"/>
      <c r="EN82"/>
      <c r="EV82"/>
      <c r="FL82"/>
      <c r="FT82" s="108"/>
      <c r="GR82"/>
      <c r="GZ82"/>
      <c r="HH82"/>
      <c r="HP82"/>
      <c r="HX82"/>
      <c r="IF82"/>
      <c r="IN82"/>
    </row>
    <row r="83" spans="8:248" ht="14.4" x14ac:dyDescent="0.3">
      <c r="H83"/>
      <c r="P83"/>
      <c r="X83"/>
      <c r="AF83"/>
      <c r="AN83"/>
      <c r="AV83"/>
      <c r="BD83"/>
      <c r="BL83"/>
      <c r="CB83"/>
      <c r="CJ83"/>
      <c r="CR83"/>
      <c r="CZ83"/>
      <c r="DH83"/>
      <c r="DP83"/>
      <c r="DX83"/>
      <c r="EF83"/>
      <c r="EN83"/>
      <c r="EV83"/>
      <c r="FL83"/>
      <c r="FT83" s="108"/>
      <c r="GR83"/>
      <c r="GZ83"/>
      <c r="HH83"/>
      <c r="HP83"/>
      <c r="HX83"/>
      <c r="IF83"/>
      <c r="IN83"/>
    </row>
    <row r="84" spans="8:248" ht="14.4" x14ac:dyDescent="0.3">
      <c r="H84"/>
      <c r="P84"/>
      <c r="X84"/>
      <c r="AF84"/>
      <c r="AN84"/>
      <c r="AV84"/>
      <c r="BD84"/>
      <c r="BL84"/>
      <c r="CB84"/>
      <c r="CJ84"/>
      <c r="CR84"/>
      <c r="CZ84"/>
      <c r="DH84"/>
      <c r="DP84"/>
      <c r="DX84"/>
      <c r="EF84"/>
      <c r="EN84"/>
      <c r="EV84"/>
      <c r="FL84"/>
      <c r="FT84" s="108"/>
      <c r="GR84"/>
      <c r="GZ84"/>
      <c r="HH84"/>
      <c r="HP84"/>
      <c r="HX84"/>
      <c r="IF84"/>
      <c r="IN84"/>
    </row>
    <row r="85" spans="8:248" ht="14.4" x14ac:dyDescent="0.3">
      <c r="H85"/>
      <c r="P85"/>
      <c r="X85"/>
      <c r="AF85"/>
      <c r="AN85"/>
      <c r="AV85"/>
      <c r="BD85"/>
      <c r="BL85"/>
      <c r="CB85"/>
      <c r="CJ85"/>
      <c r="CR85"/>
      <c r="CZ85"/>
      <c r="DH85"/>
      <c r="DP85"/>
      <c r="DX85"/>
      <c r="EF85"/>
      <c r="EN85"/>
      <c r="EV85"/>
      <c r="FL85"/>
      <c r="FT85" s="108"/>
      <c r="GR85"/>
      <c r="GZ85"/>
      <c r="HH85"/>
      <c r="HP85"/>
      <c r="HX85"/>
      <c r="IF85"/>
      <c r="IN85"/>
    </row>
    <row r="86" spans="8:248" ht="14.4" x14ac:dyDescent="0.3">
      <c r="H86"/>
      <c r="P86"/>
      <c r="X86"/>
      <c r="AF86"/>
      <c r="AN86"/>
      <c r="AV86"/>
      <c r="BD86"/>
      <c r="BL86"/>
      <c r="CB86"/>
      <c r="CJ86"/>
      <c r="CR86"/>
      <c r="CZ86"/>
      <c r="DH86"/>
      <c r="DP86"/>
      <c r="DX86"/>
      <c r="EF86"/>
      <c r="EN86"/>
      <c r="EV86"/>
      <c r="FL86"/>
      <c r="FT86" s="108"/>
      <c r="GR86"/>
      <c r="GZ86"/>
      <c r="HH86"/>
      <c r="HP86"/>
      <c r="HX86"/>
      <c r="IF86"/>
      <c r="IN86"/>
    </row>
    <row r="87" spans="8:248" ht="14.4" x14ac:dyDescent="0.3">
      <c r="H87"/>
      <c r="P87"/>
      <c r="X87"/>
      <c r="AF87"/>
      <c r="AN87"/>
      <c r="AV87"/>
      <c r="BD87"/>
      <c r="BL87"/>
      <c r="CB87"/>
      <c r="CJ87"/>
      <c r="CR87"/>
      <c r="CZ87"/>
      <c r="DH87"/>
      <c r="DP87"/>
      <c r="DX87"/>
      <c r="EF87"/>
      <c r="EN87"/>
      <c r="EV87"/>
      <c r="FL87"/>
      <c r="FT87" s="108"/>
      <c r="GR87"/>
      <c r="GZ87"/>
      <c r="HH87"/>
      <c r="HP87"/>
      <c r="HX87"/>
      <c r="IF87"/>
      <c r="IN87"/>
    </row>
    <row r="88" spans="8:248" ht="14.4" x14ac:dyDescent="0.3">
      <c r="H88"/>
      <c r="P88"/>
      <c r="X88"/>
      <c r="AF88"/>
      <c r="AN88"/>
      <c r="AV88"/>
      <c r="BD88"/>
      <c r="BL88"/>
      <c r="CB88"/>
      <c r="CJ88"/>
      <c r="CR88"/>
      <c r="CZ88"/>
      <c r="DH88"/>
      <c r="DP88"/>
      <c r="DX88"/>
      <c r="EF88"/>
      <c r="EN88"/>
      <c r="EV88"/>
      <c r="FL88"/>
      <c r="FT88" s="108"/>
      <c r="GR88"/>
      <c r="GZ88"/>
      <c r="HH88"/>
      <c r="HP88"/>
      <c r="HX88"/>
      <c r="IF88"/>
      <c r="IN88"/>
    </row>
    <row r="89" spans="8:248" ht="14.4" x14ac:dyDescent="0.3">
      <c r="H89"/>
      <c r="P89"/>
      <c r="X89"/>
      <c r="AF89"/>
      <c r="AN89"/>
      <c r="AV89"/>
      <c r="BD89"/>
      <c r="BL89"/>
      <c r="CB89"/>
      <c r="CJ89"/>
      <c r="CR89"/>
      <c r="CZ89"/>
      <c r="DH89"/>
      <c r="DP89"/>
      <c r="DX89"/>
      <c r="EF89"/>
      <c r="EN89"/>
      <c r="EV89"/>
      <c r="FL89"/>
      <c r="FT89" s="108"/>
      <c r="GR89"/>
      <c r="GZ89"/>
      <c r="HH89"/>
      <c r="HP89"/>
      <c r="HX89"/>
      <c r="IF89"/>
      <c r="IN89"/>
    </row>
    <row r="90" spans="8:248" ht="14.4" x14ac:dyDescent="0.3">
      <c r="H90"/>
      <c r="P90"/>
      <c r="X90"/>
      <c r="AF90"/>
      <c r="AN90"/>
      <c r="AV90"/>
      <c r="BD90"/>
      <c r="BL90"/>
      <c r="CB90"/>
      <c r="CJ90"/>
      <c r="CR90"/>
      <c r="CZ90"/>
      <c r="DH90"/>
      <c r="DP90"/>
      <c r="DX90"/>
      <c r="EF90"/>
      <c r="EN90"/>
      <c r="EV90"/>
      <c r="FL90"/>
      <c r="FT90" s="108"/>
      <c r="GR90"/>
      <c r="GZ90"/>
      <c r="HH90"/>
      <c r="HP90"/>
      <c r="HX90"/>
      <c r="IF90"/>
      <c r="IN90"/>
    </row>
    <row r="91" spans="8:248" ht="14.4" x14ac:dyDescent="0.3">
      <c r="H91"/>
      <c r="P91"/>
      <c r="X91"/>
      <c r="AF91"/>
      <c r="AN91"/>
      <c r="AV91"/>
      <c r="BD91"/>
      <c r="BL91"/>
      <c r="CB91"/>
      <c r="CJ91"/>
      <c r="CR91"/>
      <c r="CZ91"/>
      <c r="DH91"/>
      <c r="DP91"/>
      <c r="DX91"/>
      <c r="EF91"/>
      <c r="EN91"/>
      <c r="EV91"/>
      <c r="FL91"/>
      <c r="FT91" s="108"/>
      <c r="GR91"/>
      <c r="GZ91"/>
      <c r="HH91"/>
      <c r="HP91"/>
      <c r="HX91"/>
      <c r="IF91"/>
      <c r="IN91"/>
    </row>
    <row r="92" spans="8:248" ht="14.4" x14ac:dyDescent="0.3">
      <c r="H92"/>
      <c r="P92"/>
      <c r="X92"/>
      <c r="AF92"/>
      <c r="AN92"/>
      <c r="AV92"/>
      <c r="BD92"/>
      <c r="BL92"/>
      <c r="CB92"/>
      <c r="CJ92"/>
      <c r="CR92"/>
      <c r="CZ92"/>
      <c r="DH92"/>
      <c r="DP92"/>
      <c r="DX92"/>
      <c r="EF92"/>
      <c r="EN92"/>
      <c r="EV92"/>
      <c r="FL92"/>
      <c r="FT92" s="108"/>
      <c r="GR92"/>
      <c r="GZ92"/>
      <c r="HH92"/>
      <c r="HP92"/>
      <c r="HX92"/>
      <c r="IF92"/>
      <c r="IN92"/>
    </row>
    <row r="93" spans="8:248" ht="14.4" x14ac:dyDescent="0.3">
      <c r="H93"/>
      <c r="P93"/>
      <c r="X93"/>
      <c r="AF93"/>
      <c r="AN93"/>
      <c r="AV93"/>
      <c r="BD93"/>
      <c r="BL93"/>
      <c r="CB93"/>
      <c r="CJ93"/>
      <c r="CR93"/>
      <c r="CZ93"/>
      <c r="DH93"/>
      <c r="DP93"/>
      <c r="DX93"/>
      <c r="EF93"/>
      <c r="EN93"/>
      <c r="EV93"/>
      <c r="FL93"/>
      <c r="FT93" s="108"/>
      <c r="GR93"/>
      <c r="GZ93"/>
      <c r="HH93"/>
      <c r="HP93"/>
      <c r="HX93"/>
      <c r="IF93"/>
      <c r="IN93"/>
    </row>
    <row r="94" spans="8:248" ht="14.4" x14ac:dyDescent="0.3">
      <c r="H94"/>
      <c r="P94"/>
      <c r="X94"/>
      <c r="AF94"/>
      <c r="AN94"/>
      <c r="AV94"/>
      <c r="BD94"/>
      <c r="BL94"/>
      <c r="CB94"/>
      <c r="CJ94"/>
      <c r="CR94"/>
      <c r="CZ94"/>
      <c r="DH94"/>
      <c r="DP94"/>
      <c r="DX94"/>
      <c r="EF94"/>
      <c r="EN94"/>
      <c r="EV94"/>
      <c r="FL94"/>
      <c r="FT94" s="108"/>
      <c r="GR94"/>
      <c r="GZ94"/>
      <c r="HH94"/>
      <c r="HP94"/>
      <c r="HX94"/>
      <c r="IF94"/>
      <c r="IN94"/>
    </row>
    <row r="95" spans="8:248" ht="14.4" x14ac:dyDescent="0.3">
      <c r="H95"/>
      <c r="P95"/>
      <c r="X95"/>
      <c r="AF95"/>
      <c r="AN95"/>
      <c r="AV95"/>
      <c r="BD95"/>
      <c r="BL95"/>
      <c r="CB95"/>
      <c r="CJ95"/>
      <c r="CR95"/>
      <c r="CZ95"/>
      <c r="DH95"/>
      <c r="DP95"/>
      <c r="DX95"/>
      <c r="EF95"/>
      <c r="EN95"/>
      <c r="EV95"/>
      <c r="FL95"/>
      <c r="FT95" s="108"/>
      <c r="GR95"/>
      <c r="GZ95"/>
      <c r="HH95"/>
      <c r="HP95"/>
      <c r="HX95"/>
      <c r="IF95"/>
      <c r="IN95"/>
    </row>
    <row r="96" spans="8:248" ht="14.4" x14ac:dyDescent="0.3">
      <c r="H96"/>
      <c r="P96"/>
      <c r="X96"/>
      <c r="AF96"/>
      <c r="AN96"/>
      <c r="AV96"/>
      <c r="BD96"/>
      <c r="BL96"/>
      <c r="CB96"/>
      <c r="CJ96"/>
      <c r="CR96"/>
      <c r="CZ96"/>
      <c r="DH96"/>
      <c r="DP96"/>
      <c r="DX96"/>
      <c r="EF96"/>
      <c r="EN96"/>
      <c r="EV96"/>
      <c r="FL96"/>
      <c r="FT96" s="108"/>
      <c r="GR96"/>
      <c r="GZ96"/>
      <c r="HH96"/>
      <c r="HP96"/>
      <c r="HX96"/>
      <c r="IF96"/>
      <c r="IN96"/>
    </row>
    <row r="97" spans="8:248" ht="14.4" x14ac:dyDescent="0.3">
      <c r="H97"/>
      <c r="P97"/>
      <c r="X97"/>
      <c r="AF97"/>
      <c r="AN97"/>
      <c r="AV97"/>
      <c r="BD97"/>
      <c r="BL97"/>
      <c r="CB97"/>
      <c r="CJ97"/>
      <c r="CR97"/>
      <c r="CZ97"/>
      <c r="DH97"/>
      <c r="DP97"/>
      <c r="DX97"/>
      <c r="EF97"/>
      <c r="EN97"/>
      <c r="EV97"/>
      <c r="FL97"/>
      <c r="FT97" s="108"/>
      <c r="GR97"/>
      <c r="GZ97"/>
      <c r="HH97"/>
      <c r="HP97"/>
      <c r="HX97"/>
      <c r="IF97"/>
      <c r="IN97"/>
    </row>
    <row r="98" spans="8:248" ht="14.4" x14ac:dyDescent="0.3">
      <c r="H98"/>
      <c r="P98"/>
      <c r="X98"/>
      <c r="AF98"/>
      <c r="AN98"/>
      <c r="AV98"/>
      <c r="BD98"/>
      <c r="BL98"/>
      <c r="CB98"/>
      <c r="CJ98"/>
      <c r="CR98"/>
      <c r="CZ98"/>
      <c r="DH98"/>
      <c r="DP98"/>
      <c r="DX98"/>
      <c r="EF98"/>
      <c r="EN98"/>
      <c r="EV98"/>
      <c r="FL98"/>
      <c r="FT98" s="108"/>
      <c r="GR98"/>
      <c r="GZ98"/>
      <c r="HH98"/>
      <c r="HP98"/>
      <c r="HX98"/>
      <c r="IF98"/>
      <c r="IN98"/>
    </row>
    <row r="99" spans="8:248" ht="14.4" x14ac:dyDescent="0.3">
      <c r="H99"/>
      <c r="P99"/>
      <c r="X99"/>
      <c r="AF99"/>
      <c r="AN99"/>
      <c r="AV99"/>
      <c r="BD99"/>
      <c r="BL99"/>
      <c r="CB99"/>
      <c r="CJ99"/>
      <c r="CR99"/>
      <c r="CZ99"/>
      <c r="DH99"/>
      <c r="DP99"/>
      <c r="DX99"/>
      <c r="EF99"/>
      <c r="EN99"/>
      <c r="EV99"/>
      <c r="FL99"/>
      <c r="FT99" s="108"/>
      <c r="GR99"/>
      <c r="GZ99"/>
      <c r="HH99"/>
      <c r="HP99"/>
      <c r="HX99"/>
      <c r="IF99"/>
      <c r="IN99"/>
    </row>
    <row r="100" spans="8:248" ht="14.4" x14ac:dyDescent="0.3">
      <c r="H100"/>
      <c r="P100"/>
      <c r="X100"/>
      <c r="AF100"/>
      <c r="AN100"/>
      <c r="AV100"/>
      <c r="BD100"/>
      <c r="BL100"/>
      <c r="CB100"/>
      <c r="CJ100"/>
      <c r="CR100"/>
      <c r="CZ100"/>
      <c r="DH100"/>
      <c r="DP100"/>
      <c r="DX100"/>
      <c r="EF100"/>
      <c r="EN100"/>
      <c r="EV100"/>
      <c r="FL100"/>
      <c r="FT100" s="108"/>
      <c r="GR100"/>
      <c r="GZ100"/>
      <c r="HH100"/>
      <c r="HP100"/>
      <c r="HX100"/>
      <c r="IF100"/>
      <c r="IN100"/>
    </row>
    <row r="101" spans="8:248" ht="14.4" x14ac:dyDescent="0.3">
      <c r="H101"/>
      <c r="P101"/>
      <c r="X101"/>
      <c r="AF101"/>
      <c r="AN101"/>
      <c r="AV101"/>
      <c r="BD101"/>
      <c r="BL101"/>
      <c r="CB101"/>
      <c r="CJ101"/>
      <c r="CR101"/>
      <c r="CZ101"/>
      <c r="DH101"/>
      <c r="DP101"/>
      <c r="DX101"/>
      <c r="EF101"/>
      <c r="EN101"/>
      <c r="EV101"/>
      <c r="FL101"/>
      <c r="FT101" s="108"/>
      <c r="GR101"/>
      <c r="GZ101"/>
      <c r="HH101"/>
      <c r="HP101"/>
      <c r="HX101"/>
      <c r="IF101"/>
      <c r="IN101"/>
    </row>
    <row r="102" spans="8:248" ht="14.4" x14ac:dyDescent="0.3">
      <c r="H102"/>
      <c r="P102"/>
      <c r="X102"/>
      <c r="AF102"/>
      <c r="AN102"/>
      <c r="AV102"/>
      <c r="BD102"/>
      <c r="BL102"/>
      <c r="CB102"/>
      <c r="CJ102"/>
      <c r="CR102"/>
      <c r="CZ102"/>
      <c r="DH102"/>
      <c r="DP102"/>
      <c r="DX102"/>
      <c r="EF102"/>
      <c r="EN102"/>
      <c r="EV102"/>
      <c r="FL102"/>
      <c r="FT102" s="108"/>
      <c r="GR102"/>
      <c r="GZ102"/>
      <c r="HH102"/>
      <c r="HP102"/>
      <c r="HX102"/>
      <c r="IF102"/>
      <c r="IN102"/>
    </row>
    <row r="103" spans="8:248" ht="14.4" x14ac:dyDescent="0.3">
      <c r="H103"/>
      <c r="P103"/>
      <c r="X103"/>
      <c r="AF103"/>
      <c r="AN103"/>
      <c r="AV103"/>
      <c r="BD103"/>
      <c r="BL103"/>
      <c r="CB103"/>
      <c r="CJ103"/>
      <c r="CR103"/>
      <c r="CZ103"/>
      <c r="DH103"/>
      <c r="DP103"/>
      <c r="DX103"/>
      <c r="EF103"/>
      <c r="EN103"/>
      <c r="EV103"/>
      <c r="FL103"/>
      <c r="FT103" s="108"/>
      <c r="GR103"/>
      <c r="GZ103"/>
      <c r="HH103"/>
      <c r="HP103"/>
      <c r="HX103"/>
      <c r="IF103"/>
      <c r="IN103"/>
    </row>
    <row r="104" spans="8:248" ht="14.4" x14ac:dyDescent="0.3">
      <c r="H104"/>
      <c r="P104"/>
      <c r="X104"/>
      <c r="AF104"/>
      <c r="AN104"/>
      <c r="AV104"/>
      <c r="BD104"/>
      <c r="BL104"/>
      <c r="CB104"/>
      <c r="CJ104"/>
      <c r="CR104"/>
      <c r="CZ104"/>
      <c r="DH104"/>
      <c r="DP104"/>
      <c r="DX104"/>
      <c r="EF104"/>
      <c r="EN104"/>
      <c r="EV104"/>
      <c r="FL104"/>
      <c r="FT104" s="108"/>
      <c r="GR104"/>
      <c r="GZ104"/>
      <c r="HH104"/>
      <c r="HP104"/>
      <c r="HX104"/>
      <c r="IF104"/>
      <c r="IN104"/>
    </row>
    <row r="105" spans="8:248" ht="14.4" x14ac:dyDescent="0.3">
      <c r="H105"/>
      <c r="P105"/>
      <c r="X105"/>
      <c r="AF105"/>
      <c r="AN105"/>
      <c r="AV105"/>
      <c r="BD105"/>
      <c r="BL105"/>
      <c r="CB105"/>
      <c r="CJ105"/>
      <c r="CR105"/>
      <c r="CZ105"/>
      <c r="DH105"/>
      <c r="DP105"/>
      <c r="DX105"/>
      <c r="EF105"/>
      <c r="EN105"/>
      <c r="EV105"/>
      <c r="FL105"/>
      <c r="FT105" s="108"/>
      <c r="GR105"/>
      <c r="GZ105"/>
      <c r="HH105"/>
      <c r="HP105"/>
      <c r="HX105"/>
      <c r="IF105"/>
      <c r="IN105"/>
    </row>
    <row r="106" spans="8:248" ht="14.4" x14ac:dyDescent="0.3">
      <c r="H106"/>
      <c r="P106"/>
      <c r="X106"/>
      <c r="AF106"/>
      <c r="AN106"/>
      <c r="AV106"/>
      <c r="BD106"/>
      <c r="BL106"/>
      <c r="CB106"/>
      <c r="CJ106"/>
      <c r="CR106"/>
      <c r="CZ106"/>
      <c r="DH106"/>
      <c r="DP106"/>
      <c r="DX106"/>
      <c r="EF106"/>
      <c r="EN106"/>
      <c r="EV106"/>
      <c r="FL106"/>
      <c r="FT106" s="108"/>
      <c r="GR106"/>
      <c r="GZ106"/>
      <c r="HH106"/>
      <c r="HP106"/>
      <c r="HX106"/>
      <c r="IF106"/>
      <c r="IN106"/>
    </row>
    <row r="107" spans="8:248" ht="14.4" x14ac:dyDescent="0.3">
      <c r="H107"/>
      <c r="P107"/>
      <c r="X107"/>
      <c r="AF107"/>
      <c r="AN107"/>
      <c r="AV107"/>
      <c r="BD107"/>
      <c r="BL107"/>
      <c r="CB107"/>
      <c r="CJ107"/>
      <c r="CR107"/>
      <c r="CZ107"/>
      <c r="DH107"/>
      <c r="DP107"/>
      <c r="DX107"/>
      <c r="EF107"/>
      <c r="EN107"/>
      <c r="EV107"/>
      <c r="FL107"/>
      <c r="FT107" s="108"/>
      <c r="GR107"/>
      <c r="GZ107"/>
      <c r="HH107"/>
      <c r="HP107"/>
      <c r="HX107"/>
      <c r="IF107"/>
      <c r="IN107"/>
    </row>
    <row r="108" spans="8:248" ht="14.4" x14ac:dyDescent="0.3">
      <c r="H108"/>
      <c r="P108"/>
      <c r="X108"/>
      <c r="AF108"/>
      <c r="AN108"/>
      <c r="AV108"/>
      <c r="BD108"/>
      <c r="BL108"/>
      <c r="CB108"/>
      <c r="CJ108"/>
      <c r="CR108"/>
      <c r="CZ108"/>
      <c r="DH108"/>
      <c r="DP108"/>
      <c r="DX108"/>
      <c r="EF108"/>
      <c r="EN108"/>
      <c r="EV108"/>
      <c r="FL108"/>
      <c r="FT108" s="108"/>
      <c r="GR108"/>
      <c r="GZ108"/>
      <c r="HH108"/>
      <c r="HP108"/>
      <c r="HX108"/>
      <c r="IF108"/>
      <c r="IN108"/>
    </row>
    <row r="109" spans="8:248" ht="14.4" x14ac:dyDescent="0.3">
      <c r="H109"/>
      <c r="P109"/>
      <c r="X109"/>
      <c r="AF109"/>
      <c r="AN109"/>
      <c r="AV109"/>
      <c r="BD109"/>
      <c r="BL109"/>
      <c r="CB109"/>
      <c r="CJ109"/>
      <c r="CR109"/>
      <c r="CZ109"/>
      <c r="DH109"/>
      <c r="DP109"/>
      <c r="DX109"/>
      <c r="EF109"/>
      <c r="EN109"/>
      <c r="EV109"/>
      <c r="FL109"/>
      <c r="FT109" s="108"/>
      <c r="GR109"/>
      <c r="GZ109"/>
      <c r="HH109"/>
      <c r="HP109"/>
      <c r="HX109"/>
      <c r="IF109"/>
      <c r="IN109"/>
    </row>
    <row r="110" spans="8:248" ht="14.4" x14ac:dyDescent="0.3">
      <c r="H110"/>
      <c r="P110"/>
      <c r="X110"/>
      <c r="AF110"/>
      <c r="AN110"/>
      <c r="AV110"/>
      <c r="BD110"/>
      <c r="BL110"/>
      <c r="CB110"/>
      <c r="CJ110"/>
      <c r="CR110"/>
      <c r="CZ110"/>
      <c r="DH110"/>
      <c r="DP110"/>
      <c r="DX110"/>
      <c r="EF110"/>
      <c r="EN110"/>
      <c r="EV110"/>
      <c r="FL110"/>
      <c r="FT110" s="108"/>
      <c r="GR110"/>
      <c r="GZ110"/>
      <c r="HH110"/>
      <c r="HP110"/>
      <c r="HX110"/>
      <c r="IF110"/>
      <c r="IN110"/>
    </row>
    <row r="111" spans="8:248" ht="14.4" x14ac:dyDescent="0.3">
      <c r="H111"/>
      <c r="P111"/>
      <c r="X111"/>
      <c r="AF111"/>
      <c r="AN111"/>
      <c r="AV111"/>
      <c r="BD111"/>
      <c r="BL111"/>
      <c r="CB111"/>
      <c r="CJ111"/>
      <c r="CR111"/>
      <c r="CZ111"/>
      <c r="DH111"/>
      <c r="DP111"/>
      <c r="DX111"/>
      <c r="EF111"/>
      <c r="EN111"/>
      <c r="EV111"/>
      <c r="FL111"/>
      <c r="FT111" s="108"/>
      <c r="GR111"/>
      <c r="GZ111"/>
      <c r="HH111"/>
      <c r="HP111"/>
      <c r="HX111"/>
      <c r="IF111"/>
      <c r="IN111"/>
    </row>
    <row r="112" spans="8:248" ht="14.4" x14ac:dyDescent="0.3">
      <c r="H112"/>
      <c r="P112"/>
      <c r="X112"/>
      <c r="AF112"/>
      <c r="AN112"/>
      <c r="AV112"/>
      <c r="BD112"/>
      <c r="BL112"/>
      <c r="CB112"/>
      <c r="CJ112"/>
      <c r="CR112"/>
      <c r="CZ112"/>
      <c r="DH112"/>
      <c r="DP112"/>
      <c r="DX112"/>
      <c r="EF112"/>
      <c r="EN112"/>
      <c r="EV112"/>
      <c r="FL112"/>
      <c r="FT112" s="108"/>
      <c r="GR112"/>
      <c r="GZ112"/>
      <c r="HH112"/>
      <c r="HP112"/>
      <c r="HX112"/>
      <c r="IF112"/>
      <c r="IN112"/>
    </row>
    <row r="113" spans="8:248" ht="14.4" x14ac:dyDescent="0.3">
      <c r="H113"/>
      <c r="P113"/>
      <c r="X113"/>
      <c r="AF113"/>
      <c r="AN113"/>
      <c r="AV113"/>
      <c r="BD113"/>
      <c r="BL113"/>
      <c r="CB113"/>
      <c r="CJ113"/>
      <c r="CR113"/>
      <c r="CZ113"/>
      <c r="DH113"/>
      <c r="DP113"/>
      <c r="DX113"/>
      <c r="EF113"/>
      <c r="EN113"/>
      <c r="EV113"/>
      <c r="FL113"/>
      <c r="FT113" s="108"/>
      <c r="GR113"/>
      <c r="GZ113"/>
      <c r="HH113"/>
      <c r="HP113"/>
      <c r="HX113"/>
      <c r="IF113"/>
      <c r="IN113"/>
    </row>
    <row r="114" spans="8:248" ht="14.4" x14ac:dyDescent="0.3">
      <c r="H114"/>
      <c r="P114"/>
      <c r="X114"/>
      <c r="AF114"/>
      <c r="AN114"/>
      <c r="AV114"/>
      <c r="BD114"/>
      <c r="BL114"/>
      <c r="CB114"/>
      <c r="CJ114"/>
      <c r="CR114"/>
      <c r="CZ114"/>
      <c r="DH114"/>
      <c r="DP114"/>
      <c r="DX114"/>
      <c r="EF114"/>
      <c r="EN114"/>
      <c r="EV114"/>
      <c r="FL114"/>
      <c r="FT114" s="108"/>
      <c r="GR114"/>
      <c r="GZ114"/>
      <c r="HH114"/>
      <c r="HP114"/>
      <c r="HX114"/>
      <c r="IF114"/>
      <c r="IN114"/>
    </row>
    <row r="115" spans="8:248" ht="14.4" x14ac:dyDescent="0.3">
      <c r="H115"/>
      <c r="P115"/>
      <c r="X115"/>
      <c r="AF115"/>
      <c r="AN115"/>
      <c r="AV115"/>
      <c r="BD115"/>
      <c r="BL115"/>
      <c r="CB115"/>
      <c r="CJ115"/>
      <c r="CR115"/>
      <c r="CZ115"/>
      <c r="DH115"/>
      <c r="DP115"/>
      <c r="DX115"/>
      <c r="EF115"/>
      <c r="EN115"/>
      <c r="EV115"/>
      <c r="FL115"/>
      <c r="FT115" s="108"/>
      <c r="GR115"/>
      <c r="GZ115"/>
      <c r="HH115"/>
      <c r="HP115"/>
      <c r="HX115"/>
      <c r="IF115"/>
      <c r="IN115"/>
    </row>
    <row r="116" spans="8:248" ht="14.4" x14ac:dyDescent="0.3">
      <c r="H116"/>
      <c r="P116"/>
      <c r="X116"/>
      <c r="AF116"/>
      <c r="AN116"/>
      <c r="AV116"/>
      <c r="BD116"/>
      <c r="BL116"/>
      <c r="CB116"/>
      <c r="CJ116"/>
      <c r="CR116"/>
      <c r="CZ116"/>
      <c r="DH116"/>
      <c r="DP116"/>
      <c r="DX116"/>
      <c r="EF116"/>
      <c r="EN116"/>
      <c r="EV116"/>
      <c r="FL116"/>
      <c r="FT116" s="108"/>
      <c r="GR116"/>
      <c r="GZ116"/>
      <c r="HH116"/>
      <c r="HP116"/>
      <c r="HX116"/>
      <c r="IF116"/>
      <c r="IN116"/>
    </row>
    <row r="117" spans="8:248" ht="14.4" x14ac:dyDescent="0.3">
      <c r="H117"/>
      <c r="P117"/>
      <c r="X117"/>
      <c r="AF117"/>
      <c r="AN117"/>
      <c r="AV117"/>
      <c r="BD117"/>
      <c r="BL117"/>
      <c r="CB117"/>
      <c r="CJ117"/>
      <c r="CR117"/>
      <c r="CZ117"/>
      <c r="DH117"/>
      <c r="DP117"/>
      <c r="DX117"/>
      <c r="EF117"/>
      <c r="EN117"/>
      <c r="EV117"/>
      <c r="FL117"/>
      <c r="FT117" s="108"/>
      <c r="GR117"/>
      <c r="GZ117"/>
      <c r="HH117"/>
      <c r="HP117"/>
      <c r="HX117"/>
      <c r="IF117"/>
      <c r="IN117"/>
    </row>
    <row r="118" spans="8:248" ht="14.4" x14ac:dyDescent="0.3">
      <c r="H118"/>
      <c r="P118"/>
      <c r="X118"/>
      <c r="AF118"/>
      <c r="AN118"/>
      <c r="AV118"/>
      <c r="BD118"/>
      <c r="BL118"/>
      <c r="CB118"/>
      <c r="CJ118"/>
      <c r="CR118"/>
      <c r="CZ118"/>
      <c r="DH118"/>
      <c r="DP118"/>
      <c r="DX118"/>
      <c r="EF118"/>
      <c r="EN118"/>
      <c r="EV118"/>
      <c r="FL118"/>
      <c r="FT118" s="108"/>
      <c r="GR118"/>
      <c r="GZ118"/>
      <c r="HH118"/>
      <c r="HP118"/>
      <c r="HX118"/>
      <c r="IF118"/>
      <c r="IN118"/>
    </row>
    <row r="119" spans="8:248" ht="14.4" x14ac:dyDescent="0.3">
      <c r="H119"/>
      <c r="P119"/>
      <c r="X119"/>
      <c r="AF119"/>
      <c r="AN119"/>
      <c r="AV119"/>
      <c r="BD119"/>
      <c r="BL119"/>
      <c r="CB119"/>
      <c r="CJ119"/>
      <c r="CR119"/>
      <c r="CZ119"/>
      <c r="DH119"/>
      <c r="DP119"/>
      <c r="DX119"/>
      <c r="EF119"/>
      <c r="EN119"/>
      <c r="EV119"/>
      <c r="FL119"/>
      <c r="FT119" s="108"/>
      <c r="GR119"/>
      <c r="GZ119"/>
      <c r="HH119"/>
      <c r="HP119"/>
      <c r="HX119"/>
      <c r="IF119"/>
      <c r="IN119"/>
    </row>
    <row r="120" spans="8:248" ht="14.4" x14ac:dyDescent="0.3">
      <c r="H120"/>
      <c r="P120"/>
      <c r="X120"/>
      <c r="AF120"/>
      <c r="AN120"/>
      <c r="AV120"/>
      <c r="BD120"/>
      <c r="BL120"/>
      <c r="CB120"/>
      <c r="CJ120"/>
      <c r="CR120"/>
      <c r="CZ120"/>
      <c r="DH120"/>
      <c r="DP120"/>
      <c r="DX120"/>
      <c r="EF120"/>
      <c r="EN120"/>
      <c r="EV120"/>
      <c r="FL120"/>
      <c r="FT120" s="108"/>
      <c r="GR120"/>
      <c r="GZ120"/>
      <c r="HH120"/>
      <c r="HP120"/>
      <c r="HX120"/>
      <c r="IF120"/>
      <c r="IN120"/>
    </row>
    <row r="121" spans="8:248" ht="14.4" x14ac:dyDescent="0.3">
      <c r="H121"/>
      <c r="P121"/>
      <c r="X121"/>
      <c r="AF121"/>
      <c r="AN121"/>
      <c r="AV121"/>
      <c r="BD121"/>
      <c r="BL121"/>
      <c r="CB121"/>
      <c r="CJ121"/>
      <c r="CR121"/>
      <c r="CZ121"/>
      <c r="DH121"/>
      <c r="DP121"/>
      <c r="DX121"/>
      <c r="EF121"/>
      <c r="EN121"/>
      <c r="EV121"/>
      <c r="FL121"/>
      <c r="FT121" s="108"/>
      <c r="GR121"/>
      <c r="GZ121"/>
      <c r="HH121"/>
      <c r="HP121"/>
      <c r="HX121"/>
      <c r="IF121"/>
      <c r="IN121"/>
    </row>
    <row r="122" spans="8:248" ht="14.4" x14ac:dyDescent="0.3">
      <c r="H122"/>
      <c r="P122"/>
      <c r="X122"/>
      <c r="AF122"/>
      <c r="AN122"/>
      <c r="AV122"/>
      <c r="BD122"/>
      <c r="BL122"/>
      <c r="CB122"/>
      <c r="CJ122"/>
      <c r="CR122"/>
      <c r="CZ122"/>
      <c r="DH122"/>
      <c r="DP122"/>
      <c r="DX122"/>
      <c r="EF122"/>
      <c r="EN122"/>
      <c r="EV122"/>
      <c r="FL122"/>
      <c r="FT122" s="108"/>
      <c r="GR122"/>
      <c r="GZ122"/>
      <c r="HH122"/>
      <c r="HP122"/>
      <c r="HX122"/>
      <c r="IF122"/>
      <c r="IN122"/>
    </row>
    <row r="123" spans="8:248" ht="14.4" x14ac:dyDescent="0.3">
      <c r="H123"/>
      <c r="P123"/>
      <c r="X123"/>
      <c r="AF123"/>
      <c r="AN123"/>
      <c r="AV123"/>
      <c r="BD123"/>
      <c r="BL123"/>
      <c r="CB123"/>
      <c r="CJ123"/>
      <c r="CR123"/>
      <c r="CZ123"/>
      <c r="DH123"/>
      <c r="DP123"/>
      <c r="DX123"/>
      <c r="EF123"/>
      <c r="EN123"/>
      <c r="EV123"/>
      <c r="FL123"/>
      <c r="FT123" s="108"/>
      <c r="GR123"/>
      <c r="GZ123"/>
      <c r="HH123"/>
      <c r="HP123"/>
      <c r="HX123"/>
      <c r="IF123"/>
      <c r="IN123"/>
    </row>
    <row r="124" spans="8:248" ht="14.4" x14ac:dyDescent="0.3">
      <c r="H124"/>
      <c r="P124"/>
      <c r="X124"/>
      <c r="AF124"/>
      <c r="AN124"/>
      <c r="AV124"/>
      <c r="BD124"/>
      <c r="BL124"/>
      <c r="CB124"/>
      <c r="CJ124"/>
      <c r="CR124"/>
      <c r="CZ124"/>
      <c r="DH124"/>
      <c r="DP124"/>
      <c r="DX124"/>
      <c r="EF124"/>
      <c r="EN124"/>
      <c r="EV124"/>
      <c r="FL124"/>
      <c r="FT124" s="108"/>
      <c r="GR124"/>
      <c r="GZ124"/>
      <c r="HH124"/>
      <c r="HP124"/>
      <c r="HX124"/>
      <c r="IF124"/>
      <c r="IN124"/>
    </row>
    <row r="125" spans="8:248" ht="14.4" x14ac:dyDescent="0.3">
      <c r="H125"/>
      <c r="P125"/>
      <c r="X125"/>
      <c r="AF125"/>
      <c r="AN125"/>
      <c r="AV125"/>
      <c r="BD125"/>
      <c r="BL125"/>
      <c r="CB125"/>
      <c r="CJ125"/>
      <c r="CR125"/>
      <c r="CZ125"/>
      <c r="DH125"/>
      <c r="DP125"/>
      <c r="DX125"/>
      <c r="EF125"/>
      <c r="EN125"/>
      <c r="EV125"/>
      <c r="FL125"/>
      <c r="FT125" s="108"/>
      <c r="GR125"/>
      <c r="GZ125"/>
      <c r="HH125"/>
      <c r="HP125"/>
      <c r="HX125"/>
      <c r="IF125"/>
      <c r="IN125"/>
    </row>
    <row r="126" spans="8:248" ht="14.4" x14ac:dyDescent="0.3">
      <c r="H126"/>
      <c r="P126"/>
      <c r="X126"/>
      <c r="AF126"/>
      <c r="AN126"/>
      <c r="AV126"/>
      <c r="BD126"/>
      <c r="BL126"/>
      <c r="CB126"/>
      <c r="CJ126"/>
      <c r="CR126"/>
      <c r="CZ126"/>
      <c r="DH126"/>
      <c r="DP126"/>
      <c r="DX126"/>
      <c r="EF126"/>
      <c r="EN126"/>
      <c r="EV126"/>
      <c r="FL126"/>
      <c r="FT126" s="108"/>
      <c r="GR126"/>
      <c r="GZ126"/>
      <c r="HH126"/>
      <c r="HP126"/>
      <c r="HX126"/>
      <c r="IF126"/>
      <c r="IN126"/>
    </row>
    <row r="127" spans="8:248" ht="14.4" x14ac:dyDescent="0.3">
      <c r="H127"/>
      <c r="P127"/>
      <c r="X127"/>
      <c r="AF127"/>
      <c r="AN127"/>
      <c r="AV127"/>
      <c r="BD127"/>
      <c r="BL127"/>
      <c r="CB127"/>
      <c r="CJ127"/>
      <c r="CR127"/>
      <c r="CZ127"/>
      <c r="DH127"/>
      <c r="DP127"/>
      <c r="DX127"/>
      <c r="EF127"/>
      <c r="EN127"/>
      <c r="EV127"/>
      <c r="FL127"/>
      <c r="FT127" s="108"/>
      <c r="GR127"/>
      <c r="GZ127"/>
      <c r="HH127"/>
      <c r="HP127"/>
      <c r="HX127"/>
      <c r="IF127"/>
      <c r="IN127"/>
    </row>
    <row r="128" spans="8:248" ht="14.4" x14ac:dyDescent="0.3">
      <c r="H128"/>
      <c r="P128"/>
      <c r="X128"/>
      <c r="AF128"/>
      <c r="AN128"/>
      <c r="AV128"/>
      <c r="BD128"/>
      <c r="BL128"/>
      <c r="CB128"/>
      <c r="CJ128"/>
      <c r="CR128"/>
      <c r="CZ128"/>
      <c r="DH128"/>
      <c r="DP128"/>
      <c r="DX128"/>
      <c r="EF128"/>
      <c r="EN128"/>
      <c r="EV128"/>
      <c r="FL128"/>
      <c r="FT128" s="108"/>
      <c r="GR128"/>
      <c r="GZ128"/>
      <c r="HH128"/>
      <c r="HP128"/>
      <c r="HX128"/>
      <c r="IF128"/>
      <c r="IN128"/>
    </row>
    <row r="129" spans="8:248" ht="14.4" x14ac:dyDescent="0.3">
      <c r="H129"/>
      <c r="P129"/>
      <c r="X129"/>
      <c r="AF129"/>
      <c r="AN129"/>
      <c r="AV129"/>
      <c r="BD129"/>
      <c r="BL129"/>
      <c r="CB129"/>
      <c r="CJ129"/>
      <c r="CR129"/>
      <c r="CZ129"/>
      <c r="DH129"/>
      <c r="DP129"/>
      <c r="DX129"/>
      <c r="EF129"/>
      <c r="EN129"/>
      <c r="EV129"/>
      <c r="FL129"/>
      <c r="FT129" s="108"/>
      <c r="GR129"/>
      <c r="GZ129"/>
      <c r="HH129"/>
      <c r="HP129"/>
      <c r="HX129"/>
      <c r="IF129"/>
      <c r="IN129"/>
    </row>
    <row r="130" spans="8:248" ht="14.4" x14ac:dyDescent="0.3">
      <c r="H130"/>
      <c r="P130"/>
      <c r="X130"/>
      <c r="AF130"/>
      <c r="AN130"/>
      <c r="AV130"/>
      <c r="BD130"/>
      <c r="BL130"/>
      <c r="CB130"/>
      <c r="CJ130"/>
      <c r="CR130"/>
      <c r="CZ130"/>
      <c r="DH130"/>
      <c r="DP130"/>
      <c r="DX130"/>
      <c r="EF130"/>
      <c r="EN130"/>
      <c r="EV130"/>
      <c r="FL130"/>
      <c r="FT130" s="108"/>
      <c r="GR130"/>
      <c r="GZ130"/>
      <c r="HH130"/>
      <c r="HP130"/>
      <c r="HX130"/>
      <c r="IF130"/>
      <c r="IN130"/>
    </row>
    <row r="131" spans="8:248" ht="14.4" x14ac:dyDescent="0.3">
      <c r="H131"/>
      <c r="P131"/>
      <c r="X131"/>
      <c r="AF131"/>
      <c r="AN131"/>
      <c r="AV131"/>
      <c r="BD131"/>
      <c r="BL131"/>
      <c r="CB131"/>
      <c r="CJ131"/>
      <c r="CR131"/>
      <c r="CZ131"/>
      <c r="DH131"/>
      <c r="DP131"/>
      <c r="DX131"/>
      <c r="EF131"/>
      <c r="EN131"/>
      <c r="EV131"/>
      <c r="FL131"/>
      <c r="FT131" s="108"/>
      <c r="GR131"/>
      <c r="GZ131"/>
      <c r="HH131"/>
      <c r="HP131"/>
      <c r="HX131"/>
      <c r="IF131"/>
      <c r="IN131"/>
    </row>
    <row r="132" spans="8:248" ht="14.4" x14ac:dyDescent="0.3">
      <c r="H132"/>
      <c r="P132"/>
      <c r="X132"/>
      <c r="AF132"/>
      <c r="AN132"/>
      <c r="AV132"/>
      <c r="BD132"/>
      <c r="BL132"/>
      <c r="CB132"/>
      <c r="CJ132"/>
      <c r="CR132"/>
      <c r="CZ132"/>
      <c r="DH132"/>
      <c r="DP132"/>
      <c r="DX132"/>
      <c r="EF132"/>
      <c r="EN132"/>
      <c r="EV132"/>
      <c r="FL132"/>
      <c r="FT132" s="108"/>
      <c r="GR132"/>
      <c r="GZ132"/>
      <c r="HH132"/>
      <c r="HP132"/>
      <c r="HX132"/>
      <c r="IF132"/>
      <c r="IN132"/>
    </row>
    <row r="133" spans="8:248" ht="14.4" x14ac:dyDescent="0.3">
      <c r="H133"/>
      <c r="P133"/>
      <c r="X133"/>
      <c r="AF133"/>
      <c r="AN133"/>
      <c r="AV133"/>
      <c r="BD133"/>
      <c r="BL133"/>
      <c r="CB133"/>
      <c r="CJ133"/>
      <c r="CR133"/>
      <c r="CZ133"/>
      <c r="DH133"/>
      <c r="DP133"/>
      <c r="DX133"/>
      <c r="EF133"/>
      <c r="EN133"/>
      <c r="EV133"/>
      <c r="FL133"/>
      <c r="FT133" s="108"/>
      <c r="GR133"/>
      <c r="GZ133"/>
      <c r="HH133"/>
      <c r="HP133"/>
      <c r="HX133"/>
      <c r="IF133"/>
      <c r="IN133"/>
    </row>
    <row r="134" spans="8:248" ht="14.4" x14ac:dyDescent="0.3">
      <c r="H134"/>
      <c r="P134"/>
      <c r="X134"/>
      <c r="AF134"/>
      <c r="AN134"/>
      <c r="AV134"/>
      <c r="BD134"/>
      <c r="BL134"/>
      <c r="CB134"/>
      <c r="CJ134"/>
      <c r="CR134"/>
      <c r="CZ134"/>
      <c r="DH134"/>
      <c r="DP134"/>
      <c r="DX134"/>
      <c r="EF134"/>
      <c r="EN134"/>
      <c r="EV134"/>
      <c r="FL134"/>
      <c r="FT134" s="108"/>
      <c r="GR134"/>
      <c r="GZ134"/>
      <c r="HH134"/>
      <c r="HP134"/>
      <c r="HX134"/>
      <c r="IF134"/>
      <c r="IN134"/>
    </row>
    <row r="135" spans="8:248" ht="14.4" x14ac:dyDescent="0.3">
      <c r="H135"/>
      <c r="P135"/>
      <c r="X135"/>
      <c r="AF135"/>
      <c r="AN135"/>
      <c r="AV135"/>
      <c r="BD135"/>
      <c r="BL135"/>
      <c r="CB135"/>
      <c r="CJ135"/>
      <c r="CR135"/>
      <c r="CZ135"/>
      <c r="DH135"/>
      <c r="DP135"/>
      <c r="DX135"/>
      <c r="EF135"/>
      <c r="EN135"/>
      <c r="EV135"/>
      <c r="FL135"/>
      <c r="FT135" s="108"/>
      <c r="GR135"/>
      <c r="GZ135"/>
      <c r="HH135"/>
      <c r="HP135"/>
      <c r="HX135"/>
      <c r="IF135"/>
      <c r="IN135"/>
    </row>
    <row r="136" spans="8:248" ht="14.4" x14ac:dyDescent="0.3">
      <c r="H136"/>
      <c r="P136"/>
      <c r="X136"/>
      <c r="AF136"/>
      <c r="AN136"/>
      <c r="AV136"/>
      <c r="BD136"/>
      <c r="BL136"/>
      <c r="CB136"/>
      <c r="CJ136"/>
      <c r="CR136"/>
      <c r="CZ136"/>
      <c r="DH136"/>
      <c r="DP136"/>
      <c r="DX136"/>
      <c r="EF136"/>
      <c r="EN136"/>
      <c r="EV136"/>
      <c r="FL136"/>
      <c r="FT136" s="108"/>
      <c r="GR136"/>
      <c r="GZ136"/>
      <c r="HH136"/>
      <c r="HP136"/>
      <c r="HX136"/>
      <c r="IF136"/>
      <c r="IN136"/>
    </row>
    <row r="137" spans="8:248" ht="14.4" x14ac:dyDescent="0.3">
      <c r="H137"/>
      <c r="P137"/>
      <c r="X137"/>
      <c r="AF137"/>
      <c r="AN137"/>
      <c r="AV137"/>
      <c r="BD137"/>
      <c r="BL137"/>
      <c r="CB137"/>
      <c r="CJ137"/>
      <c r="CR137"/>
      <c r="CZ137"/>
      <c r="DH137"/>
      <c r="DP137"/>
      <c r="DX137"/>
      <c r="EF137"/>
      <c r="EN137"/>
      <c r="EV137"/>
      <c r="FL137"/>
      <c r="FT137" s="108"/>
      <c r="GR137"/>
      <c r="GZ137"/>
      <c r="HH137"/>
      <c r="HP137"/>
      <c r="HX137"/>
      <c r="IF137"/>
      <c r="IN137"/>
    </row>
    <row r="138" spans="8:248" ht="14.4" x14ac:dyDescent="0.3">
      <c r="H138"/>
      <c r="P138"/>
      <c r="X138"/>
      <c r="AF138"/>
      <c r="AN138"/>
      <c r="AV138"/>
      <c r="BD138"/>
      <c r="BL138"/>
      <c r="CB138"/>
      <c r="CJ138"/>
      <c r="CR138"/>
      <c r="CZ138"/>
      <c r="DH138"/>
      <c r="DP138"/>
      <c r="DX138"/>
      <c r="EF138"/>
      <c r="EN138"/>
      <c r="EV138"/>
      <c r="FL138"/>
      <c r="FT138" s="108"/>
      <c r="GR138"/>
      <c r="GZ138"/>
      <c r="HH138"/>
      <c r="HP138"/>
      <c r="HX138"/>
      <c r="IF138"/>
      <c r="IN138"/>
    </row>
    <row r="139" spans="8:248" ht="14.4" x14ac:dyDescent="0.3">
      <c r="H139"/>
      <c r="P139"/>
      <c r="X139"/>
      <c r="AF139"/>
      <c r="AN139"/>
      <c r="AV139"/>
      <c r="BD139"/>
      <c r="BL139"/>
      <c r="CB139"/>
      <c r="CJ139"/>
      <c r="CR139"/>
      <c r="CZ139"/>
      <c r="DH139"/>
      <c r="DP139"/>
      <c r="DX139"/>
      <c r="EF139"/>
      <c r="EN139"/>
      <c r="EV139"/>
      <c r="FL139"/>
      <c r="FT139" s="108"/>
      <c r="GR139"/>
      <c r="GZ139"/>
      <c r="HH139"/>
      <c r="HP139"/>
      <c r="HX139"/>
      <c r="IF139"/>
      <c r="IN139"/>
    </row>
    <row r="140" spans="8:248" ht="14.4" x14ac:dyDescent="0.3">
      <c r="H140"/>
      <c r="P140"/>
      <c r="X140"/>
      <c r="AF140"/>
      <c r="AN140"/>
      <c r="AV140"/>
      <c r="BD140"/>
      <c r="BL140"/>
      <c r="CB140"/>
      <c r="CJ140"/>
      <c r="CR140"/>
      <c r="CZ140"/>
      <c r="DH140"/>
      <c r="DP140"/>
      <c r="DX140"/>
      <c r="EF140"/>
      <c r="EN140"/>
      <c r="EV140"/>
      <c r="FL140"/>
      <c r="FT140" s="108"/>
      <c r="GR140"/>
      <c r="GZ140"/>
      <c r="HH140"/>
      <c r="HP140"/>
      <c r="HX140"/>
      <c r="IF140"/>
      <c r="IN140"/>
    </row>
    <row r="141" spans="8:248" ht="14.4" x14ac:dyDescent="0.3">
      <c r="H141"/>
      <c r="P141"/>
      <c r="X141"/>
      <c r="AF141"/>
      <c r="AN141"/>
      <c r="AV141"/>
      <c r="BD141"/>
      <c r="BL141"/>
      <c r="CB141"/>
      <c r="CJ141"/>
      <c r="CR141"/>
      <c r="CZ141"/>
      <c r="DH141"/>
      <c r="DP141"/>
      <c r="DX141"/>
      <c r="EF141"/>
      <c r="EN141"/>
      <c r="EV141"/>
      <c r="FL141"/>
      <c r="FT141" s="108"/>
      <c r="GR141"/>
      <c r="GZ141"/>
      <c r="HH141"/>
      <c r="HP141"/>
      <c r="HX141"/>
      <c r="IF141"/>
      <c r="IN141"/>
    </row>
    <row r="142" spans="8:248" ht="14.4" x14ac:dyDescent="0.3">
      <c r="H142"/>
      <c r="P142"/>
      <c r="X142"/>
      <c r="AF142"/>
      <c r="AN142"/>
      <c r="AV142"/>
      <c r="BD142"/>
      <c r="BL142"/>
      <c r="CB142"/>
      <c r="CJ142"/>
      <c r="CR142"/>
      <c r="CZ142"/>
      <c r="DH142"/>
      <c r="DP142"/>
      <c r="DX142"/>
      <c r="EF142"/>
      <c r="EN142"/>
      <c r="EV142"/>
      <c r="FL142"/>
      <c r="FT142" s="108"/>
      <c r="GR142"/>
      <c r="GZ142"/>
      <c r="HH142"/>
      <c r="HP142"/>
      <c r="HX142"/>
      <c r="IF142"/>
      <c r="IN142"/>
    </row>
    <row r="143" spans="8:248" ht="14.4" x14ac:dyDescent="0.3">
      <c r="H143"/>
      <c r="P143"/>
      <c r="X143"/>
      <c r="AF143"/>
      <c r="AN143"/>
      <c r="AV143"/>
      <c r="BD143"/>
      <c r="BL143"/>
      <c r="CB143"/>
      <c r="CJ143"/>
      <c r="CR143"/>
      <c r="CZ143"/>
      <c r="DH143"/>
      <c r="DP143"/>
      <c r="DX143"/>
      <c r="EF143"/>
      <c r="EN143"/>
      <c r="EV143"/>
      <c r="FL143"/>
      <c r="FT143" s="108"/>
      <c r="GR143"/>
      <c r="GZ143"/>
      <c r="HH143"/>
      <c r="HP143"/>
      <c r="HX143"/>
      <c r="IF143"/>
      <c r="IN143"/>
    </row>
    <row r="144" spans="8:248" ht="14.4" x14ac:dyDescent="0.3">
      <c r="H144"/>
      <c r="P144"/>
      <c r="X144"/>
      <c r="AF144"/>
      <c r="AN144"/>
      <c r="AV144"/>
      <c r="BD144"/>
      <c r="BL144"/>
      <c r="CB144"/>
      <c r="CJ144"/>
      <c r="CR144"/>
      <c r="CZ144"/>
      <c r="DH144"/>
      <c r="DP144"/>
      <c r="DX144"/>
      <c r="EF144"/>
      <c r="EN144"/>
      <c r="EV144"/>
      <c r="FL144"/>
      <c r="FT144" s="108"/>
      <c r="GR144"/>
      <c r="GZ144"/>
      <c r="HH144"/>
      <c r="HP144"/>
      <c r="HX144"/>
      <c r="IF144"/>
      <c r="IN144"/>
    </row>
    <row r="145" spans="8:248" ht="14.4" x14ac:dyDescent="0.3">
      <c r="H145"/>
      <c r="P145"/>
      <c r="X145"/>
      <c r="AF145"/>
      <c r="AN145"/>
      <c r="AV145"/>
      <c r="BD145"/>
      <c r="BL145"/>
      <c r="CB145"/>
      <c r="CJ145"/>
      <c r="CR145"/>
      <c r="CZ145"/>
      <c r="DH145"/>
      <c r="DP145"/>
      <c r="DX145"/>
      <c r="EF145"/>
      <c r="EN145"/>
      <c r="EV145"/>
      <c r="FL145"/>
      <c r="FT145" s="108"/>
      <c r="GR145"/>
      <c r="GZ145"/>
      <c r="HH145"/>
      <c r="HP145"/>
      <c r="HX145"/>
      <c r="IF145"/>
      <c r="IN145"/>
    </row>
    <row r="146" spans="8:248" ht="14.4" x14ac:dyDescent="0.3">
      <c r="H146"/>
      <c r="P146"/>
      <c r="X146"/>
      <c r="AF146"/>
      <c r="AN146"/>
      <c r="AV146"/>
      <c r="BD146"/>
      <c r="BL146"/>
      <c r="CB146"/>
      <c r="CJ146"/>
      <c r="CR146"/>
      <c r="CZ146"/>
      <c r="DH146"/>
      <c r="DP146"/>
      <c r="DX146"/>
      <c r="EF146"/>
      <c r="EN146"/>
      <c r="EV146"/>
      <c r="FL146"/>
      <c r="FT146" s="108"/>
      <c r="GR146"/>
      <c r="GZ146"/>
      <c r="HH146"/>
      <c r="HP146"/>
      <c r="HX146"/>
      <c r="IF146"/>
      <c r="IN146"/>
    </row>
    <row r="147" spans="8:248" ht="14.4" x14ac:dyDescent="0.3">
      <c r="H147"/>
      <c r="P147"/>
      <c r="X147"/>
      <c r="AF147"/>
      <c r="AN147"/>
      <c r="AV147"/>
      <c r="BD147"/>
      <c r="BL147"/>
      <c r="CB147"/>
      <c r="CJ147"/>
      <c r="CR147"/>
      <c r="CZ147"/>
      <c r="DH147"/>
      <c r="DP147"/>
      <c r="DX147"/>
      <c r="EF147"/>
      <c r="EN147"/>
      <c r="EV147"/>
      <c r="FL147"/>
      <c r="FT147" s="108"/>
      <c r="GR147"/>
      <c r="GZ147"/>
      <c r="HH147"/>
      <c r="HP147"/>
      <c r="HX147"/>
      <c r="IF147"/>
      <c r="IN147"/>
    </row>
    <row r="148" spans="8:248" ht="14.4" x14ac:dyDescent="0.3">
      <c r="H148"/>
      <c r="P148"/>
      <c r="X148"/>
      <c r="AF148"/>
      <c r="AN148"/>
      <c r="AV148"/>
      <c r="BD148"/>
      <c r="BL148"/>
      <c r="CB148"/>
      <c r="CJ148"/>
      <c r="CR148"/>
      <c r="CZ148"/>
      <c r="DH148"/>
      <c r="DP148"/>
      <c r="DX148"/>
      <c r="EF148"/>
      <c r="EN148"/>
      <c r="EV148"/>
      <c r="FL148"/>
      <c r="FT148" s="108"/>
      <c r="GR148"/>
      <c r="GZ148"/>
      <c r="HH148"/>
      <c r="HP148"/>
      <c r="HX148"/>
      <c r="IF148"/>
      <c r="IN148"/>
    </row>
    <row r="149" spans="8:248" ht="14.4" x14ac:dyDescent="0.3">
      <c r="H149"/>
      <c r="P149"/>
      <c r="X149"/>
      <c r="AF149"/>
      <c r="AN149"/>
      <c r="AV149"/>
      <c r="BD149"/>
      <c r="BL149"/>
      <c r="CB149"/>
      <c r="CJ149"/>
      <c r="CR149"/>
      <c r="CZ149"/>
      <c r="DH149"/>
      <c r="DP149"/>
      <c r="DX149"/>
      <c r="EF149"/>
      <c r="EN149"/>
      <c r="EV149"/>
      <c r="FL149"/>
      <c r="FT149" s="108"/>
      <c r="GR149"/>
      <c r="GZ149"/>
      <c r="HH149"/>
      <c r="HP149"/>
      <c r="HX149"/>
      <c r="IF149"/>
      <c r="IN149"/>
    </row>
    <row r="150" spans="8:248" ht="14.4" x14ac:dyDescent="0.3">
      <c r="H150"/>
      <c r="P150"/>
      <c r="X150"/>
      <c r="AF150"/>
      <c r="AN150"/>
      <c r="AV150"/>
      <c r="BD150"/>
      <c r="BL150"/>
      <c r="CB150"/>
      <c r="CJ150"/>
      <c r="CR150"/>
      <c r="CZ150"/>
      <c r="DH150"/>
      <c r="DP150"/>
      <c r="DX150"/>
      <c r="EF150"/>
      <c r="EN150"/>
      <c r="EV150"/>
      <c r="FL150"/>
      <c r="FT150" s="108"/>
      <c r="GR150"/>
      <c r="GZ150"/>
      <c r="HH150"/>
      <c r="HP150"/>
      <c r="HX150"/>
      <c r="IF150"/>
      <c r="IN150"/>
    </row>
    <row r="151" spans="8:248" ht="14.4" x14ac:dyDescent="0.3">
      <c r="H151"/>
      <c r="P151"/>
      <c r="X151"/>
      <c r="AF151"/>
      <c r="AN151"/>
      <c r="AV151"/>
      <c r="BD151"/>
      <c r="BL151"/>
      <c r="CB151"/>
      <c r="CJ151"/>
      <c r="CR151"/>
      <c r="CZ151"/>
      <c r="DH151"/>
      <c r="DP151"/>
      <c r="DX151"/>
      <c r="EF151"/>
      <c r="EN151"/>
      <c r="EV151"/>
      <c r="FL151"/>
      <c r="FT151" s="108"/>
      <c r="GR151"/>
      <c r="GZ151"/>
      <c r="HH151"/>
      <c r="HP151"/>
      <c r="HX151"/>
      <c r="IF151"/>
      <c r="IN151"/>
    </row>
    <row r="152" spans="8:248" ht="14.4" x14ac:dyDescent="0.3">
      <c r="H152"/>
      <c r="P152"/>
      <c r="X152"/>
      <c r="AF152"/>
      <c r="AN152"/>
      <c r="AV152"/>
      <c r="BD152"/>
      <c r="BL152"/>
      <c r="CB152"/>
      <c r="CJ152"/>
      <c r="CR152"/>
      <c r="CZ152"/>
      <c r="DH152"/>
      <c r="DP152"/>
      <c r="DX152"/>
      <c r="EF152"/>
      <c r="EN152"/>
      <c r="EV152"/>
      <c r="FL152"/>
      <c r="FT152" s="108"/>
      <c r="GR152"/>
      <c r="GZ152"/>
      <c r="HH152"/>
      <c r="HP152"/>
      <c r="HX152"/>
      <c r="IF152"/>
      <c r="IN152"/>
    </row>
    <row r="153" spans="8:248" ht="14.4" x14ac:dyDescent="0.3">
      <c r="H153"/>
      <c r="P153"/>
      <c r="X153"/>
      <c r="AF153"/>
      <c r="AN153"/>
      <c r="AV153"/>
      <c r="BD153"/>
      <c r="BL153"/>
      <c r="CB153"/>
      <c r="CJ153"/>
      <c r="CR153"/>
      <c r="CZ153"/>
      <c r="DH153"/>
      <c r="DP153"/>
      <c r="DX153"/>
      <c r="EF153"/>
      <c r="EN153"/>
      <c r="EV153"/>
      <c r="FL153"/>
      <c r="FT153" s="108"/>
      <c r="GR153"/>
      <c r="GZ153"/>
      <c r="HH153"/>
      <c r="HP153"/>
      <c r="HX153"/>
      <c r="IF153"/>
      <c r="IN153"/>
    </row>
    <row r="154" spans="8:248" ht="14.4" x14ac:dyDescent="0.3">
      <c r="H154"/>
      <c r="P154"/>
      <c r="X154"/>
      <c r="AF154"/>
      <c r="AN154"/>
      <c r="AV154"/>
      <c r="BD154"/>
      <c r="BL154"/>
      <c r="CB154"/>
      <c r="CJ154"/>
      <c r="CR154"/>
      <c r="CZ154"/>
      <c r="DH154"/>
      <c r="DP154"/>
      <c r="DX154"/>
      <c r="EF154"/>
      <c r="EN154"/>
      <c r="EV154"/>
      <c r="FL154"/>
      <c r="FT154" s="108"/>
      <c r="GR154"/>
      <c r="GZ154"/>
      <c r="HH154"/>
      <c r="HP154"/>
      <c r="HX154"/>
      <c r="IF154"/>
      <c r="IN154"/>
    </row>
    <row r="155" spans="8:248" ht="14.4" x14ac:dyDescent="0.3">
      <c r="H155"/>
      <c r="P155"/>
      <c r="X155"/>
      <c r="AF155"/>
      <c r="AN155"/>
      <c r="AV155"/>
      <c r="BD155"/>
      <c r="BL155"/>
      <c r="CB155"/>
      <c r="CJ155"/>
      <c r="CR155"/>
      <c r="CZ155"/>
      <c r="DH155"/>
      <c r="DP155"/>
      <c r="DX155"/>
      <c r="EF155"/>
      <c r="EN155"/>
      <c r="EV155"/>
      <c r="FL155"/>
      <c r="FT155" s="108"/>
      <c r="GR155"/>
      <c r="GZ155"/>
      <c r="HH155"/>
      <c r="HP155"/>
      <c r="HX155"/>
      <c r="IF155"/>
      <c r="IN155"/>
    </row>
    <row r="156" spans="8:248" ht="14.4" x14ac:dyDescent="0.3">
      <c r="H156"/>
      <c r="P156"/>
      <c r="X156"/>
      <c r="AF156"/>
      <c r="AN156"/>
      <c r="AV156"/>
      <c r="BD156"/>
      <c r="BL156"/>
      <c r="CB156"/>
      <c r="CJ156"/>
      <c r="CR156"/>
      <c r="CZ156"/>
      <c r="DH156"/>
      <c r="DP156"/>
      <c r="DX156"/>
      <c r="EF156"/>
      <c r="EN156"/>
      <c r="EV156"/>
      <c r="FL156"/>
      <c r="FT156" s="108"/>
      <c r="GR156"/>
      <c r="GZ156"/>
      <c r="HH156"/>
      <c r="HP156"/>
      <c r="HX156"/>
      <c r="IF156"/>
      <c r="IN156"/>
    </row>
    <row r="157" spans="8:248" ht="14.4" x14ac:dyDescent="0.3">
      <c r="H157"/>
      <c r="P157"/>
      <c r="X157"/>
      <c r="AF157"/>
      <c r="AN157"/>
      <c r="AV157"/>
      <c r="BD157"/>
      <c r="BL157"/>
      <c r="CB157"/>
      <c r="CJ157"/>
      <c r="CR157"/>
      <c r="CZ157"/>
      <c r="DH157"/>
      <c r="DP157"/>
      <c r="DX157"/>
      <c r="EF157"/>
      <c r="EN157"/>
      <c r="EV157"/>
      <c r="FL157"/>
      <c r="FT157" s="108"/>
      <c r="GR157"/>
      <c r="GZ157"/>
      <c r="HH157"/>
      <c r="HP157"/>
      <c r="HX157"/>
      <c r="IF157"/>
      <c r="IN157"/>
    </row>
    <row r="158" spans="8:248" ht="14.4" x14ac:dyDescent="0.3">
      <c r="H158"/>
      <c r="P158"/>
      <c r="X158"/>
      <c r="AF158"/>
      <c r="AN158"/>
      <c r="AV158"/>
      <c r="BD158"/>
      <c r="BL158"/>
      <c r="CB158"/>
      <c r="CJ158"/>
      <c r="CR158"/>
      <c r="CZ158"/>
      <c r="DH158"/>
      <c r="DP158"/>
      <c r="DX158"/>
      <c r="EF158"/>
      <c r="EN158"/>
      <c r="EV158"/>
      <c r="FL158"/>
      <c r="FT158" s="108"/>
      <c r="GR158"/>
      <c r="GZ158"/>
      <c r="HH158"/>
      <c r="HP158"/>
      <c r="HX158"/>
      <c r="IF158"/>
      <c r="IN158"/>
    </row>
    <row r="159" spans="8:248" ht="14.4" x14ac:dyDescent="0.3">
      <c r="H159"/>
      <c r="P159"/>
      <c r="X159"/>
      <c r="AF159"/>
      <c r="AN159"/>
      <c r="AV159"/>
      <c r="BD159"/>
      <c r="BL159"/>
      <c r="CB159"/>
      <c r="CJ159"/>
      <c r="CR159"/>
      <c r="CZ159"/>
      <c r="DH159"/>
      <c r="DP159"/>
      <c r="DX159"/>
      <c r="EF159"/>
      <c r="EN159"/>
      <c r="EV159"/>
      <c r="FL159"/>
      <c r="FT159" s="108"/>
      <c r="GR159"/>
      <c r="GZ159"/>
      <c r="HH159"/>
      <c r="HP159"/>
      <c r="HX159"/>
      <c r="IF159"/>
      <c r="IN159"/>
    </row>
    <row r="160" spans="8:248" ht="14.4" x14ac:dyDescent="0.3">
      <c r="H160"/>
      <c r="P160"/>
      <c r="X160"/>
      <c r="AF160"/>
      <c r="AN160"/>
      <c r="AV160"/>
      <c r="BD160"/>
      <c r="BL160"/>
      <c r="CB160"/>
      <c r="CJ160"/>
      <c r="CR160"/>
      <c r="CZ160"/>
      <c r="DH160"/>
      <c r="DP160"/>
      <c r="DX160"/>
      <c r="EF160"/>
      <c r="EN160"/>
      <c r="EV160"/>
      <c r="FL160"/>
      <c r="FT160" s="108"/>
      <c r="GR160"/>
      <c r="GZ160"/>
      <c r="HH160"/>
      <c r="HP160"/>
      <c r="HX160"/>
      <c r="IF160"/>
      <c r="IN160"/>
    </row>
    <row r="161" spans="8:248" ht="14.4" x14ac:dyDescent="0.3">
      <c r="H161"/>
      <c r="P161"/>
      <c r="X161"/>
      <c r="AF161"/>
      <c r="AN161"/>
      <c r="AV161"/>
      <c r="BD161"/>
      <c r="BL161"/>
      <c r="CB161"/>
      <c r="CJ161"/>
      <c r="CR161"/>
      <c r="CZ161"/>
      <c r="DH161"/>
      <c r="DP161"/>
      <c r="DX161"/>
      <c r="EF161"/>
      <c r="EN161"/>
      <c r="EV161"/>
      <c r="FL161"/>
      <c r="FT161" s="108"/>
      <c r="GR161"/>
      <c r="GZ161"/>
      <c r="HH161"/>
      <c r="HP161"/>
      <c r="HX161"/>
      <c r="IF161"/>
      <c r="IN161"/>
    </row>
    <row r="162" spans="8:248" ht="14.4" x14ac:dyDescent="0.3">
      <c r="H162"/>
      <c r="P162"/>
      <c r="X162"/>
      <c r="AF162"/>
      <c r="AN162"/>
      <c r="AV162"/>
      <c r="BD162"/>
      <c r="BL162"/>
      <c r="CB162"/>
      <c r="CJ162"/>
      <c r="CR162"/>
      <c r="CZ162"/>
      <c r="DH162"/>
      <c r="DP162"/>
      <c r="DX162"/>
      <c r="EF162"/>
      <c r="EN162"/>
      <c r="EV162"/>
      <c r="FL162"/>
      <c r="FT162" s="108"/>
      <c r="GR162"/>
      <c r="GZ162"/>
      <c r="HH162"/>
      <c r="HP162"/>
      <c r="HX162"/>
      <c r="IF162"/>
      <c r="IN162"/>
    </row>
    <row r="163" spans="8:248" ht="14.4" x14ac:dyDescent="0.3">
      <c r="H163"/>
      <c r="P163"/>
      <c r="X163"/>
      <c r="AF163"/>
      <c r="AN163"/>
      <c r="AV163"/>
      <c r="BD163"/>
      <c r="BL163"/>
      <c r="CB163"/>
      <c r="CJ163"/>
      <c r="CR163"/>
      <c r="CZ163"/>
      <c r="DH163"/>
      <c r="DP163"/>
      <c r="DX163"/>
      <c r="EF163"/>
      <c r="EN163"/>
      <c r="EV163"/>
      <c r="FL163"/>
      <c r="FT163" s="108"/>
      <c r="GR163"/>
      <c r="GZ163"/>
      <c r="HH163"/>
      <c r="HP163"/>
      <c r="HX163"/>
      <c r="IF163"/>
      <c r="IN163"/>
    </row>
    <row r="164" spans="8:248" ht="14.4" x14ac:dyDescent="0.3">
      <c r="H164"/>
      <c r="P164"/>
      <c r="X164"/>
      <c r="AF164"/>
      <c r="AN164"/>
      <c r="AV164"/>
      <c r="BD164"/>
      <c r="BL164"/>
      <c r="CB164"/>
      <c r="CJ164"/>
      <c r="CR164"/>
      <c r="CZ164"/>
      <c r="DH164"/>
      <c r="DP164"/>
      <c r="DX164"/>
      <c r="EF164"/>
      <c r="EN164"/>
      <c r="EV164"/>
      <c r="FL164"/>
      <c r="FT164" s="108"/>
      <c r="GR164"/>
      <c r="GZ164"/>
      <c r="HH164"/>
      <c r="HP164"/>
      <c r="HX164"/>
      <c r="IF164"/>
      <c r="IN164"/>
    </row>
    <row r="165" spans="8:248" ht="14.4" x14ac:dyDescent="0.3">
      <c r="H165"/>
      <c r="P165"/>
      <c r="X165"/>
      <c r="AF165"/>
      <c r="AN165"/>
      <c r="AV165"/>
      <c r="BD165"/>
      <c r="BL165"/>
      <c r="CB165"/>
      <c r="CJ165"/>
      <c r="CR165"/>
      <c r="CZ165"/>
      <c r="DH165"/>
      <c r="DP165"/>
      <c r="DX165"/>
      <c r="EF165"/>
      <c r="EN165"/>
      <c r="EV165"/>
      <c r="FL165"/>
      <c r="FT165" s="108"/>
      <c r="GR165"/>
      <c r="GZ165"/>
      <c r="HH165"/>
      <c r="HP165"/>
      <c r="HX165"/>
      <c r="IF165"/>
      <c r="IN165"/>
    </row>
    <row r="166" spans="8:248" ht="14.4" x14ac:dyDescent="0.3">
      <c r="H166"/>
      <c r="P166"/>
      <c r="X166"/>
      <c r="AF166"/>
      <c r="AN166"/>
      <c r="AV166"/>
      <c r="BD166"/>
      <c r="BL166"/>
      <c r="CB166"/>
      <c r="CJ166"/>
      <c r="CR166"/>
      <c r="CZ166"/>
      <c r="DH166"/>
      <c r="DP166"/>
      <c r="DX166"/>
      <c r="EF166"/>
      <c r="EN166"/>
      <c r="EV166"/>
      <c r="FL166"/>
      <c r="FT166" s="108"/>
      <c r="GR166"/>
      <c r="GZ166"/>
      <c r="HH166"/>
      <c r="HP166"/>
      <c r="HX166"/>
      <c r="IF166"/>
      <c r="IN166"/>
    </row>
    <row r="167" spans="8:248" ht="14.4" x14ac:dyDescent="0.3">
      <c r="H167"/>
      <c r="P167"/>
      <c r="X167"/>
      <c r="AF167"/>
      <c r="AN167"/>
      <c r="AV167"/>
      <c r="BD167"/>
      <c r="BL167"/>
      <c r="CB167"/>
      <c r="CJ167"/>
      <c r="CR167"/>
      <c r="CZ167"/>
      <c r="DH167"/>
      <c r="DP167"/>
      <c r="DX167"/>
      <c r="EF167"/>
      <c r="EN167"/>
      <c r="EV167"/>
      <c r="FL167"/>
      <c r="FT167" s="108"/>
      <c r="GR167"/>
      <c r="GZ167"/>
      <c r="HH167"/>
      <c r="HP167"/>
      <c r="HX167"/>
      <c r="IF167"/>
      <c r="IN167"/>
    </row>
    <row r="168" spans="8:248" ht="14.4" x14ac:dyDescent="0.3">
      <c r="H168"/>
      <c r="P168"/>
      <c r="X168"/>
      <c r="AF168"/>
      <c r="AN168"/>
      <c r="AV168"/>
      <c r="BD168"/>
      <c r="BL168"/>
      <c r="CB168"/>
      <c r="CJ168"/>
      <c r="CR168"/>
      <c r="CZ168"/>
      <c r="DH168"/>
      <c r="DP168"/>
      <c r="DX168"/>
      <c r="EF168"/>
      <c r="EN168"/>
      <c r="EV168"/>
      <c r="FL168"/>
      <c r="FT168" s="108"/>
      <c r="GR168"/>
      <c r="GZ168"/>
      <c r="HH168"/>
      <c r="HP168"/>
      <c r="HX168"/>
      <c r="IF168"/>
      <c r="IN168"/>
    </row>
    <row r="169" spans="8:248" ht="14.4" x14ac:dyDescent="0.3">
      <c r="H169"/>
      <c r="P169"/>
      <c r="X169"/>
      <c r="AF169"/>
      <c r="AN169"/>
      <c r="AV169"/>
      <c r="BD169"/>
      <c r="BL169"/>
      <c r="CB169"/>
      <c r="CJ169"/>
      <c r="CR169"/>
      <c r="CZ169"/>
      <c r="DH169"/>
      <c r="DP169"/>
      <c r="DX169"/>
      <c r="EF169"/>
      <c r="EN169"/>
      <c r="EV169"/>
      <c r="FL169"/>
      <c r="FT169" s="108"/>
      <c r="GR169"/>
      <c r="GZ169"/>
      <c r="HH169"/>
      <c r="HP169"/>
      <c r="HX169"/>
      <c r="IF169"/>
      <c r="IN169"/>
    </row>
    <row r="170" spans="8:248" ht="14.4" x14ac:dyDescent="0.3">
      <c r="H170"/>
      <c r="P170"/>
      <c r="X170"/>
      <c r="AF170"/>
      <c r="AN170"/>
      <c r="AV170"/>
      <c r="BD170"/>
      <c r="BL170"/>
      <c r="CB170"/>
      <c r="CJ170"/>
      <c r="CR170"/>
      <c r="CZ170"/>
      <c r="DH170"/>
      <c r="DP170"/>
      <c r="DX170"/>
      <c r="EF170"/>
      <c r="EN170"/>
      <c r="EV170"/>
      <c r="FL170"/>
      <c r="FT170" s="108"/>
      <c r="GR170"/>
      <c r="GZ170"/>
      <c r="HH170"/>
      <c r="HP170"/>
      <c r="HX170"/>
      <c r="IF170"/>
      <c r="IN170"/>
    </row>
    <row r="171" spans="8:248" ht="14.4" x14ac:dyDescent="0.3">
      <c r="H171"/>
      <c r="P171"/>
      <c r="X171"/>
      <c r="AF171"/>
      <c r="AN171"/>
      <c r="AV171"/>
      <c r="BD171"/>
      <c r="BL171"/>
      <c r="CB171"/>
      <c r="CJ171"/>
      <c r="CR171"/>
      <c r="CZ171"/>
      <c r="DH171"/>
      <c r="DP171"/>
      <c r="DX171"/>
      <c r="EF171"/>
      <c r="EN171"/>
      <c r="EV171"/>
      <c r="FL171"/>
      <c r="FT171" s="108"/>
      <c r="GR171"/>
      <c r="GZ171"/>
      <c r="HH171"/>
      <c r="HP171"/>
      <c r="HX171"/>
      <c r="IF171"/>
      <c r="IN171"/>
    </row>
    <row r="172" spans="8:248" ht="14.4" x14ac:dyDescent="0.3">
      <c r="H172"/>
      <c r="P172"/>
      <c r="X172"/>
      <c r="AF172"/>
      <c r="AN172"/>
      <c r="AV172"/>
      <c r="BD172"/>
      <c r="BL172"/>
      <c r="CB172"/>
      <c r="CJ172"/>
      <c r="CR172"/>
      <c r="CZ172"/>
      <c r="DH172"/>
      <c r="DP172"/>
      <c r="DX172"/>
      <c r="EF172"/>
      <c r="EN172"/>
      <c r="EV172"/>
      <c r="FL172"/>
      <c r="FT172" s="108"/>
      <c r="GR172"/>
      <c r="GZ172"/>
      <c r="HH172"/>
      <c r="HP172"/>
      <c r="HX172"/>
      <c r="IF172"/>
      <c r="IN172"/>
    </row>
    <row r="173" spans="8:248" ht="14.4" x14ac:dyDescent="0.3">
      <c r="H173"/>
      <c r="P173"/>
      <c r="X173"/>
      <c r="AF173"/>
      <c r="AN173"/>
      <c r="AV173"/>
      <c r="BD173"/>
      <c r="BL173"/>
      <c r="CB173"/>
      <c r="CJ173"/>
      <c r="CR173"/>
      <c r="CZ173"/>
      <c r="DH173"/>
      <c r="DP173"/>
      <c r="DX173"/>
      <c r="EF173"/>
      <c r="EN173"/>
      <c r="EV173"/>
      <c r="FL173"/>
      <c r="FT173" s="108"/>
      <c r="GR173"/>
      <c r="GZ173"/>
      <c r="HH173"/>
      <c r="HP173"/>
      <c r="HX173"/>
      <c r="IF173"/>
      <c r="IN173"/>
    </row>
    <row r="174" spans="8:248" ht="14.4" x14ac:dyDescent="0.3">
      <c r="H174"/>
      <c r="P174"/>
      <c r="X174"/>
      <c r="AF174"/>
      <c r="AN174"/>
      <c r="AV174"/>
      <c r="BD174"/>
      <c r="BL174"/>
      <c r="CB174"/>
      <c r="CJ174"/>
      <c r="CR174"/>
      <c r="CZ174"/>
      <c r="DH174"/>
      <c r="DP174"/>
      <c r="DX174"/>
      <c r="EF174"/>
      <c r="EN174"/>
      <c r="EV174"/>
      <c r="FL174"/>
      <c r="FT174" s="108"/>
      <c r="GR174"/>
      <c r="GZ174"/>
      <c r="HH174"/>
      <c r="HP174"/>
      <c r="HX174"/>
      <c r="IF174"/>
      <c r="IN174"/>
    </row>
    <row r="175" spans="8:248" ht="14.4" x14ac:dyDescent="0.3">
      <c r="H175"/>
      <c r="P175"/>
      <c r="X175"/>
      <c r="AF175"/>
      <c r="AN175"/>
      <c r="AV175"/>
      <c r="BD175"/>
      <c r="BL175"/>
      <c r="CB175"/>
      <c r="CJ175"/>
      <c r="CR175"/>
      <c r="CZ175"/>
      <c r="DH175"/>
      <c r="DP175"/>
      <c r="DX175"/>
      <c r="EF175"/>
      <c r="EN175"/>
      <c r="EV175"/>
      <c r="FL175"/>
      <c r="FT175" s="108"/>
      <c r="GR175"/>
      <c r="GZ175"/>
      <c r="HH175"/>
      <c r="HP175"/>
      <c r="HX175"/>
      <c r="IF175"/>
      <c r="IN175"/>
    </row>
    <row r="176" spans="8:248" ht="14.4" x14ac:dyDescent="0.3">
      <c r="H176"/>
      <c r="P176"/>
      <c r="X176"/>
      <c r="AF176"/>
      <c r="AN176"/>
      <c r="AV176"/>
      <c r="BD176"/>
      <c r="BL176"/>
      <c r="CB176"/>
      <c r="CJ176"/>
      <c r="CR176"/>
      <c r="CZ176"/>
      <c r="DH176"/>
      <c r="DP176"/>
      <c r="DX176"/>
      <c r="EF176"/>
      <c r="EN176"/>
      <c r="EV176"/>
      <c r="FL176"/>
      <c r="FT176" s="108"/>
      <c r="GR176"/>
      <c r="GZ176"/>
      <c r="HH176"/>
      <c r="HP176"/>
      <c r="HX176"/>
      <c r="IF176"/>
      <c r="IN176"/>
    </row>
    <row r="177" spans="8:248" ht="14.4" x14ac:dyDescent="0.3">
      <c r="H177"/>
      <c r="P177"/>
      <c r="X177"/>
      <c r="AF177"/>
      <c r="AN177"/>
      <c r="AV177"/>
      <c r="BD177"/>
      <c r="BL177"/>
      <c r="CB177"/>
      <c r="CJ177"/>
      <c r="CR177"/>
      <c r="CZ177"/>
      <c r="DH177"/>
      <c r="DP177"/>
      <c r="DX177"/>
      <c r="EF177"/>
      <c r="EN177"/>
      <c r="EV177"/>
      <c r="FL177"/>
      <c r="FT177" s="108"/>
      <c r="GR177"/>
      <c r="GZ177"/>
      <c r="HH177"/>
      <c r="HP177"/>
      <c r="HX177"/>
      <c r="IF177"/>
      <c r="IN177"/>
    </row>
    <row r="178" spans="8:248" ht="14.4" x14ac:dyDescent="0.3">
      <c r="H178"/>
      <c r="P178"/>
      <c r="X178"/>
      <c r="AF178"/>
      <c r="AN178"/>
      <c r="AV178"/>
      <c r="BD178"/>
      <c r="BL178"/>
      <c r="CB178"/>
      <c r="CJ178"/>
      <c r="CR178"/>
      <c r="CZ178"/>
      <c r="DH178"/>
      <c r="DP178"/>
      <c r="DX178"/>
      <c r="EF178"/>
      <c r="EN178"/>
      <c r="EV178"/>
      <c r="FL178"/>
      <c r="FT178" s="108"/>
      <c r="GR178"/>
      <c r="GZ178"/>
      <c r="HH178"/>
      <c r="HP178"/>
      <c r="HX178"/>
      <c r="IF178"/>
      <c r="IN178"/>
    </row>
    <row r="179" spans="8:248" ht="14.4" x14ac:dyDescent="0.3">
      <c r="H179"/>
      <c r="P179"/>
      <c r="X179"/>
      <c r="AF179"/>
      <c r="AN179"/>
      <c r="AV179"/>
      <c r="BD179"/>
      <c r="BL179"/>
      <c r="CB179"/>
      <c r="CJ179"/>
      <c r="CR179"/>
      <c r="CZ179"/>
      <c r="DH179"/>
      <c r="DP179"/>
      <c r="DX179"/>
      <c r="EF179"/>
      <c r="EN179"/>
      <c r="EV179"/>
      <c r="FL179"/>
      <c r="FT179" s="108"/>
      <c r="GR179"/>
      <c r="GZ179"/>
      <c r="HH179"/>
      <c r="HP179"/>
      <c r="HX179"/>
      <c r="IF179"/>
      <c r="IN179"/>
    </row>
    <row r="180" spans="8:248" ht="14.4" x14ac:dyDescent="0.3">
      <c r="H180"/>
      <c r="P180"/>
      <c r="X180"/>
      <c r="AF180"/>
      <c r="AN180"/>
      <c r="AV180"/>
      <c r="BD180"/>
      <c r="BL180"/>
      <c r="CB180"/>
      <c r="CJ180"/>
      <c r="CR180"/>
      <c r="CZ180"/>
      <c r="DH180"/>
      <c r="DP180"/>
      <c r="DX180"/>
      <c r="EF180"/>
      <c r="EN180"/>
      <c r="EV180"/>
      <c r="FL180"/>
      <c r="FT180" s="108"/>
      <c r="GR180"/>
      <c r="GZ180"/>
      <c r="HH180"/>
      <c r="HP180"/>
      <c r="HX180"/>
      <c r="IF180"/>
      <c r="IN180"/>
    </row>
    <row r="181" spans="8:248" ht="14.4" x14ac:dyDescent="0.3">
      <c r="H181"/>
      <c r="P181"/>
      <c r="X181"/>
      <c r="AF181"/>
      <c r="AN181"/>
      <c r="AV181"/>
      <c r="BD181"/>
      <c r="BL181"/>
      <c r="CB181"/>
      <c r="CJ181"/>
      <c r="CR181"/>
      <c r="CZ181"/>
      <c r="DH181"/>
      <c r="DP181"/>
      <c r="DX181"/>
      <c r="EF181"/>
      <c r="EN181"/>
      <c r="EV181"/>
      <c r="FL181"/>
      <c r="FT181" s="108"/>
      <c r="GR181"/>
      <c r="GZ181"/>
      <c r="HH181"/>
      <c r="HP181"/>
      <c r="HX181"/>
      <c r="IF181"/>
      <c r="IN181"/>
    </row>
    <row r="182" spans="8:248" ht="14.4" x14ac:dyDescent="0.3">
      <c r="H182"/>
      <c r="P182"/>
      <c r="X182"/>
      <c r="AF182"/>
      <c r="AN182"/>
      <c r="AV182"/>
      <c r="BD182"/>
      <c r="BL182"/>
      <c r="CB182"/>
      <c r="CJ182"/>
      <c r="CR182"/>
      <c r="CZ182"/>
      <c r="DH182"/>
      <c r="DP182"/>
      <c r="DX182"/>
      <c r="EF182"/>
      <c r="EN182"/>
      <c r="EV182"/>
      <c r="FL182"/>
      <c r="FT182" s="108"/>
      <c r="GR182"/>
      <c r="GZ182"/>
      <c r="HH182"/>
      <c r="HP182"/>
      <c r="HX182"/>
      <c r="IF182"/>
      <c r="IN182"/>
    </row>
    <row r="183" spans="8:248" ht="14.4" x14ac:dyDescent="0.3">
      <c r="H183"/>
      <c r="P183"/>
      <c r="X183"/>
      <c r="AF183"/>
      <c r="AN183"/>
      <c r="AV183"/>
      <c r="BD183"/>
      <c r="BL183"/>
      <c r="CB183"/>
      <c r="CJ183"/>
      <c r="CR183"/>
      <c r="CZ183"/>
      <c r="DH183"/>
      <c r="DP183"/>
      <c r="DX183"/>
      <c r="EF183"/>
      <c r="EN183"/>
      <c r="EV183"/>
      <c r="FL183"/>
      <c r="FT183" s="108"/>
      <c r="GR183"/>
      <c r="GZ183"/>
      <c r="HH183"/>
      <c r="HP183"/>
      <c r="HX183"/>
      <c r="IF183"/>
      <c r="IN183"/>
    </row>
    <row r="184" spans="8:248" ht="14.4" x14ac:dyDescent="0.3">
      <c r="H184"/>
      <c r="P184"/>
      <c r="X184"/>
      <c r="AF184"/>
      <c r="AN184"/>
      <c r="AV184"/>
      <c r="BD184"/>
      <c r="BL184"/>
      <c r="CB184"/>
      <c r="CJ184"/>
      <c r="CR184"/>
      <c r="CZ184"/>
      <c r="DH184"/>
      <c r="DP184"/>
      <c r="DX184"/>
      <c r="EF184"/>
      <c r="EN184"/>
      <c r="EV184"/>
      <c r="FL184"/>
      <c r="FT184" s="108"/>
      <c r="GR184"/>
      <c r="GZ184"/>
      <c r="HH184"/>
      <c r="HP184"/>
      <c r="HX184"/>
      <c r="IF184"/>
      <c r="IN184"/>
    </row>
    <row r="185" spans="8:248" ht="14.4" x14ac:dyDescent="0.3">
      <c r="H185"/>
      <c r="P185"/>
      <c r="X185"/>
      <c r="AF185"/>
      <c r="AN185"/>
      <c r="AV185"/>
      <c r="BD185"/>
      <c r="BL185"/>
      <c r="CB185"/>
      <c r="CJ185"/>
      <c r="CR185"/>
      <c r="CZ185"/>
      <c r="DH185"/>
      <c r="DP185"/>
      <c r="DX185"/>
      <c r="EF185"/>
      <c r="EN185"/>
      <c r="EV185"/>
      <c r="FL185"/>
      <c r="FT185" s="108"/>
      <c r="GR185"/>
      <c r="GZ185"/>
      <c r="HH185"/>
      <c r="HP185"/>
      <c r="HX185"/>
      <c r="IF185"/>
      <c r="IN185"/>
    </row>
    <row r="186" spans="8:248" ht="14.4" x14ac:dyDescent="0.3">
      <c r="H186"/>
      <c r="P186"/>
      <c r="X186"/>
      <c r="AF186"/>
      <c r="AN186"/>
      <c r="AV186"/>
      <c r="BD186"/>
      <c r="BL186"/>
      <c r="CB186"/>
      <c r="CJ186"/>
      <c r="CR186"/>
      <c r="CZ186"/>
      <c r="DH186"/>
      <c r="DP186"/>
      <c r="DX186"/>
      <c r="EF186"/>
      <c r="EN186"/>
      <c r="EV186"/>
      <c r="FL186"/>
      <c r="FT186" s="108"/>
      <c r="GR186"/>
      <c r="GZ186"/>
      <c r="HH186"/>
      <c r="HP186"/>
      <c r="HX186"/>
      <c r="IF186"/>
      <c r="IN186"/>
    </row>
    <row r="187" spans="8:248" ht="14.4" x14ac:dyDescent="0.3">
      <c r="H187"/>
      <c r="P187"/>
      <c r="X187"/>
      <c r="AF187"/>
      <c r="AN187"/>
      <c r="AV187"/>
      <c r="BD187"/>
      <c r="BL187"/>
      <c r="CB187"/>
      <c r="CJ187"/>
      <c r="CR187"/>
      <c r="CZ187"/>
      <c r="DH187"/>
      <c r="DP187"/>
      <c r="DX187"/>
      <c r="EF187"/>
      <c r="EN187"/>
      <c r="EV187"/>
      <c r="FL187"/>
      <c r="FT187" s="108"/>
      <c r="GR187"/>
      <c r="GZ187"/>
      <c r="HH187"/>
      <c r="HP187"/>
      <c r="HX187"/>
      <c r="IF187"/>
      <c r="IN187"/>
    </row>
    <row r="188" spans="8:248" ht="14.4" x14ac:dyDescent="0.3">
      <c r="H188"/>
      <c r="P188"/>
      <c r="X188"/>
      <c r="AF188"/>
      <c r="AN188"/>
      <c r="AV188"/>
      <c r="BD188"/>
      <c r="BL188"/>
      <c r="CB188"/>
      <c r="CJ188"/>
      <c r="CR188"/>
      <c r="CZ188"/>
      <c r="DH188"/>
      <c r="DP188"/>
      <c r="DX188"/>
      <c r="EF188"/>
      <c r="EN188"/>
      <c r="EV188"/>
      <c r="FL188"/>
      <c r="FT188" s="108"/>
      <c r="GR188"/>
      <c r="GZ188"/>
      <c r="HH188"/>
      <c r="HP188"/>
      <c r="HX188"/>
      <c r="IF188"/>
      <c r="IN188"/>
    </row>
    <row r="189" spans="8:248" ht="14.4" x14ac:dyDescent="0.3">
      <c r="H189"/>
      <c r="P189"/>
      <c r="X189"/>
      <c r="AF189"/>
      <c r="AN189"/>
      <c r="AV189"/>
      <c r="BD189"/>
      <c r="BL189"/>
      <c r="CB189"/>
      <c r="CJ189"/>
      <c r="CR189"/>
      <c r="CZ189"/>
      <c r="DH189"/>
      <c r="DP189"/>
      <c r="DX189"/>
      <c r="EF189"/>
      <c r="EN189"/>
      <c r="EV189"/>
      <c r="FL189"/>
      <c r="FT189" s="108"/>
      <c r="GR189"/>
      <c r="GZ189"/>
      <c r="HH189"/>
      <c r="HP189"/>
      <c r="HX189"/>
      <c r="IF189"/>
      <c r="IN189"/>
    </row>
    <row r="190" spans="8:248" ht="14.4" x14ac:dyDescent="0.3">
      <c r="H190"/>
      <c r="P190"/>
      <c r="X190"/>
      <c r="AF190"/>
      <c r="AN190"/>
      <c r="AV190"/>
      <c r="BD190"/>
      <c r="BL190"/>
      <c r="CB190"/>
      <c r="CJ190"/>
      <c r="CR190"/>
      <c r="CZ190"/>
      <c r="DH190"/>
      <c r="DP190"/>
      <c r="DX190"/>
      <c r="EF190"/>
      <c r="EN190"/>
      <c r="EV190"/>
      <c r="FL190"/>
      <c r="FT190" s="108"/>
      <c r="GR190"/>
      <c r="GZ190"/>
      <c r="HH190"/>
      <c r="HP190"/>
      <c r="HX190"/>
      <c r="IF190"/>
      <c r="IN190"/>
    </row>
    <row r="191" spans="8:248" ht="14.4" x14ac:dyDescent="0.3">
      <c r="H191"/>
      <c r="P191"/>
      <c r="X191"/>
      <c r="AF191"/>
      <c r="AN191"/>
      <c r="AV191"/>
      <c r="BD191"/>
      <c r="BL191"/>
      <c r="CB191"/>
      <c r="CJ191"/>
      <c r="CR191"/>
      <c r="CZ191"/>
      <c r="DH191"/>
      <c r="DP191"/>
      <c r="DX191"/>
      <c r="EF191"/>
      <c r="EN191"/>
      <c r="EV191"/>
      <c r="FL191"/>
      <c r="FT191" s="108"/>
      <c r="GR191"/>
      <c r="GZ191"/>
      <c r="HH191"/>
      <c r="HP191"/>
      <c r="HX191"/>
      <c r="IF191"/>
      <c r="IN191"/>
    </row>
    <row r="192" spans="8:248" ht="14.4" x14ac:dyDescent="0.3">
      <c r="H192"/>
      <c r="P192"/>
      <c r="X192"/>
      <c r="AF192"/>
      <c r="AN192"/>
      <c r="AV192"/>
      <c r="BD192"/>
      <c r="BL192"/>
      <c r="CB192"/>
      <c r="CJ192"/>
      <c r="CR192"/>
      <c r="CZ192"/>
      <c r="DH192"/>
      <c r="DP192"/>
      <c r="DX192"/>
      <c r="EF192"/>
      <c r="EN192"/>
      <c r="EV192"/>
      <c r="FL192"/>
      <c r="FT192" s="108"/>
      <c r="GR192"/>
      <c r="GZ192"/>
      <c r="HH192"/>
      <c r="HP192"/>
      <c r="HX192"/>
      <c r="IF192"/>
      <c r="IN192"/>
    </row>
    <row r="193" spans="8:248" ht="14.4" x14ac:dyDescent="0.3">
      <c r="H193"/>
      <c r="P193"/>
      <c r="X193"/>
      <c r="AF193"/>
      <c r="AN193"/>
      <c r="AV193"/>
      <c r="BD193"/>
      <c r="BL193"/>
      <c r="CB193"/>
      <c r="CJ193"/>
      <c r="CR193"/>
      <c r="CZ193"/>
      <c r="DH193"/>
      <c r="DP193"/>
      <c r="DX193"/>
      <c r="EF193"/>
      <c r="EN193"/>
      <c r="EV193"/>
      <c r="FL193"/>
      <c r="FT193" s="108"/>
      <c r="GR193"/>
      <c r="GZ193"/>
      <c r="HH193"/>
      <c r="HP193"/>
      <c r="HX193"/>
      <c r="IF193"/>
      <c r="IN193"/>
    </row>
    <row r="194" spans="8:248" ht="14.4" x14ac:dyDescent="0.3">
      <c r="H194"/>
      <c r="P194"/>
      <c r="X194"/>
      <c r="AF194"/>
      <c r="AN194"/>
      <c r="AV194"/>
      <c r="BD194"/>
      <c r="BL194"/>
      <c r="CB194"/>
      <c r="CJ194"/>
      <c r="CR194"/>
      <c r="CZ194"/>
      <c r="DH194"/>
      <c r="DP194"/>
      <c r="DX194"/>
      <c r="EF194"/>
      <c r="EN194"/>
      <c r="EV194"/>
      <c r="FL194"/>
      <c r="FT194" s="108"/>
      <c r="GR194"/>
      <c r="GZ194"/>
      <c r="HH194"/>
      <c r="HP194"/>
      <c r="HX194"/>
      <c r="IF194"/>
      <c r="IN194"/>
    </row>
    <row r="195" spans="8:248" ht="14.4" x14ac:dyDescent="0.3">
      <c r="H195"/>
      <c r="P195"/>
      <c r="X195"/>
      <c r="AF195"/>
      <c r="AN195"/>
      <c r="AV195"/>
      <c r="BD195"/>
      <c r="BL195"/>
      <c r="CB195"/>
      <c r="CJ195"/>
      <c r="CR195"/>
      <c r="CZ195"/>
      <c r="DH195"/>
      <c r="DP195"/>
      <c r="DX195"/>
      <c r="EF195"/>
      <c r="EN195"/>
      <c r="EV195"/>
      <c r="FL195"/>
      <c r="FT195" s="108"/>
      <c r="GR195"/>
      <c r="GZ195"/>
      <c r="HH195"/>
      <c r="HP195"/>
      <c r="HX195"/>
      <c r="IF195"/>
      <c r="IN195"/>
    </row>
    <row r="196" spans="8:248" ht="14.4" x14ac:dyDescent="0.3">
      <c r="H196"/>
      <c r="P196"/>
      <c r="X196"/>
      <c r="AF196"/>
      <c r="AN196"/>
      <c r="AV196"/>
      <c r="BD196"/>
      <c r="BL196"/>
      <c r="CB196"/>
      <c r="CJ196"/>
      <c r="CR196"/>
      <c r="CZ196"/>
      <c r="DH196"/>
      <c r="DP196"/>
      <c r="DX196"/>
      <c r="EF196"/>
      <c r="EN196"/>
      <c r="EV196"/>
      <c r="FL196"/>
      <c r="FT196" s="108"/>
      <c r="GR196"/>
      <c r="GZ196"/>
      <c r="HH196"/>
      <c r="HP196"/>
      <c r="HX196"/>
      <c r="IF196"/>
      <c r="IN196"/>
    </row>
    <row r="197" spans="8:248" ht="14.4" x14ac:dyDescent="0.3">
      <c r="H197"/>
      <c r="P197"/>
      <c r="X197"/>
      <c r="AF197"/>
      <c r="AN197"/>
      <c r="AV197"/>
      <c r="BD197"/>
      <c r="BL197"/>
      <c r="CB197"/>
      <c r="CJ197"/>
      <c r="CR197"/>
      <c r="CZ197"/>
      <c r="DH197"/>
      <c r="DP197"/>
      <c r="DX197"/>
      <c r="EF197"/>
      <c r="EN197"/>
      <c r="EV197"/>
      <c r="FL197"/>
      <c r="FT197" s="108"/>
      <c r="GR197"/>
      <c r="GZ197"/>
      <c r="HH197"/>
      <c r="HP197"/>
      <c r="HX197"/>
      <c r="IF197"/>
      <c r="IN197"/>
    </row>
    <row r="198" spans="8:248" ht="14.4" x14ac:dyDescent="0.3">
      <c r="H198"/>
      <c r="P198"/>
      <c r="X198"/>
      <c r="AF198"/>
      <c r="AN198"/>
      <c r="AV198"/>
      <c r="BD198"/>
      <c r="BL198"/>
      <c r="CB198"/>
      <c r="CJ198"/>
      <c r="CR198"/>
      <c r="CZ198"/>
      <c r="DH198"/>
      <c r="DP198"/>
      <c r="DX198"/>
      <c r="EF198"/>
      <c r="EN198"/>
      <c r="EV198"/>
      <c r="FL198"/>
      <c r="FT198" s="108"/>
      <c r="GR198"/>
      <c r="GZ198"/>
      <c r="HH198"/>
      <c r="HP198"/>
      <c r="HX198"/>
      <c r="IF198"/>
      <c r="IN198"/>
    </row>
    <row r="199" spans="8:248" ht="14.4" x14ac:dyDescent="0.3">
      <c r="H199"/>
      <c r="P199"/>
      <c r="X199"/>
      <c r="AF199"/>
      <c r="AN199"/>
      <c r="AV199"/>
      <c r="BD199"/>
      <c r="BL199"/>
      <c r="CB199"/>
      <c r="CJ199"/>
      <c r="CR199"/>
      <c r="CZ199"/>
      <c r="DH199"/>
      <c r="DP199"/>
      <c r="DX199"/>
      <c r="EF199"/>
      <c r="EN199"/>
      <c r="EV199"/>
      <c r="FL199"/>
      <c r="FT199" s="108"/>
      <c r="GR199"/>
      <c r="GZ199"/>
      <c r="HH199"/>
      <c r="HP199"/>
      <c r="HX199"/>
      <c r="IF199"/>
      <c r="IN199"/>
    </row>
    <row r="200" spans="8:248" ht="14.4" x14ac:dyDescent="0.3">
      <c r="H200"/>
      <c r="P200"/>
      <c r="X200"/>
      <c r="AF200"/>
      <c r="AN200"/>
      <c r="AV200"/>
      <c r="BD200"/>
      <c r="BL200"/>
      <c r="CB200"/>
      <c r="CJ200"/>
      <c r="CR200"/>
      <c r="CZ200"/>
      <c r="DH200"/>
      <c r="DP200"/>
      <c r="DX200"/>
      <c r="EF200"/>
      <c r="EN200"/>
      <c r="EV200"/>
      <c r="FL200"/>
      <c r="FT200" s="108"/>
      <c r="GR200"/>
      <c r="GZ200"/>
      <c r="HH200"/>
      <c r="HP200"/>
      <c r="HX200"/>
      <c r="IF200"/>
      <c r="IN200"/>
    </row>
    <row r="201" spans="8:248" ht="14.4" x14ac:dyDescent="0.3">
      <c r="H201"/>
      <c r="P201"/>
      <c r="X201"/>
      <c r="AF201"/>
      <c r="AN201"/>
      <c r="AV201"/>
      <c r="BD201"/>
      <c r="BL201"/>
      <c r="CB201"/>
      <c r="CJ201"/>
      <c r="CR201"/>
      <c r="CZ201"/>
      <c r="DH201"/>
      <c r="DP201"/>
      <c r="DX201"/>
      <c r="EF201"/>
      <c r="EN201"/>
      <c r="EV201"/>
      <c r="FL201"/>
      <c r="FT201" s="108"/>
      <c r="GR201"/>
      <c r="GZ201"/>
      <c r="HH201"/>
      <c r="HP201"/>
      <c r="HX201"/>
      <c r="IF201"/>
      <c r="IN201"/>
    </row>
    <row r="202" spans="8:248" ht="14.4" x14ac:dyDescent="0.3">
      <c r="H202"/>
      <c r="P202"/>
      <c r="X202"/>
      <c r="AF202"/>
      <c r="AN202"/>
      <c r="AV202"/>
      <c r="BD202"/>
      <c r="BL202"/>
      <c r="CB202"/>
      <c r="CJ202"/>
      <c r="CR202"/>
      <c r="CZ202"/>
      <c r="DH202"/>
      <c r="DP202"/>
      <c r="DX202"/>
      <c r="EF202"/>
      <c r="EN202"/>
      <c r="EV202"/>
      <c r="FL202"/>
      <c r="FT202" s="108"/>
      <c r="GR202"/>
      <c r="GZ202"/>
      <c r="HH202"/>
      <c r="HP202"/>
      <c r="HX202"/>
      <c r="IF202"/>
      <c r="IN202"/>
    </row>
    <row r="203" spans="8:248" ht="14.4" x14ac:dyDescent="0.3">
      <c r="H203"/>
      <c r="P203"/>
      <c r="X203"/>
      <c r="AF203"/>
      <c r="AN203"/>
      <c r="AV203"/>
      <c r="BD203"/>
      <c r="BL203"/>
      <c r="CB203"/>
      <c r="CJ203"/>
      <c r="CR203"/>
      <c r="CZ203"/>
      <c r="DH203"/>
      <c r="DP203"/>
      <c r="DX203"/>
      <c r="EF203"/>
      <c r="EN203"/>
      <c r="EV203"/>
      <c r="FL203"/>
      <c r="FT203" s="108"/>
      <c r="GR203"/>
      <c r="GZ203"/>
      <c r="HH203"/>
      <c r="HP203"/>
      <c r="HX203"/>
      <c r="IF203"/>
      <c r="IN203"/>
    </row>
    <row r="204" spans="8:248" ht="14.4" x14ac:dyDescent="0.3">
      <c r="H204"/>
      <c r="P204"/>
      <c r="X204"/>
      <c r="AF204"/>
      <c r="AN204"/>
      <c r="AV204"/>
      <c r="BD204"/>
      <c r="BL204"/>
      <c r="CB204"/>
      <c r="CJ204"/>
      <c r="CR204"/>
      <c r="CZ204"/>
      <c r="DH204"/>
      <c r="DP204"/>
      <c r="DX204"/>
      <c r="EF204"/>
      <c r="EN204"/>
      <c r="EV204"/>
      <c r="FL204"/>
      <c r="FT204" s="108"/>
      <c r="GR204"/>
      <c r="GZ204"/>
      <c r="HH204"/>
      <c r="HP204"/>
      <c r="HX204"/>
      <c r="IF204"/>
      <c r="IN204"/>
    </row>
    <row r="205" spans="8:248" ht="14.4" x14ac:dyDescent="0.3">
      <c r="H205"/>
      <c r="P205"/>
      <c r="X205"/>
      <c r="AF205"/>
      <c r="AN205"/>
      <c r="AV205"/>
      <c r="BD205"/>
      <c r="BL205"/>
      <c r="CB205"/>
      <c r="CJ205"/>
      <c r="CR205"/>
      <c r="CZ205"/>
      <c r="DH205"/>
      <c r="DP205"/>
      <c r="DX205"/>
      <c r="EF205"/>
      <c r="EN205"/>
      <c r="EV205"/>
      <c r="FL205"/>
      <c r="FT205" s="108"/>
      <c r="GR205"/>
      <c r="GZ205"/>
      <c r="HH205"/>
      <c r="HP205"/>
      <c r="HX205"/>
      <c r="IF205"/>
      <c r="IN205"/>
    </row>
    <row r="206" spans="8:248" ht="14.4" x14ac:dyDescent="0.3">
      <c r="H206"/>
      <c r="P206"/>
      <c r="X206"/>
      <c r="AF206"/>
      <c r="AN206"/>
      <c r="AV206"/>
      <c r="BD206"/>
      <c r="BL206"/>
      <c r="CB206"/>
      <c r="CJ206"/>
      <c r="CR206"/>
      <c r="CZ206"/>
      <c r="DH206"/>
      <c r="DP206"/>
      <c r="DX206"/>
      <c r="EF206"/>
      <c r="EN206"/>
      <c r="EV206"/>
      <c r="FL206"/>
      <c r="FT206" s="108"/>
      <c r="GR206"/>
      <c r="GZ206"/>
      <c r="HH206"/>
      <c r="HP206"/>
      <c r="HX206"/>
      <c r="IF206"/>
      <c r="IN206"/>
    </row>
    <row r="207" spans="8:248" ht="14.4" x14ac:dyDescent="0.3">
      <c r="H207"/>
      <c r="P207"/>
      <c r="X207"/>
      <c r="AF207"/>
      <c r="AN207"/>
      <c r="AV207"/>
      <c r="BD207"/>
      <c r="BL207"/>
      <c r="CB207"/>
      <c r="CJ207"/>
      <c r="CR207"/>
      <c r="CZ207"/>
      <c r="DH207"/>
      <c r="DP207"/>
      <c r="DX207"/>
      <c r="EF207"/>
      <c r="EN207"/>
      <c r="EV207"/>
      <c r="FL207"/>
      <c r="FT207" s="108"/>
      <c r="GR207"/>
      <c r="GZ207"/>
      <c r="HH207"/>
      <c r="HP207"/>
      <c r="HX207"/>
      <c r="IF207"/>
      <c r="IN207"/>
    </row>
    <row r="208" spans="8:248" ht="14.4" x14ac:dyDescent="0.3">
      <c r="H208"/>
      <c r="P208"/>
      <c r="X208"/>
      <c r="AF208"/>
      <c r="AN208"/>
      <c r="AV208"/>
      <c r="BD208"/>
      <c r="BL208"/>
      <c r="CB208"/>
      <c r="CJ208"/>
      <c r="CR208"/>
      <c r="CZ208"/>
      <c r="DH208"/>
      <c r="DP208"/>
      <c r="DX208"/>
      <c r="EF208"/>
      <c r="EN208"/>
      <c r="EV208"/>
      <c r="FL208"/>
      <c r="FT208" s="108"/>
      <c r="GR208"/>
      <c r="GZ208"/>
      <c r="HH208"/>
      <c r="HP208"/>
      <c r="HX208"/>
      <c r="IF208"/>
      <c r="IN208"/>
    </row>
    <row r="209" spans="8:248" ht="14.4" x14ac:dyDescent="0.3">
      <c r="H209"/>
      <c r="P209"/>
      <c r="X209"/>
      <c r="AF209"/>
      <c r="AN209"/>
      <c r="AV209"/>
      <c r="BD209"/>
      <c r="BL209"/>
      <c r="CB209"/>
      <c r="CJ209"/>
      <c r="CR209"/>
      <c r="CZ209"/>
      <c r="DH209"/>
      <c r="DP209"/>
      <c r="DX209"/>
      <c r="EF209"/>
      <c r="EN209"/>
      <c r="EV209"/>
      <c r="FL209"/>
      <c r="FT209" s="108"/>
      <c r="GR209"/>
      <c r="GZ209"/>
      <c r="HH209"/>
      <c r="HP209"/>
      <c r="HX209"/>
      <c r="IF209"/>
      <c r="IN209"/>
    </row>
    <row r="210" spans="8:248" ht="14.4" x14ac:dyDescent="0.3">
      <c r="H210"/>
      <c r="P210"/>
      <c r="X210"/>
      <c r="AF210"/>
      <c r="AN210"/>
      <c r="AV210"/>
      <c r="BD210"/>
      <c r="BL210"/>
      <c r="CB210"/>
      <c r="CJ210"/>
      <c r="CR210"/>
      <c r="CZ210"/>
      <c r="DH210"/>
      <c r="DP210"/>
      <c r="DX210"/>
      <c r="EF210"/>
      <c r="EN210"/>
      <c r="EV210"/>
      <c r="FL210"/>
      <c r="FT210" s="108"/>
      <c r="GR210"/>
      <c r="GZ210"/>
      <c r="HH210"/>
      <c r="HP210"/>
      <c r="HX210"/>
      <c r="IF210"/>
      <c r="IN210"/>
    </row>
    <row r="211" spans="8:248" ht="14.4" x14ac:dyDescent="0.3">
      <c r="H211"/>
      <c r="P211"/>
      <c r="X211"/>
      <c r="AF211"/>
      <c r="AN211"/>
      <c r="AV211"/>
      <c r="BD211"/>
      <c r="BL211"/>
      <c r="CB211"/>
      <c r="CJ211"/>
      <c r="CR211"/>
      <c r="CZ211"/>
      <c r="DH211"/>
      <c r="DP211"/>
      <c r="DX211"/>
      <c r="EF211"/>
      <c r="EN211"/>
      <c r="EV211"/>
      <c r="FL211"/>
      <c r="FT211" s="108"/>
      <c r="GR211"/>
      <c r="GZ211"/>
      <c r="HH211"/>
      <c r="HP211"/>
      <c r="HX211"/>
      <c r="IF211"/>
      <c r="IN211"/>
    </row>
    <row r="212" spans="8:248" ht="14.4" x14ac:dyDescent="0.3">
      <c r="H212"/>
      <c r="P212"/>
      <c r="X212"/>
      <c r="AF212"/>
      <c r="AN212"/>
      <c r="AV212"/>
      <c r="BD212"/>
      <c r="BL212"/>
      <c r="CB212"/>
      <c r="CJ212"/>
      <c r="CR212"/>
      <c r="CZ212"/>
      <c r="DH212"/>
      <c r="DP212"/>
      <c r="DX212"/>
      <c r="EF212"/>
      <c r="EN212"/>
      <c r="EV212"/>
      <c r="FL212"/>
      <c r="FT212" s="108"/>
      <c r="GR212"/>
      <c r="GZ212"/>
      <c r="HH212"/>
      <c r="HP212"/>
      <c r="HX212"/>
      <c r="IF212"/>
      <c r="IN212"/>
    </row>
    <row r="213" spans="8:248" ht="14.4" x14ac:dyDescent="0.3">
      <c r="H213"/>
      <c r="P213"/>
      <c r="X213"/>
      <c r="AF213"/>
      <c r="AN213"/>
      <c r="AV213"/>
      <c r="BD213"/>
      <c r="BL213"/>
      <c r="CB213"/>
      <c r="CJ213"/>
      <c r="CR213"/>
      <c r="CZ213"/>
      <c r="DH213"/>
      <c r="DP213"/>
      <c r="DX213"/>
      <c r="EF213"/>
      <c r="EN213"/>
      <c r="EV213"/>
      <c r="FL213"/>
      <c r="FT213" s="108"/>
      <c r="GR213"/>
      <c r="GZ213"/>
      <c r="HH213"/>
      <c r="HP213"/>
      <c r="HX213"/>
      <c r="IF213"/>
      <c r="IN213"/>
    </row>
    <row r="214" spans="8:248" ht="14.4" x14ac:dyDescent="0.3">
      <c r="H214"/>
      <c r="P214"/>
      <c r="X214"/>
      <c r="AF214"/>
      <c r="AN214"/>
      <c r="AV214"/>
      <c r="BD214"/>
      <c r="BL214"/>
      <c r="CB214"/>
      <c r="CJ214"/>
      <c r="CR214"/>
      <c r="CZ214"/>
      <c r="DH214"/>
      <c r="DP214"/>
      <c r="DX214"/>
      <c r="EF214"/>
      <c r="EN214"/>
      <c r="EV214"/>
      <c r="FL214"/>
      <c r="FT214" s="108"/>
      <c r="GR214"/>
      <c r="GZ214"/>
      <c r="HH214"/>
      <c r="HP214"/>
      <c r="HX214"/>
      <c r="IF214"/>
      <c r="IN214"/>
    </row>
    <row r="215" spans="8:248" ht="14.4" x14ac:dyDescent="0.3">
      <c r="H215"/>
      <c r="P215"/>
      <c r="X215"/>
      <c r="AF215"/>
      <c r="AN215"/>
      <c r="AV215"/>
      <c r="BD215"/>
      <c r="BL215"/>
      <c r="CB215"/>
      <c r="CJ215"/>
      <c r="CR215"/>
      <c r="CZ215"/>
      <c r="DH215"/>
      <c r="DP215"/>
      <c r="DX215"/>
      <c r="EF215"/>
      <c r="EN215"/>
      <c r="EV215"/>
      <c r="FL215"/>
      <c r="FT215" s="108"/>
      <c r="GR215"/>
      <c r="GZ215"/>
      <c r="HH215"/>
      <c r="HP215"/>
      <c r="HX215"/>
      <c r="IF215"/>
      <c r="IN215"/>
    </row>
    <row r="216" spans="8:248" ht="14.4" x14ac:dyDescent="0.3">
      <c r="H216"/>
      <c r="P216"/>
      <c r="X216"/>
      <c r="AF216"/>
      <c r="AN216"/>
      <c r="AV216"/>
      <c r="BD216"/>
      <c r="BL216"/>
      <c r="CB216"/>
      <c r="CJ216"/>
      <c r="CR216"/>
      <c r="CZ216"/>
      <c r="DH216"/>
      <c r="DP216"/>
      <c r="DX216"/>
      <c r="EF216"/>
      <c r="EN216"/>
      <c r="EV216"/>
      <c r="FL216"/>
      <c r="FT216" s="108"/>
      <c r="GR216"/>
      <c r="GZ216"/>
      <c r="HH216"/>
      <c r="HP216"/>
      <c r="HX216"/>
      <c r="IF216"/>
      <c r="IN216"/>
    </row>
    <row r="217" spans="8:248" ht="14.4" x14ac:dyDescent="0.3">
      <c r="H217"/>
      <c r="P217"/>
      <c r="X217"/>
      <c r="AF217"/>
      <c r="AN217"/>
      <c r="AV217"/>
      <c r="BD217"/>
      <c r="BL217"/>
      <c r="CB217"/>
      <c r="CJ217"/>
      <c r="CR217"/>
      <c r="CZ217"/>
      <c r="DH217"/>
      <c r="DP217"/>
      <c r="DX217"/>
      <c r="EF217"/>
      <c r="EN217"/>
      <c r="EV217"/>
      <c r="FL217"/>
      <c r="FT217" s="108"/>
      <c r="GR217"/>
      <c r="GZ217"/>
      <c r="HH217"/>
      <c r="HP217"/>
      <c r="HX217"/>
      <c r="IF217"/>
      <c r="IN217"/>
    </row>
    <row r="218" spans="8:248" ht="14.4" x14ac:dyDescent="0.3">
      <c r="H218"/>
      <c r="P218"/>
      <c r="X218"/>
      <c r="AF218"/>
      <c r="AN218"/>
      <c r="AV218"/>
      <c r="BD218"/>
      <c r="BL218"/>
      <c r="CB218"/>
      <c r="CJ218"/>
      <c r="CR218"/>
      <c r="CZ218"/>
      <c r="DH218"/>
      <c r="DP218"/>
      <c r="DX218"/>
      <c r="EF218"/>
      <c r="EN218"/>
      <c r="EV218"/>
      <c r="FL218"/>
      <c r="FT218" s="108"/>
      <c r="GR218"/>
      <c r="GZ218"/>
      <c r="HH218"/>
      <c r="HP218"/>
      <c r="HX218"/>
      <c r="IF218"/>
      <c r="IN218"/>
    </row>
    <row r="219" spans="8:248" ht="14.4" x14ac:dyDescent="0.3">
      <c r="H219"/>
      <c r="P219"/>
      <c r="X219"/>
      <c r="AF219"/>
      <c r="AN219"/>
      <c r="AV219"/>
      <c r="BD219"/>
      <c r="BL219"/>
      <c r="CB219"/>
      <c r="CJ219"/>
      <c r="CR219"/>
      <c r="CZ219"/>
      <c r="DH219"/>
      <c r="DP219"/>
      <c r="DX219"/>
      <c r="EF219"/>
      <c r="EN219"/>
      <c r="EV219"/>
      <c r="FL219"/>
      <c r="FT219" s="108"/>
      <c r="GR219"/>
      <c r="GZ219"/>
      <c r="HH219"/>
      <c r="HP219"/>
      <c r="HX219"/>
      <c r="IF219"/>
      <c r="IN219"/>
    </row>
    <row r="220" spans="8:248" ht="14.4" x14ac:dyDescent="0.3">
      <c r="H220"/>
      <c r="P220"/>
      <c r="X220"/>
      <c r="AF220"/>
      <c r="AN220"/>
      <c r="AV220"/>
      <c r="BD220"/>
      <c r="BL220"/>
      <c r="CB220"/>
      <c r="CJ220"/>
      <c r="CR220"/>
      <c r="CZ220"/>
      <c r="DH220"/>
      <c r="DP220"/>
      <c r="DX220"/>
      <c r="EF220"/>
      <c r="EN220"/>
      <c r="EV220"/>
      <c r="FL220"/>
      <c r="FT220" s="108"/>
      <c r="GR220"/>
      <c r="GZ220"/>
      <c r="HH220"/>
      <c r="HP220"/>
      <c r="HX220"/>
      <c r="IF220"/>
      <c r="IN220"/>
    </row>
    <row r="221" spans="8:248" ht="14.4" x14ac:dyDescent="0.3">
      <c r="H221"/>
      <c r="P221"/>
      <c r="X221"/>
      <c r="AF221"/>
      <c r="AN221"/>
      <c r="AV221"/>
      <c r="BD221"/>
      <c r="BL221"/>
      <c r="CB221"/>
      <c r="CJ221"/>
      <c r="CR221"/>
      <c r="CZ221"/>
      <c r="DH221"/>
      <c r="DP221"/>
      <c r="DX221"/>
      <c r="EF221"/>
      <c r="EN221"/>
      <c r="EV221"/>
      <c r="FL221"/>
      <c r="FT221" s="108"/>
      <c r="GR221"/>
      <c r="GZ221"/>
      <c r="HH221"/>
      <c r="HP221"/>
      <c r="HX221"/>
      <c r="IF221"/>
      <c r="IN221"/>
    </row>
    <row r="222" spans="8:248" ht="14.4" x14ac:dyDescent="0.3">
      <c r="H222"/>
      <c r="P222"/>
      <c r="X222"/>
      <c r="AF222"/>
      <c r="AN222"/>
      <c r="AV222"/>
      <c r="BD222"/>
      <c r="BL222"/>
      <c r="CB222"/>
      <c r="CJ222"/>
      <c r="CR222"/>
      <c r="CZ222"/>
      <c r="DH222"/>
      <c r="DP222"/>
      <c r="DX222"/>
      <c r="EF222"/>
      <c r="EN222"/>
      <c r="EV222"/>
      <c r="FL222"/>
      <c r="FT222" s="108"/>
      <c r="GR222"/>
      <c r="GZ222"/>
      <c r="HH222"/>
      <c r="HP222"/>
      <c r="HX222"/>
      <c r="IF222"/>
      <c r="IN222"/>
    </row>
    <row r="223" spans="8:248" ht="14.4" x14ac:dyDescent="0.3">
      <c r="H223"/>
      <c r="P223"/>
      <c r="X223"/>
      <c r="AF223"/>
      <c r="AN223"/>
      <c r="AV223"/>
      <c r="BD223"/>
      <c r="BL223"/>
      <c r="CB223"/>
      <c r="CJ223"/>
      <c r="CR223"/>
      <c r="CZ223"/>
      <c r="DH223"/>
      <c r="DP223"/>
      <c r="DX223"/>
      <c r="EF223"/>
      <c r="EN223"/>
      <c r="EV223"/>
      <c r="FL223"/>
      <c r="FT223" s="108"/>
      <c r="GR223"/>
      <c r="GZ223"/>
      <c r="HH223"/>
      <c r="HP223"/>
      <c r="HX223"/>
      <c r="IF223"/>
      <c r="IN223"/>
    </row>
    <row r="224" spans="8:248" ht="14.4" x14ac:dyDescent="0.3">
      <c r="H224"/>
      <c r="P224"/>
      <c r="X224"/>
      <c r="AF224"/>
      <c r="AN224"/>
      <c r="AV224"/>
      <c r="BD224"/>
      <c r="BL224"/>
      <c r="CB224"/>
      <c r="CJ224"/>
      <c r="CR224"/>
      <c r="CZ224"/>
      <c r="DH224"/>
      <c r="DP224"/>
      <c r="DX224"/>
      <c r="EF224"/>
      <c r="EN224"/>
      <c r="EV224"/>
      <c r="FL224"/>
      <c r="FT224" s="108"/>
      <c r="GR224"/>
      <c r="GZ224"/>
      <c r="HH224"/>
      <c r="HP224"/>
      <c r="HX224"/>
      <c r="IF224"/>
      <c r="IN224"/>
    </row>
    <row r="225" spans="8:248" ht="14.4" x14ac:dyDescent="0.3">
      <c r="H225"/>
      <c r="P225"/>
      <c r="X225"/>
      <c r="AF225"/>
      <c r="AN225"/>
      <c r="AV225"/>
      <c r="BD225"/>
      <c r="BL225"/>
      <c r="CB225"/>
      <c r="CJ225"/>
      <c r="CR225"/>
      <c r="CZ225"/>
      <c r="DH225"/>
      <c r="DP225"/>
      <c r="DX225"/>
      <c r="EF225"/>
      <c r="EN225"/>
      <c r="EV225"/>
      <c r="FL225"/>
      <c r="FT225" s="108"/>
      <c r="GR225"/>
      <c r="GZ225"/>
      <c r="HH225"/>
      <c r="HP225"/>
      <c r="HX225"/>
      <c r="IF225"/>
      <c r="IN225"/>
    </row>
    <row r="226" spans="8:248" ht="14.4" x14ac:dyDescent="0.3">
      <c r="H226"/>
      <c r="P226"/>
      <c r="X226"/>
      <c r="AF226"/>
      <c r="AN226"/>
      <c r="AV226"/>
      <c r="BD226"/>
      <c r="BL226"/>
      <c r="CB226"/>
      <c r="CJ226"/>
      <c r="CR226"/>
      <c r="CZ226"/>
      <c r="DH226"/>
      <c r="DP226"/>
      <c r="DX226"/>
      <c r="EF226"/>
      <c r="EN226"/>
      <c r="EV226"/>
      <c r="FL226"/>
      <c r="FT226" s="108"/>
      <c r="GR226"/>
      <c r="GZ226"/>
      <c r="HH226"/>
      <c r="HP226"/>
      <c r="HX226"/>
      <c r="IF226"/>
      <c r="IN226"/>
    </row>
    <row r="227" spans="8:248" ht="14.4" x14ac:dyDescent="0.3">
      <c r="H227"/>
      <c r="P227"/>
      <c r="X227"/>
      <c r="AF227"/>
      <c r="AN227"/>
      <c r="AV227"/>
      <c r="BD227"/>
      <c r="BL227"/>
      <c r="CB227"/>
      <c r="CJ227"/>
      <c r="CR227"/>
      <c r="CZ227"/>
      <c r="DH227"/>
      <c r="DP227"/>
      <c r="DX227"/>
      <c r="EF227"/>
      <c r="EN227"/>
      <c r="EV227"/>
      <c r="FL227"/>
      <c r="FT227" s="108"/>
      <c r="GR227"/>
      <c r="GZ227"/>
      <c r="HH227"/>
      <c r="HP227"/>
      <c r="HX227"/>
      <c r="IF227"/>
      <c r="IN227"/>
    </row>
    <row r="228" spans="8:248" ht="14.4" x14ac:dyDescent="0.3">
      <c r="H228"/>
      <c r="P228"/>
      <c r="X228"/>
      <c r="AF228"/>
      <c r="AN228"/>
      <c r="AV228"/>
      <c r="BD228"/>
      <c r="BL228"/>
      <c r="CB228"/>
      <c r="CJ228"/>
      <c r="CR228"/>
      <c r="CZ228"/>
      <c r="DH228"/>
      <c r="DP228"/>
      <c r="DX228"/>
      <c r="EF228"/>
      <c r="EN228"/>
      <c r="EV228"/>
      <c r="FL228"/>
      <c r="FT228" s="108"/>
      <c r="GR228"/>
      <c r="GZ228"/>
      <c r="HH228"/>
      <c r="HP228"/>
      <c r="HX228"/>
      <c r="IF228"/>
      <c r="IN228"/>
    </row>
    <row r="229" spans="8:248" ht="14.4" x14ac:dyDescent="0.3">
      <c r="H229"/>
      <c r="P229"/>
      <c r="X229"/>
      <c r="AF229"/>
      <c r="AN229"/>
      <c r="AV229"/>
      <c r="BD229"/>
      <c r="BL229"/>
      <c r="CB229"/>
      <c r="CJ229"/>
      <c r="CR229"/>
      <c r="CZ229"/>
      <c r="DH229"/>
      <c r="DP229"/>
      <c r="DX229"/>
      <c r="EF229"/>
      <c r="EN229"/>
      <c r="EV229"/>
      <c r="FL229"/>
      <c r="FT229" s="108"/>
      <c r="GR229"/>
      <c r="GZ229"/>
      <c r="HH229"/>
      <c r="HP229"/>
      <c r="HX229"/>
      <c r="IF229"/>
      <c r="IN229"/>
    </row>
    <row r="230" spans="8:248" ht="14.4" x14ac:dyDescent="0.3">
      <c r="H230"/>
      <c r="P230"/>
      <c r="X230"/>
      <c r="AF230"/>
      <c r="AN230"/>
      <c r="AV230"/>
      <c r="BD230"/>
      <c r="BL230"/>
      <c r="CB230"/>
      <c r="CJ230"/>
      <c r="CR230"/>
      <c r="CZ230"/>
      <c r="DH230"/>
      <c r="DP230"/>
      <c r="DX230"/>
      <c r="EF230"/>
      <c r="EN230"/>
      <c r="EV230"/>
      <c r="FL230"/>
      <c r="FT230" s="108"/>
      <c r="GR230"/>
      <c r="GZ230"/>
      <c r="HH230"/>
      <c r="HP230"/>
      <c r="HX230"/>
      <c r="IF230"/>
      <c r="IN230"/>
    </row>
    <row r="231" spans="8:248" ht="14.4" x14ac:dyDescent="0.3">
      <c r="H231"/>
      <c r="P231"/>
      <c r="X231"/>
      <c r="AF231"/>
      <c r="AN231"/>
      <c r="AV231"/>
      <c r="BD231"/>
      <c r="BL231"/>
      <c r="CB231"/>
      <c r="CJ231"/>
      <c r="CR231"/>
      <c r="CZ231"/>
      <c r="DH231"/>
      <c r="DP231"/>
      <c r="DX231"/>
      <c r="EF231"/>
      <c r="EN231"/>
      <c r="EV231"/>
      <c r="FL231"/>
      <c r="FT231" s="108"/>
      <c r="GR231"/>
      <c r="GZ231"/>
      <c r="HH231"/>
      <c r="HP231"/>
      <c r="HX231"/>
      <c r="IF231"/>
      <c r="IN231"/>
    </row>
    <row r="232" spans="8:248" ht="14.4" x14ac:dyDescent="0.3">
      <c r="H232"/>
      <c r="P232"/>
      <c r="X232"/>
      <c r="AF232"/>
      <c r="AN232"/>
      <c r="AV232"/>
      <c r="BD232"/>
      <c r="BL232"/>
      <c r="CB232"/>
      <c r="CJ232"/>
      <c r="CR232"/>
      <c r="CZ232"/>
      <c r="DH232"/>
      <c r="DP232"/>
      <c r="DX232"/>
      <c r="EF232"/>
      <c r="EN232"/>
      <c r="EV232"/>
      <c r="FL232"/>
      <c r="FT232" s="108"/>
      <c r="GR232"/>
      <c r="GZ232"/>
      <c r="HH232"/>
      <c r="HP232"/>
      <c r="HX232"/>
      <c r="IF232"/>
      <c r="IN232"/>
    </row>
    <row r="233" spans="8:248" ht="14.4" x14ac:dyDescent="0.3">
      <c r="H233"/>
      <c r="P233"/>
      <c r="X233"/>
      <c r="AF233"/>
      <c r="AN233"/>
      <c r="AV233"/>
      <c r="BD233"/>
      <c r="BL233"/>
      <c r="CB233"/>
      <c r="CJ233"/>
      <c r="CR233"/>
      <c r="CZ233"/>
      <c r="DH233"/>
      <c r="DP233"/>
      <c r="DX233"/>
      <c r="EF233"/>
      <c r="EN233"/>
      <c r="EV233"/>
      <c r="FL233"/>
      <c r="FT233" s="108"/>
      <c r="GR233"/>
      <c r="GZ233"/>
      <c r="HH233"/>
      <c r="HP233"/>
      <c r="HX233"/>
      <c r="IF233"/>
      <c r="IN233"/>
    </row>
    <row r="234" spans="8:248" ht="14.4" x14ac:dyDescent="0.3">
      <c r="H234"/>
      <c r="P234"/>
      <c r="X234"/>
      <c r="AF234"/>
      <c r="AN234"/>
      <c r="AV234"/>
      <c r="BD234"/>
      <c r="BL234"/>
      <c r="CB234"/>
      <c r="CJ234"/>
      <c r="CR234"/>
      <c r="CZ234"/>
      <c r="DH234"/>
      <c r="DP234"/>
      <c r="DX234"/>
      <c r="EF234"/>
      <c r="EN234"/>
      <c r="EV234"/>
      <c r="FL234"/>
      <c r="FT234" s="108"/>
      <c r="GR234"/>
      <c r="GZ234"/>
      <c r="HH234"/>
      <c r="HP234"/>
      <c r="HX234"/>
      <c r="IF234"/>
      <c r="IN234"/>
    </row>
    <row r="235" spans="8:248" ht="14.4" x14ac:dyDescent="0.3">
      <c r="H235"/>
      <c r="P235"/>
      <c r="X235"/>
      <c r="AF235"/>
      <c r="AN235"/>
      <c r="AV235"/>
      <c r="BD235"/>
      <c r="BL235"/>
      <c r="CB235"/>
      <c r="CJ235"/>
      <c r="CR235"/>
      <c r="CZ235"/>
      <c r="DH235"/>
      <c r="DP235"/>
      <c r="DX235"/>
      <c r="EF235"/>
      <c r="EN235"/>
      <c r="EV235"/>
      <c r="FL235"/>
      <c r="FT235" s="108"/>
      <c r="GR235"/>
      <c r="GZ235"/>
      <c r="HH235"/>
      <c r="HP235"/>
      <c r="HX235"/>
      <c r="IF235"/>
      <c r="IN235"/>
    </row>
    <row r="236" spans="8:248" ht="14.4" x14ac:dyDescent="0.3">
      <c r="H236"/>
      <c r="P236"/>
      <c r="X236"/>
      <c r="AF236"/>
      <c r="AN236"/>
      <c r="AV236"/>
      <c r="BD236"/>
      <c r="BL236"/>
      <c r="CB236"/>
      <c r="CJ236"/>
      <c r="CR236"/>
      <c r="CZ236"/>
      <c r="DH236"/>
      <c r="DP236"/>
      <c r="DX236"/>
      <c r="EF236"/>
      <c r="EN236"/>
      <c r="EV236"/>
      <c r="FL236"/>
      <c r="FT236" s="108"/>
      <c r="GR236"/>
      <c r="GZ236"/>
      <c r="HH236"/>
      <c r="HP236"/>
      <c r="HX236"/>
      <c r="IF236"/>
      <c r="IN236"/>
    </row>
    <row r="237" spans="8:248" ht="14.4" x14ac:dyDescent="0.3">
      <c r="H237"/>
      <c r="P237"/>
      <c r="X237"/>
      <c r="AF237"/>
      <c r="AN237"/>
      <c r="AV237"/>
      <c r="BD237"/>
      <c r="BL237"/>
      <c r="CB237"/>
      <c r="CJ237"/>
      <c r="CR237"/>
      <c r="CZ237"/>
      <c r="DH237"/>
      <c r="DP237"/>
      <c r="DX237"/>
      <c r="EF237"/>
      <c r="EN237"/>
      <c r="EV237"/>
      <c r="FL237"/>
      <c r="FT237" s="108"/>
      <c r="GR237"/>
      <c r="GZ237"/>
      <c r="HH237"/>
      <c r="HP237"/>
      <c r="HX237"/>
      <c r="IF237"/>
      <c r="IN237"/>
    </row>
    <row r="238" spans="8:248" ht="14.4" x14ac:dyDescent="0.3">
      <c r="H238"/>
      <c r="P238"/>
      <c r="X238"/>
      <c r="AF238"/>
      <c r="AN238"/>
      <c r="AV238"/>
      <c r="BD238"/>
      <c r="BL238"/>
      <c r="CB238"/>
      <c r="CJ238"/>
      <c r="CR238"/>
      <c r="CZ238"/>
      <c r="DH238"/>
      <c r="DP238"/>
      <c r="DX238"/>
      <c r="EF238"/>
      <c r="EN238"/>
      <c r="EV238"/>
      <c r="FL238"/>
      <c r="FT238" s="108"/>
      <c r="GR238"/>
      <c r="GZ238"/>
      <c r="HH238"/>
      <c r="HP238"/>
      <c r="HX238"/>
      <c r="IF238"/>
      <c r="IN238"/>
    </row>
    <row r="239" spans="8:248" ht="14.4" x14ac:dyDescent="0.3">
      <c r="H239"/>
      <c r="P239"/>
      <c r="X239"/>
      <c r="AF239"/>
      <c r="AN239"/>
      <c r="AV239"/>
      <c r="BD239"/>
      <c r="BL239"/>
      <c r="CB239"/>
      <c r="CJ239"/>
      <c r="CR239"/>
      <c r="CZ239"/>
      <c r="DH239"/>
      <c r="DP239"/>
      <c r="DX239"/>
      <c r="EF239"/>
      <c r="EN239"/>
      <c r="EV239"/>
      <c r="FL239"/>
      <c r="FT239" s="108"/>
      <c r="GR239"/>
      <c r="GZ239"/>
      <c r="HH239"/>
      <c r="HP239"/>
      <c r="HX239"/>
      <c r="IF239"/>
      <c r="IN239"/>
    </row>
    <row r="240" spans="8:248" ht="14.4" x14ac:dyDescent="0.3">
      <c r="H240"/>
      <c r="P240"/>
      <c r="X240"/>
      <c r="AF240"/>
      <c r="AN240"/>
      <c r="AV240"/>
      <c r="BD240"/>
      <c r="BL240"/>
      <c r="CB240"/>
      <c r="CJ240"/>
      <c r="CR240"/>
      <c r="CZ240"/>
      <c r="DH240"/>
      <c r="DP240"/>
      <c r="DX240"/>
      <c r="EF240"/>
      <c r="EN240"/>
      <c r="EV240"/>
      <c r="FL240"/>
      <c r="FT240" s="108"/>
      <c r="GR240"/>
      <c r="GZ240"/>
      <c r="HH240"/>
      <c r="HP240"/>
      <c r="HX240"/>
      <c r="IF240"/>
      <c r="IN240"/>
    </row>
    <row r="241" spans="8:248" ht="14.4" x14ac:dyDescent="0.3">
      <c r="H241"/>
      <c r="P241"/>
      <c r="X241"/>
      <c r="AF241"/>
      <c r="AN241"/>
      <c r="AV241"/>
      <c r="BD241"/>
      <c r="BL241"/>
      <c r="CB241"/>
      <c r="CJ241"/>
      <c r="CR241"/>
      <c r="CZ241"/>
      <c r="DH241"/>
      <c r="DP241"/>
      <c r="DX241"/>
      <c r="EF241"/>
      <c r="EN241"/>
      <c r="EV241"/>
      <c r="FL241"/>
      <c r="FT241" s="108"/>
      <c r="GR241"/>
      <c r="GZ241"/>
      <c r="HH241"/>
      <c r="HP241"/>
      <c r="HX241"/>
      <c r="IF241"/>
      <c r="IN241"/>
    </row>
    <row r="242" spans="8:248" ht="14.4" x14ac:dyDescent="0.3">
      <c r="H242"/>
      <c r="P242"/>
      <c r="X242"/>
      <c r="AF242"/>
      <c r="AN242"/>
      <c r="AV242"/>
      <c r="BD242"/>
      <c r="BL242"/>
      <c r="CB242"/>
      <c r="CJ242"/>
      <c r="CR242"/>
      <c r="CZ242"/>
      <c r="DH242"/>
      <c r="DP242"/>
      <c r="DX242"/>
      <c r="EF242"/>
      <c r="EN242"/>
      <c r="EV242"/>
      <c r="FL242"/>
      <c r="FT242" s="108"/>
      <c r="GR242"/>
      <c r="GZ242"/>
      <c r="HH242"/>
      <c r="HP242"/>
      <c r="HX242"/>
      <c r="IF242"/>
      <c r="IN242"/>
    </row>
    <row r="243" spans="8:248" ht="14.4" x14ac:dyDescent="0.3">
      <c r="H243"/>
      <c r="P243"/>
      <c r="X243"/>
      <c r="AF243"/>
      <c r="AN243"/>
      <c r="AV243"/>
      <c r="BD243"/>
      <c r="BL243"/>
      <c r="CB243"/>
      <c r="CJ243"/>
      <c r="CR243"/>
      <c r="CZ243"/>
      <c r="DH243"/>
      <c r="DP243"/>
      <c r="DX243"/>
      <c r="EF243"/>
      <c r="EN243"/>
      <c r="EV243"/>
      <c r="FL243"/>
      <c r="FT243" s="108"/>
      <c r="GR243"/>
      <c r="GZ243"/>
      <c r="HH243"/>
      <c r="HP243"/>
      <c r="HX243"/>
      <c r="IF243"/>
      <c r="IN243"/>
    </row>
    <row r="244" spans="8:248" ht="14.4" x14ac:dyDescent="0.3">
      <c r="H244"/>
      <c r="P244"/>
      <c r="X244"/>
      <c r="AF244"/>
      <c r="AN244"/>
      <c r="AV244"/>
      <c r="BD244"/>
      <c r="BL244"/>
      <c r="CB244"/>
      <c r="CJ244"/>
      <c r="CR244"/>
      <c r="CZ244"/>
      <c r="DH244"/>
      <c r="DP244"/>
      <c r="DX244"/>
      <c r="EF244"/>
      <c r="EN244"/>
      <c r="EV244"/>
      <c r="FL244"/>
      <c r="FT244" s="108"/>
      <c r="GR244"/>
      <c r="GZ244"/>
      <c r="HH244"/>
      <c r="HP244"/>
      <c r="HX244"/>
      <c r="IF244"/>
      <c r="IN244"/>
    </row>
    <row r="245" spans="8:248" ht="14.4" x14ac:dyDescent="0.3">
      <c r="H245"/>
      <c r="P245"/>
      <c r="X245"/>
      <c r="AF245"/>
      <c r="AN245"/>
      <c r="AV245"/>
      <c r="BD245"/>
      <c r="BL245"/>
      <c r="CB245"/>
      <c r="CJ245"/>
      <c r="CR245"/>
      <c r="CZ245"/>
      <c r="DH245"/>
      <c r="DP245"/>
      <c r="DX245"/>
      <c r="EF245"/>
      <c r="EN245"/>
      <c r="EV245"/>
      <c r="FL245"/>
      <c r="FT245" s="108"/>
      <c r="GR245"/>
      <c r="GZ245"/>
      <c r="HH245"/>
      <c r="HP245"/>
      <c r="HX245"/>
      <c r="IF245"/>
      <c r="IN245"/>
    </row>
    <row r="246" spans="8:248" ht="14.4" x14ac:dyDescent="0.3">
      <c r="H246"/>
      <c r="P246"/>
      <c r="X246"/>
      <c r="AF246"/>
      <c r="AN246"/>
      <c r="AV246"/>
      <c r="BD246"/>
      <c r="BL246"/>
      <c r="CB246"/>
      <c r="CJ246"/>
      <c r="CR246"/>
      <c r="CZ246"/>
      <c r="DH246"/>
      <c r="DP246"/>
      <c r="DX246"/>
      <c r="EF246"/>
      <c r="EN246"/>
      <c r="EV246"/>
      <c r="FL246"/>
      <c r="FT246" s="108"/>
      <c r="GR246"/>
      <c r="GZ246"/>
      <c r="HH246"/>
      <c r="HP246"/>
      <c r="HX246"/>
      <c r="IF246"/>
      <c r="IN246"/>
    </row>
    <row r="247" spans="8:248" ht="14.4" x14ac:dyDescent="0.3">
      <c r="H247"/>
      <c r="P247"/>
      <c r="X247"/>
      <c r="AF247"/>
      <c r="AN247"/>
      <c r="AV247"/>
      <c r="BD247"/>
      <c r="BL247"/>
      <c r="CB247"/>
      <c r="CJ247"/>
      <c r="CR247"/>
      <c r="CZ247"/>
      <c r="DH247"/>
      <c r="DP247"/>
      <c r="DX247"/>
      <c r="EF247"/>
      <c r="EN247"/>
      <c r="EV247"/>
      <c r="FL247"/>
      <c r="FT247" s="108"/>
      <c r="GR247"/>
      <c r="GZ247"/>
      <c r="HH247"/>
      <c r="HP247"/>
      <c r="HX247"/>
      <c r="IF247"/>
      <c r="IN247"/>
    </row>
    <row r="248" spans="8:248" ht="14.4" x14ac:dyDescent="0.3">
      <c r="H248"/>
      <c r="P248"/>
      <c r="X248"/>
      <c r="AF248"/>
      <c r="AN248"/>
      <c r="AV248"/>
      <c r="BD248"/>
      <c r="BL248"/>
      <c r="CB248"/>
      <c r="CJ248"/>
      <c r="CR248"/>
      <c r="CZ248"/>
      <c r="DH248"/>
      <c r="DP248"/>
      <c r="DX248"/>
      <c r="EF248"/>
      <c r="EN248"/>
      <c r="EV248"/>
      <c r="FL248"/>
      <c r="FT248" s="108"/>
      <c r="GR248"/>
      <c r="GZ248"/>
      <c r="HH248"/>
      <c r="HP248"/>
      <c r="HX248"/>
      <c r="IF248"/>
      <c r="IN248"/>
    </row>
    <row r="249" spans="8:248" ht="14.4" x14ac:dyDescent="0.3">
      <c r="H249"/>
      <c r="P249"/>
      <c r="X249"/>
      <c r="AF249"/>
      <c r="AN249"/>
      <c r="AV249"/>
      <c r="BD249"/>
      <c r="BL249"/>
      <c r="CB249"/>
      <c r="CJ249"/>
      <c r="CR249"/>
      <c r="CZ249"/>
      <c r="DH249"/>
      <c r="DP249"/>
      <c r="DX249"/>
      <c r="EF249"/>
      <c r="EN249"/>
      <c r="EV249"/>
      <c r="FL249"/>
      <c r="FT249" s="108"/>
      <c r="GR249"/>
      <c r="GZ249"/>
      <c r="HH249"/>
      <c r="HP249"/>
      <c r="HX249"/>
      <c r="IF249"/>
      <c r="IN249"/>
    </row>
    <row r="250" spans="8:248" ht="14.4" x14ac:dyDescent="0.3">
      <c r="H250"/>
      <c r="P250"/>
      <c r="X250"/>
      <c r="AF250"/>
      <c r="AN250"/>
      <c r="AV250"/>
      <c r="BD250"/>
      <c r="BL250"/>
      <c r="CB250"/>
      <c r="CJ250"/>
      <c r="CR250"/>
      <c r="CZ250"/>
      <c r="DH250"/>
      <c r="DP250"/>
      <c r="DX250"/>
      <c r="EF250"/>
      <c r="EN250"/>
      <c r="EV250"/>
      <c r="FL250"/>
      <c r="FT250" s="108"/>
      <c r="GR250"/>
      <c r="GZ250"/>
      <c r="HH250"/>
      <c r="HP250"/>
      <c r="HX250"/>
      <c r="IF250"/>
      <c r="IN250"/>
    </row>
    <row r="251" spans="8:248" ht="14.4" x14ac:dyDescent="0.3">
      <c r="H251"/>
      <c r="P251"/>
      <c r="X251"/>
      <c r="AF251"/>
      <c r="AN251"/>
      <c r="AV251"/>
      <c r="BD251"/>
      <c r="BL251"/>
      <c r="CB251"/>
      <c r="CJ251"/>
      <c r="CR251"/>
      <c r="CZ251"/>
      <c r="DH251"/>
      <c r="DP251"/>
      <c r="DX251"/>
      <c r="EF251"/>
      <c r="EN251"/>
      <c r="EV251"/>
      <c r="FL251"/>
      <c r="FT251" s="108"/>
      <c r="GR251"/>
      <c r="GZ251"/>
      <c r="HH251"/>
      <c r="HP251"/>
      <c r="HX251"/>
      <c r="IF251"/>
      <c r="IN251"/>
    </row>
    <row r="252" spans="8:248" ht="14.4" x14ac:dyDescent="0.3">
      <c r="H252"/>
      <c r="P252"/>
      <c r="X252"/>
      <c r="AF252"/>
      <c r="AN252"/>
      <c r="AV252"/>
      <c r="BD252"/>
      <c r="BL252"/>
      <c r="CB252"/>
      <c r="CJ252"/>
      <c r="CR252"/>
      <c r="CZ252"/>
      <c r="DH252"/>
      <c r="DP252"/>
      <c r="DX252"/>
      <c r="EF252"/>
      <c r="EN252"/>
      <c r="EV252"/>
      <c r="FL252"/>
      <c r="FT252" s="108"/>
      <c r="GR252"/>
      <c r="GZ252"/>
      <c r="HH252"/>
      <c r="HP252"/>
      <c r="HX252"/>
      <c r="IF252"/>
      <c r="IN252"/>
    </row>
    <row r="253" spans="8:248" ht="14.4" x14ac:dyDescent="0.3">
      <c r="H253"/>
      <c r="P253"/>
      <c r="X253"/>
      <c r="AF253"/>
      <c r="AN253"/>
      <c r="AV253"/>
      <c r="BD253"/>
      <c r="BL253"/>
      <c r="CB253"/>
      <c r="CJ253"/>
      <c r="CR253"/>
      <c r="CZ253"/>
      <c r="DH253"/>
      <c r="DP253"/>
      <c r="DX253"/>
      <c r="EF253"/>
      <c r="EN253"/>
      <c r="EV253"/>
      <c r="FL253"/>
      <c r="FT253" s="108"/>
      <c r="GR253"/>
      <c r="GZ253"/>
      <c r="HH253"/>
      <c r="HP253"/>
      <c r="HX253"/>
      <c r="IF253"/>
      <c r="IN253"/>
    </row>
    <row r="254" spans="8:248" ht="14.4" x14ac:dyDescent="0.3">
      <c r="H254"/>
      <c r="P254"/>
      <c r="X254"/>
      <c r="AF254"/>
      <c r="AN254"/>
      <c r="AV254"/>
      <c r="BD254"/>
      <c r="BL254"/>
      <c r="CB254"/>
      <c r="CJ254"/>
      <c r="CR254"/>
      <c r="CZ254"/>
      <c r="DH254"/>
      <c r="DP254"/>
      <c r="DX254"/>
      <c r="EF254"/>
      <c r="EN254"/>
      <c r="EV254"/>
      <c r="FL254"/>
      <c r="FT254" s="108"/>
      <c r="GR254"/>
      <c r="GZ254"/>
      <c r="HH254"/>
      <c r="HP254"/>
      <c r="HX254"/>
      <c r="IF254"/>
      <c r="IN254"/>
    </row>
    <row r="255" spans="8:248" ht="14.4" x14ac:dyDescent="0.3">
      <c r="H255"/>
      <c r="P255"/>
      <c r="X255"/>
      <c r="AF255"/>
      <c r="AN255"/>
      <c r="AV255"/>
      <c r="BD255"/>
      <c r="BL255"/>
      <c r="CB255"/>
      <c r="CJ255"/>
      <c r="CR255"/>
      <c r="CZ255"/>
      <c r="DH255"/>
      <c r="DP255"/>
      <c r="DX255"/>
      <c r="EF255"/>
      <c r="EN255"/>
      <c r="EV255"/>
      <c r="FL255"/>
      <c r="FT255" s="108"/>
      <c r="GR255"/>
      <c r="GZ255"/>
      <c r="HH255"/>
      <c r="HP255"/>
      <c r="HX255"/>
      <c r="IF255"/>
      <c r="IN255"/>
    </row>
    <row r="256" spans="8:248" ht="14.4" x14ac:dyDescent="0.3">
      <c r="H256"/>
      <c r="P256"/>
      <c r="X256"/>
      <c r="AF256"/>
      <c r="AN256"/>
      <c r="AV256"/>
      <c r="BD256"/>
      <c r="BL256"/>
      <c r="CB256"/>
      <c r="CJ256"/>
      <c r="CR256"/>
      <c r="CZ256"/>
      <c r="DH256"/>
      <c r="DP256"/>
      <c r="DX256"/>
      <c r="EF256"/>
      <c r="EN256"/>
      <c r="EV256"/>
      <c r="FL256"/>
      <c r="FT256" s="108"/>
      <c r="GR256"/>
      <c r="GZ256"/>
      <c r="HH256"/>
      <c r="HP256"/>
      <c r="HX256"/>
      <c r="IF256"/>
      <c r="IN256"/>
    </row>
    <row r="257" spans="16:232" ht="14.4" x14ac:dyDescent="0.3">
      <c r="P257"/>
      <c r="CB257"/>
      <c r="HX257"/>
    </row>
    <row r="258" spans="16:232" ht="14.4" x14ac:dyDescent="0.3">
      <c r="P258"/>
      <c r="CB258"/>
      <c r="HX258"/>
    </row>
    <row r="259" spans="16:232" ht="14.4" x14ac:dyDescent="0.3">
      <c r="CB259"/>
      <c r="HX259"/>
    </row>
    <row r="260" spans="16:232" ht="14.4" x14ac:dyDescent="0.3">
      <c r="CB260"/>
      <c r="HX260"/>
    </row>
    <row r="261" spans="16:232" ht="14.4" x14ac:dyDescent="0.3">
      <c r="CB261"/>
    </row>
    <row r="262" spans="16:232" ht="14.4" x14ac:dyDescent="0.3">
      <c r="CB262"/>
    </row>
    <row r="263" spans="16:232" ht="14.4" x14ac:dyDescent="0.3">
      <c r="CB263"/>
    </row>
    <row r="264" spans="16:232" ht="14.4" x14ac:dyDescent="0.3">
      <c r="CB264"/>
    </row>
    <row r="265" spans="16:232" ht="14.4" x14ac:dyDescent="0.3">
      <c r="CB265"/>
    </row>
  </sheetData>
  <dataValidations count="30">
    <dataValidation type="list" allowBlank="1" showInputMessage="1" showErrorMessage="1" sqref="DO8:DO13 DO5:DO6 IE6:IE38 IM4 IE4 HW4 HO4 HG4 GY4 GQ4 FK4:FK5 EU4 EM4 EE4 DW4 IM6:IM8 HO6:HO14 HG6:HG34 GY6:GY18 GQ6:GQ46 FK7:FK24 EU6:EU8 EM6:EM30 EE6:EE49 DW6:DW27 DG7:DG12 DG5 IU4 IU6:IU8 FC4 FC6:FC8 HW6:HW8 HW11:HW42 FS4 FS6:FS7 GA4 GA6:GA7 GI4 GI6:GI7">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BV23"/>
    <dataValidation allowBlank="1" showErrorMessage="1" prompt="Select type of irrigation system from a drop down list." sqref="BV31:BV36"/>
    <dataValidation allowBlank="1" showInputMessage="1" showErrorMessage="1" prompt="Enter Observed or Simulated from the drop down list." sqref="FV8 GD8"/>
    <dataValidation allowBlank="1" showInputMessage="1" showErrorMessage="1" prompt="If the data are simulated, enter the model. It the data are observed, leave blank." sqref="FV9 GD9"/>
    <dataValidation allowBlank="1" showInputMessage="1" showErrorMessage="1" prompt="Enter the Standard Deviation of this measurement if you entered a Mean on the left." sqref="FV33:FV54 IA39 EX27:EX42"/>
    <dataValidation allowBlank="1" showInputMessage="1" showErrorMessage="1" prompt="Enter a treatment identifier from drop down list for each experimental unit  consistent with ExperUnits and Treatments tabs. For each row, this must be filled in if column A is blank." sqref="FV5 GD5 EX5"/>
    <dataValidation allowBlank="1" showInputMessage="1" showErrorMessage="1" prompt="Enter unique experimental identifier from drop down list based on Exp_UnitID column from ExperUnits sheet._x000a_" sqref="FV3 GD3 EX3"/>
    <dataValidation allowBlank="1" showInputMessage="1" showErrorMessage="1" prompt="Enter the date that the harvesting event occurred." sqref="FV4 GD4"/>
    <dataValidation allowBlank="1" showInputMessage="1" showErrorMessage="1" prompt="Select growth stage from the drop down list." sqref="FV6 GD6"/>
    <dataValidation allowBlank="1" showInputMessage="1" showErrorMessage="1" prompt="Select crop  from the drop down list, or if missing, add your crop to the list in the appropriate column located on the DropDownLists worksheet." sqref="FV7 GD7"/>
    <dataValidation allowBlank="1" showInputMessage="1" showErrorMessage="1" prompt="Enter the grain (kernel) weight, in units specified above." sqref="EX26"/>
    <dataValidation allowBlank="1" showInputMessage="1" showErrorMessage="1" prompt="Enter percent moisture of plant fraction, in units specified above. " sqref="EX12"/>
    <dataValidation allowBlank="1" showInputMessage="1" showErrorMessage="1" prompt="Enter the dry biomass of the Plant Fraction specified in column F, in units specified above." sqref="EX11"/>
    <dataValidation allowBlank="1" showInputMessage="1" showErrorMessage="1" prompt="Enter nitrogen content of plant fraction, in units specified above." sqref="EX14"/>
    <dataValidation allowBlank="1" showInputMessage="1" showErrorMessage="1" prompt="Enter carbon content of plant fraction, in units specified above." sqref="EX13"/>
    <dataValidation allowBlank="1" showInputMessage="1" showErrorMessage="1" prompt="Enter specifically what was measured from the drop down menu. Click on cell to view additional information on specific plant components where applicable." sqref="EX8"/>
    <dataValidation allowBlank="1" showInputMessage="1" showErrorMessage="1" prompt="Enter the date that the sampling occurred." sqref="EX4"/>
    <dataValidation allowBlank="1" showInputMessage="1" showErrorMessage="1" prompt="Enter phosphorus content of plant fraction, in units specified above." sqref="EX15"/>
    <dataValidation allowBlank="1" showInputMessage="1" showErrorMessage="1" prompt="Enter potassium content of plant fraction, in units specified above." sqref="EX16"/>
    <dataValidation allowBlank="1" showInputMessage="1" showErrorMessage="1" prompt="Enter sulfur content of plant fraction, in units specified above." sqref="EX17"/>
    <dataValidation allowBlank="1" showInputMessage="1" showErrorMessage="1" prompt="Enter calcium content of plant fraction, in units specified above." sqref="EX18"/>
    <dataValidation allowBlank="1" showInputMessage="1" showErrorMessage="1" prompt="Enter magnesium content of plant fraction, in units specified above." sqref="EX19"/>
    <dataValidation allowBlank="1" showInputMessage="1" showErrorMessage="1" prompt="Enter copper content of plant fraction, in units specified above." sqref="EX20"/>
    <dataValidation allowBlank="1" showInputMessage="1" showErrorMessage="1" prompt="Enter iron content of plant fraction, in units specified above." sqref="EX21"/>
    <dataValidation allowBlank="1" showInputMessage="1" showErrorMessage="1" prompt="Enter manganese content of plant fraction, in units specified above." sqref="EX22"/>
    <dataValidation allowBlank="1" showInputMessage="1" showErrorMessage="1" prompt="Enter zinc content of plant fraction, in units specified above." sqref="EX23"/>
    <dataValidation allowBlank="1" showInputMessage="1" showErrorMessage="1" prompt="Enter boron content of plant fraction, in units specified above." sqref="EX24"/>
    <dataValidation allowBlank="1" showInputMessage="1" showErrorMessage="1" prompt="Enter molybdenum content of plant fraction, in units specified above." sqref="EX25"/>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8" customFormat="1" ht="15" thickBot="1" x14ac:dyDescent="0.35"/>
    <row r="2" spans="3:3" s="108" customFormat="1" ht="18" thickBot="1" x14ac:dyDescent="0.4">
      <c r="C2" s="219" t="s">
        <v>948</v>
      </c>
    </row>
    <row r="3" spans="3:3" s="108" customFormat="1" x14ac:dyDescent="0.3">
      <c r="C3" s="108" t="s">
        <v>951</v>
      </c>
    </row>
    <row r="4" spans="3:3" s="108" customFormat="1" x14ac:dyDescent="0.3">
      <c r="C4" s="108" t="s">
        <v>949</v>
      </c>
    </row>
    <row r="5" spans="3:3" s="108" customFormat="1" x14ac:dyDescent="0.3">
      <c r="C5" s="108" t="s">
        <v>950</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947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8"/>
    </row>
    <row r="5" spans="2:4" x14ac:dyDescent="0.3">
      <c r="D5" s="108"/>
    </row>
    <row r="6" spans="2:4" x14ac:dyDescent="0.3">
      <c r="D6" s="108"/>
    </row>
    <row r="7" spans="2:4" x14ac:dyDescent="0.3">
      <c r="D7" s="108"/>
    </row>
    <row r="8" spans="2:4" x14ac:dyDescent="0.3">
      <c r="D8" s="108"/>
    </row>
    <row r="9" spans="2:4" x14ac:dyDescent="0.3">
      <c r="D9" s="108"/>
    </row>
    <row r="10" spans="2:4" x14ac:dyDescent="0.3">
      <c r="B10" s="108"/>
      <c r="C10" s="108"/>
    </row>
    <row r="11" spans="2:4" s="108" customFormat="1" x14ac:dyDescent="0.3"/>
    <row r="111" s="108" customFormat="1" x14ac:dyDescent="0.3"/>
    <row r="112" s="108" customFormat="1" x14ac:dyDescent="0.3"/>
    <row r="113" s="108" customFormat="1" x14ac:dyDescent="0.3"/>
    <row r="134" s="108" customFormat="1" x14ac:dyDescent="0.3"/>
    <row r="135" s="108" customFormat="1" x14ac:dyDescent="0.3"/>
    <row r="136" s="108" customFormat="1" x14ac:dyDescent="0.3"/>
    <row r="178" s="108"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68</vt:i4>
      </vt:variant>
    </vt:vector>
  </HeadingPairs>
  <TitlesOfParts>
    <vt:vector size="11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CalcNutrientEfficiency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MeasYieldNutrientUptake</vt:lpstr>
      <vt:lpstr>MeasGHGFlux</vt:lpstr>
      <vt:lpstr>MeasGasLeachingNutrientLoss</vt:lpstr>
      <vt:lpstr>MeasWaterErosion</vt:lpstr>
      <vt:lpstr>MeasWindErosion</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Obs_Sim</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2017-09-01T20:07:44Z</dcterms:modified>
</cp:coreProperties>
</file>