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"/>
    </mc:Choice>
  </mc:AlternateContent>
  <xr:revisionPtr revIDLastSave="0" documentId="13_ncr:1_{AB5A9B4B-D8EB-4DA8-B696-858E004F5715}" xr6:coauthVersionLast="47" xr6:coauthVersionMax="47" xr10:uidLastSave="{00000000-0000-0000-0000-000000000000}"/>
  <bookViews>
    <workbookView xWindow="-110" yWindow="-110" windowWidth="19420" windowHeight="10420" xr2:uid="{16D26700-BEF4-44D9-A7D6-0847C2577BDF}"/>
  </bookViews>
  <sheets>
    <sheet name="Sheet3" sheetId="3" r:id="rId1"/>
    <sheet name="Sheet1" sheetId="1" r:id="rId2"/>
    <sheet name="Sheet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3" i="3" l="1"/>
  <c r="N32" i="3"/>
  <c r="N31" i="3"/>
  <c r="N30" i="3"/>
  <c r="N26" i="3"/>
  <c r="L26" i="3"/>
  <c r="L27" i="3"/>
  <c r="G20" i="3"/>
  <c r="K25" i="3"/>
  <c r="J25" i="3"/>
  <c r="J24" i="3"/>
  <c r="J23" i="3"/>
  <c r="G22" i="3"/>
  <c r="G21" i="3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2" i="3"/>
  <c r="V3" i="3"/>
  <c r="V4" i="3"/>
  <c r="V5" i="3"/>
  <c r="V6" i="3"/>
  <c r="V7" i="3"/>
  <c r="V8" i="3"/>
  <c r="V9" i="3"/>
  <c r="V10" i="3"/>
  <c r="V11" i="3"/>
  <c r="V12" i="3"/>
  <c r="V13" i="3"/>
  <c r="V14" i="3"/>
  <c r="V15" i="3"/>
  <c r="V16" i="3"/>
  <c r="V2" i="3"/>
  <c r="J2" i="3"/>
  <c r="K2" i="3" s="1"/>
  <c r="L2" i="3" s="1"/>
  <c r="R2" i="3" s="1"/>
  <c r="T2" i="3" s="1"/>
  <c r="W2" i="3" s="1"/>
  <c r="R3" i="3"/>
  <c r="T3" i="3" s="1"/>
  <c r="W3" i="3" s="1"/>
  <c r="R4" i="3"/>
  <c r="T4" i="3" s="1"/>
  <c r="W4" i="3" s="1"/>
  <c r="R5" i="3"/>
  <c r="T5" i="3" s="1"/>
  <c r="W5" i="3" s="1"/>
  <c r="R6" i="3"/>
  <c r="T6" i="3" s="1"/>
  <c r="W6" i="3" s="1"/>
  <c r="R7" i="3"/>
  <c r="T7" i="3" s="1"/>
  <c r="W7" i="3" s="1"/>
  <c r="R8" i="3"/>
  <c r="T8" i="3" s="1"/>
  <c r="W8" i="3" s="1"/>
  <c r="R9" i="3"/>
  <c r="T9" i="3" s="1"/>
  <c r="W9" i="3" s="1"/>
  <c r="R10" i="3"/>
  <c r="T10" i="3" s="1"/>
  <c r="W10" i="3" s="1"/>
  <c r="R11" i="3"/>
  <c r="T11" i="3" s="1"/>
  <c r="W11" i="3" s="1"/>
  <c r="R12" i="3"/>
  <c r="T12" i="3" s="1"/>
  <c r="W12" i="3" s="1"/>
  <c r="R13" i="3"/>
  <c r="T13" i="3" s="1"/>
  <c r="W13" i="3" s="1"/>
  <c r="R14" i="3"/>
  <c r="T14" i="3" s="1"/>
  <c r="W14" i="3" s="1"/>
  <c r="R15" i="3"/>
  <c r="T15" i="3" s="1"/>
  <c r="W15" i="3" s="1"/>
  <c r="R16" i="3"/>
  <c r="T16" i="3" s="1"/>
  <c r="W16" i="3" s="1"/>
  <c r="L16" i="3"/>
  <c r="L10" i="3"/>
  <c r="L11" i="3"/>
  <c r="L12" i="3"/>
  <c r="L13" i="3"/>
  <c r="L14" i="3"/>
  <c r="L15" i="3"/>
  <c r="L3" i="3"/>
  <c r="L4" i="3"/>
  <c r="L5" i="3"/>
  <c r="L6" i="3"/>
  <c r="L7" i="3"/>
  <c r="L8" i="3"/>
  <c r="L9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E16" i="2"/>
  <c r="E14" i="2"/>
  <c r="F18" i="2"/>
  <c r="F10" i="2"/>
  <c r="F8" i="2"/>
  <c r="F6" i="2"/>
  <c r="F4" i="2"/>
  <c r="M11" i="1"/>
  <c r="M12" i="1"/>
  <c r="M4" i="1"/>
  <c r="M5" i="1"/>
  <c r="M6" i="1"/>
  <c r="M7" i="1"/>
  <c r="M8" i="1"/>
  <c r="M9" i="1"/>
  <c r="M10" i="1"/>
  <c r="M3" i="1"/>
  <c r="L3" i="1"/>
  <c r="L5" i="1"/>
  <c r="L12" i="1"/>
  <c r="L11" i="1"/>
  <c r="L4" i="1"/>
  <c r="L10" i="1"/>
  <c r="L9" i="1"/>
  <c r="L8" i="1"/>
  <c r="L7" i="1"/>
  <c r="L6" i="1"/>
  <c r="J7" i="1"/>
  <c r="K7" i="1" s="1"/>
  <c r="J6" i="1"/>
  <c r="K6" i="1" s="1"/>
  <c r="J12" i="1"/>
  <c r="K12" i="1" s="1"/>
  <c r="J11" i="1"/>
  <c r="K11" i="1" s="1"/>
  <c r="J10" i="1"/>
  <c r="K10" i="1" s="1"/>
  <c r="J9" i="1"/>
  <c r="K9" i="1" s="1"/>
  <c r="J8" i="1"/>
  <c r="K8" i="1" s="1"/>
  <c r="J5" i="1"/>
  <c r="K5" i="1" s="1"/>
  <c r="J4" i="1"/>
  <c r="K4" i="1" s="1"/>
  <c r="J3" i="1"/>
  <c r="K3" i="1" s="1"/>
  <c r="N8" i="1" l="1"/>
  <c r="O8" i="1"/>
  <c r="N9" i="1"/>
  <c r="O9" i="1"/>
  <c r="N12" i="1"/>
  <c r="O12" i="1"/>
  <c r="N10" i="1"/>
  <c r="O10" i="1"/>
  <c r="N6" i="1"/>
  <c r="O6" i="1"/>
  <c r="N11" i="1"/>
  <c r="O11" i="1"/>
  <c r="N4" i="1"/>
  <c r="O4" i="1"/>
  <c r="N7" i="1"/>
  <c r="O7" i="1"/>
  <c r="N5" i="1"/>
  <c r="O5" i="1"/>
  <c r="N3" i="1"/>
  <c r="O3" i="1"/>
</calcChain>
</file>

<file path=xl/sharedStrings.xml><?xml version="1.0" encoding="utf-8"?>
<sst xmlns="http://schemas.openxmlformats.org/spreadsheetml/2006/main" count="112" uniqueCount="94">
  <si>
    <t xml:space="preserve">                                  STUDENT MARKSHEET</t>
  </si>
  <si>
    <t>S.NO</t>
  </si>
  <si>
    <t>NAME</t>
  </si>
  <si>
    <t>CLASS</t>
  </si>
  <si>
    <t xml:space="preserve">ENGLISH </t>
  </si>
  <si>
    <t>HINDI</t>
  </si>
  <si>
    <t>ECONOMIC</t>
  </si>
  <si>
    <t>BUSINESS</t>
  </si>
  <si>
    <t>ACCOUNTS</t>
  </si>
  <si>
    <t>PHYSICAL</t>
  </si>
  <si>
    <t>ARSHLAN</t>
  </si>
  <si>
    <t>RAKSHIT</t>
  </si>
  <si>
    <t>SHUBHAM</t>
  </si>
  <si>
    <t>NIKET</t>
  </si>
  <si>
    <t>PRINCE</t>
  </si>
  <si>
    <t>KUNAL</t>
  </si>
  <si>
    <t>AKASH</t>
  </si>
  <si>
    <t>VANSH</t>
  </si>
  <si>
    <t>MAYANK</t>
  </si>
  <si>
    <t>ANKIT</t>
  </si>
  <si>
    <r>
      <t>11</t>
    </r>
    <r>
      <rPr>
        <sz val="8"/>
        <color theme="1"/>
        <rFont val="Calibri"/>
        <family val="2"/>
        <scheme val="minor"/>
      </rPr>
      <t>th</t>
    </r>
  </si>
  <si>
    <t>TOTAL</t>
  </si>
  <si>
    <t>PERCENTAGE</t>
  </si>
  <si>
    <t>AVERAGE</t>
  </si>
  <si>
    <t>GRADE</t>
  </si>
  <si>
    <t>REMARKS</t>
  </si>
  <si>
    <t>PRODUCT</t>
  </si>
  <si>
    <t>ROUND</t>
  </si>
  <si>
    <t>MOD</t>
  </si>
  <si>
    <r>
      <t>SQU</t>
    </r>
    <r>
      <rPr>
        <sz val="12"/>
        <color theme="1"/>
        <rFont val="Calibri"/>
        <family val="2"/>
        <scheme val="minor"/>
      </rPr>
      <t>AREROOT</t>
    </r>
  </si>
  <si>
    <t>TODAY</t>
  </si>
  <si>
    <t>NOW</t>
  </si>
  <si>
    <t>DATEDIF</t>
  </si>
  <si>
    <t>EMPLOYE NAME</t>
  </si>
  <si>
    <t>H.R.A</t>
  </si>
  <si>
    <t>T.A</t>
  </si>
  <si>
    <t>Other Allowance</t>
  </si>
  <si>
    <t>Overtime Hours</t>
  </si>
  <si>
    <t xml:space="preserve">Total Allowances </t>
  </si>
  <si>
    <t>Gross Salary</t>
  </si>
  <si>
    <t>Net/In -Hand Salary</t>
  </si>
  <si>
    <t xml:space="preserve">RAKSHIT </t>
  </si>
  <si>
    <t xml:space="preserve">VIVEK </t>
  </si>
  <si>
    <t>ASHISH</t>
  </si>
  <si>
    <t>PRIYANSHU</t>
  </si>
  <si>
    <t>RUDRAKSH</t>
  </si>
  <si>
    <t>ADIT</t>
  </si>
  <si>
    <t>MANAS</t>
  </si>
  <si>
    <t>YASH</t>
  </si>
  <si>
    <t>Employe ID</t>
  </si>
  <si>
    <t>Designation</t>
  </si>
  <si>
    <t>Basic salary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</si>
  <si>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</si>
  <si>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</si>
  <si>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</si>
  <si>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</si>
  <si>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</si>
  <si>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</si>
  <si>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</si>
  <si>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</si>
  <si>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</si>
  <si>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</si>
  <si>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</si>
  <si>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</si>
  <si>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E13</t>
  </si>
  <si>
    <t>E14</t>
  </si>
  <si>
    <t>E15</t>
  </si>
  <si>
    <t>ceo</t>
  </si>
  <si>
    <t>manager</t>
  </si>
  <si>
    <t>master</t>
  </si>
  <si>
    <t>head</t>
  </si>
  <si>
    <t>headmaster</t>
  </si>
  <si>
    <t>worker</t>
  </si>
  <si>
    <t>sweper</t>
  </si>
  <si>
    <t>accountant</t>
  </si>
  <si>
    <t>staff</t>
  </si>
  <si>
    <t>advertiser</t>
  </si>
  <si>
    <t xml:space="preserve">what is highest gross salary  </t>
  </si>
  <si>
    <t>overtime Allowance</t>
  </si>
  <si>
    <t xml:space="preserve">maximum amount generated by overtime is </t>
  </si>
  <si>
    <t>average salary of the employee</t>
  </si>
  <si>
    <t xml:space="preserve">difference of gross salary and basic salary of fifth employe in your excel sheet </t>
  </si>
  <si>
    <t>find sum of in hand salary of all the employee</t>
  </si>
  <si>
    <t>average overtime hours of the employee</t>
  </si>
  <si>
    <t>find what percentage of in hand salary of 6th and 8th employee generated by overtime work</t>
  </si>
  <si>
    <t>find the sum of gross salary of highest and lowest earning employee</t>
  </si>
  <si>
    <t>find no. of employee whose in hand salary is greater than 80000</t>
  </si>
  <si>
    <t>P.F</t>
  </si>
  <si>
    <t>find sum of in hand salary of employee whose in hand salary is greater han 100000</t>
  </si>
  <si>
    <t>find the average gross salary of employee whose salary is less than 80000</t>
  </si>
  <si>
    <t xml:space="preserve">find the no. of employee whose basic salary is greaer than 40000 and have done more than  hours of overtime </t>
  </si>
  <si>
    <t>than 8 hours</t>
  </si>
  <si>
    <t>rs of overtime</t>
  </si>
  <si>
    <t xml:space="preserve">find the sum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</si>
</sst>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2" xfId="0" applyBorder="1"/>
    <xf numFmtId="0" fontId="1" fillId="0" borderId="0" xfId="0" applyFont="1"/>
    <xf numFmtId="14" fontId="0" fillId="0" borderId="0" xfId="0" applyNumberFormat="1"/>
    <xf numFmtId="22" fontId="0" fillId="0" borderId="0" xfId="0" applyNumberForma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A7623D-A70F-4CBB-A5C9-D4F1D47955D9}">
  <dimension ref="A1:W34"/>
  <sheetViews>
    <sheetView tabSelected="1" topLeftCell="A6" zoomScale="62" zoomScaleNormal="62" workbookViewId="0">
      <selection activeCell="B34" sqref="B34"/>
    </sheetView>
  </sheetViews>
  <sheetFormatPr defaultRowHeight="14.5" x14ac:dyDescent="0.35"/>
  <sheetData>
    <row r="1" spans="1:23" x14ac:dyDescent="0.35">
      <c r="A1" t="s">
        <v>1</v>
      </c>
      <c r="B1" s="6" t="s">
        <v>33</v>
      </c>
      <c r="C1" s="6"/>
      <c r="D1" t="s">
        <v>49</v>
      </c>
      <c r="F1" t="s">
        <v>50</v>
      </c>
      <c r="H1" t="s">
        <v>51</v>
      </c>
      <c r="J1" t="s">
        <v>34</v>
      </c>
      <c r="K1" t="s">
        <v>35</v>
      </c>
      <c r="L1" t="s">
        <v>36</v>
      </c>
      <c r="N1" t="s">
        <v>37</v>
      </c>
      <c r="P1" t="s">
        <v>78</v>
      </c>
      <c r="R1" t="s">
        <v>38</v>
      </c>
      <c r="T1" t="s">
        <v>39</v>
      </c>
      <c r="V1" t="s">
        <v>87</v>
      </c>
      <c r="W1" t="s">
        <v>40</v>
      </c>
    </row>
    <row r="2" spans="1:23" x14ac:dyDescent="0.35">
      <c r="A2">
        <v>1</v>
      </c>
      <c r="B2" s="6" t="s">
        <v>10</v>
      </c>
      <c r="C2" s="6"/>
      <c r="D2" t="s">
        <v>52</v>
      </c>
      <c r="F2" t="s">
        <v>67</v>
      </c>
      <c r="H2">
        <v>100000</v>
      </c>
      <c r="J2">
        <f t="shared" ref="J2:J16" si="0">50*H2/100</f>
        <v>50000</v>
      </c>
      <c r="K2">
        <f>20*J2/100</f>
        <v>10000</v>
      </c>
      <c r="L2">
        <f>SUM(J2,K2,H2)</f>
        <v>160000</v>
      </c>
      <c r="N2">
        <v>3</v>
      </c>
      <c r="P2">
        <f>N2*300</f>
        <v>900</v>
      </c>
      <c r="R2">
        <f>SUM(J2,K2,L2,N2)</f>
        <v>220003</v>
      </c>
      <c r="T2">
        <f t="shared" ref="T2:T16" si="1">SUM(H2,R2)</f>
        <v>320003</v>
      </c>
      <c r="V2">
        <f>12*H2/100</f>
        <v>12000</v>
      </c>
      <c r="W2">
        <f>T2-V2</f>
        <v>308003</v>
      </c>
    </row>
    <row r="3" spans="1:23" x14ac:dyDescent="0.35">
      <c r="A3">
        <v>2</v>
      </c>
      <c r="B3" t="s">
        <v>41</v>
      </c>
      <c r="D3" t="s">
        <v>53</v>
      </c>
      <c r="F3" t="s">
        <v>68</v>
      </c>
      <c r="H3">
        <v>50000</v>
      </c>
      <c r="J3">
        <f t="shared" si="0"/>
        <v>25000</v>
      </c>
      <c r="K3">
        <f t="shared" ref="K3:K16" si="2">20*J3/100</f>
        <v>5000</v>
      </c>
      <c r="L3">
        <f t="shared" ref="L3:L15" si="3">SUM(J3,K3,H3)</f>
        <v>80000</v>
      </c>
      <c r="N3">
        <v>5</v>
      </c>
      <c r="P3">
        <f t="shared" ref="P3:P16" si="4">N3*300</f>
        <v>1500</v>
      </c>
      <c r="R3">
        <f t="shared" ref="R3:R16" si="5">SUM(J3,K3,L3,N3)</f>
        <v>110005</v>
      </c>
      <c r="T3">
        <f t="shared" si="1"/>
        <v>160005</v>
      </c>
      <c r="V3">
        <f t="shared" ref="V3:V16" si="6">12*H3/100</f>
        <v>6000</v>
      </c>
      <c r="W3">
        <f t="shared" ref="W3:W4" si="7">T3-V3</f>
        <v>154005</v>
      </c>
    </row>
    <row r="4" spans="1:23" x14ac:dyDescent="0.35">
      <c r="A4">
        <v>3</v>
      </c>
      <c r="B4" t="s">
        <v>12</v>
      </c>
      <c r="D4" t="s">
        <v>54</v>
      </c>
      <c r="F4" t="s">
        <v>69</v>
      </c>
      <c r="H4">
        <v>60000</v>
      </c>
      <c r="J4">
        <f t="shared" si="0"/>
        <v>30000</v>
      </c>
      <c r="K4">
        <f t="shared" si="2"/>
        <v>6000</v>
      </c>
      <c r="L4">
        <f t="shared" si="3"/>
        <v>96000</v>
      </c>
      <c r="N4">
        <v>5</v>
      </c>
      <c r="P4">
        <f t="shared" si="4"/>
        <v>1500</v>
      </c>
      <c r="R4">
        <f t="shared" si="5"/>
        <v>132005</v>
      </c>
      <c r="T4">
        <f t="shared" si="1"/>
        <v>192005</v>
      </c>
      <c r="V4">
        <f t="shared" si="6"/>
        <v>7200</v>
      </c>
      <c r="W4">
        <f t="shared" si="7"/>
        <v>184805</v>
      </c>
    </row>
    <row r="5" spans="1:23" x14ac:dyDescent="0.35">
      <c r="A5">
        <v>4</v>
      </c>
      <c r="B5" t="s">
        <v>14</v>
      </c>
      <c r="D5" t="s">
        <v>55</v>
      </c>
      <c r="F5" t="s">
        <v>70</v>
      </c>
      <c r="H5">
        <v>20000</v>
      </c>
      <c r="J5">
        <f t="shared" si="0"/>
        <v>10000</v>
      </c>
      <c r="K5">
        <f t="shared" si="2"/>
        <v>2000</v>
      </c>
      <c r="L5">
        <f t="shared" si="3"/>
        <v>32000</v>
      </c>
      <c r="N5">
        <v>4</v>
      </c>
      <c r="P5">
        <f t="shared" si="4"/>
        <v>1200</v>
      </c>
      <c r="R5">
        <f t="shared" si="5"/>
        <v>44004</v>
      </c>
      <c r="T5">
        <f t="shared" si="1"/>
        <v>64004</v>
      </c>
      <c r="V5">
        <f t="shared" si="6"/>
        <v>2400</v>
      </c>
      <c r="W5">
        <f>T5-V5</f>
        <v>61604</v>
      </c>
    </row>
    <row r="6" spans="1:23" x14ac:dyDescent="0.35">
      <c r="A6">
        <v>5</v>
      </c>
      <c r="B6" t="s">
        <v>42</v>
      </c>
      <c r="D6" t="s">
        <v>56</v>
      </c>
      <c r="F6" t="s">
        <v>71</v>
      </c>
      <c r="H6">
        <v>34000</v>
      </c>
      <c r="J6">
        <f t="shared" si="0"/>
        <v>17000</v>
      </c>
      <c r="K6">
        <f t="shared" si="2"/>
        <v>3400</v>
      </c>
      <c r="L6">
        <f t="shared" si="3"/>
        <v>54400</v>
      </c>
      <c r="N6">
        <v>2</v>
      </c>
      <c r="P6">
        <f t="shared" si="4"/>
        <v>600</v>
      </c>
      <c r="R6">
        <f t="shared" si="5"/>
        <v>74802</v>
      </c>
      <c r="T6">
        <f t="shared" si="1"/>
        <v>108802</v>
      </c>
      <c r="V6">
        <f t="shared" si="6"/>
        <v>4080</v>
      </c>
      <c r="W6">
        <f t="shared" ref="W6:W16" si="8">T6-V6</f>
        <v>104722</v>
      </c>
    </row>
    <row r="7" spans="1:23" x14ac:dyDescent="0.35">
      <c r="A7">
        <v>6</v>
      </c>
      <c r="B7" t="s">
        <v>18</v>
      </c>
      <c r="D7" t="s">
        <v>57</v>
      </c>
      <c r="F7" t="s">
        <v>72</v>
      </c>
      <c r="H7">
        <v>55000</v>
      </c>
      <c r="J7">
        <f t="shared" si="0"/>
        <v>27500</v>
      </c>
      <c r="K7">
        <f t="shared" si="2"/>
        <v>5500</v>
      </c>
      <c r="L7">
        <f t="shared" si="3"/>
        <v>88000</v>
      </c>
      <c r="N7">
        <v>4</v>
      </c>
      <c r="P7">
        <f t="shared" si="4"/>
        <v>1200</v>
      </c>
      <c r="R7">
        <f t="shared" si="5"/>
        <v>121004</v>
      </c>
      <c r="T7">
        <f t="shared" si="1"/>
        <v>176004</v>
      </c>
      <c r="V7">
        <f t="shared" si="6"/>
        <v>6600</v>
      </c>
      <c r="W7">
        <f t="shared" si="8"/>
        <v>169404</v>
      </c>
    </row>
    <row r="8" spans="1:23" x14ac:dyDescent="0.35">
      <c r="A8">
        <v>7</v>
      </c>
      <c r="B8" t="s">
        <v>43</v>
      </c>
      <c r="D8" t="s">
        <v>58</v>
      </c>
      <c r="F8" t="s">
        <v>73</v>
      </c>
      <c r="H8">
        <v>5000</v>
      </c>
      <c r="J8">
        <f t="shared" si="0"/>
        <v>2500</v>
      </c>
      <c r="K8">
        <f t="shared" si="2"/>
        <v>500</v>
      </c>
      <c r="L8">
        <f t="shared" si="3"/>
        <v>8000</v>
      </c>
      <c r="N8">
        <v>7</v>
      </c>
      <c r="P8">
        <f t="shared" si="4"/>
        <v>2100</v>
      </c>
      <c r="R8">
        <f t="shared" si="5"/>
        <v>11007</v>
      </c>
      <c r="T8">
        <f t="shared" si="1"/>
        <v>16007</v>
      </c>
      <c r="V8">
        <f t="shared" si="6"/>
        <v>600</v>
      </c>
      <c r="W8">
        <f t="shared" si="8"/>
        <v>15407</v>
      </c>
    </row>
    <row r="9" spans="1:23" x14ac:dyDescent="0.35">
      <c r="A9">
        <v>8</v>
      </c>
      <c r="B9" t="s">
        <v>13</v>
      </c>
      <c r="D9" t="s">
        <v>59</v>
      </c>
      <c r="F9" t="s">
        <v>74</v>
      </c>
      <c r="H9">
        <v>6000</v>
      </c>
      <c r="J9">
        <f t="shared" si="0"/>
        <v>3000</v>
      </c>
      <c r="K9">
        <f t="shared" si="2"/>
        <v>600</v>
      </c>
      <c r="L9">
        <f t="shared" si="3"/>
        <v>9600</v>
      </c>
      <c r="N9">
        <v>6</v>
      </c>
      <c r="P9">
        <f t="shared" si="4"/>
        <v>1800</v>
      </c>
      <c r="R9">
        <f t="shared" si="5"/>
        <v>13206</v>
      </c>
      <c r="T9">
        <f t="shared" si="1"/>
        <v>19206</v>
      </c>
      <c r="V9">
        <f t="shared" si="6"/>
        <v>720</v>
      </c>
      <c r="W9">
        <f t="shared" si="8"/>
        <v>18486</v>
      </c>
    </row>
    <row r="10" spans="1:23" x14ac:dyDescent="0.35">
      <c r="A10">
        <v>9</v>
      </c>
      <c r="B10" t="s">
        <v>16</v>
      </c>
      <c r="D10" t="s">
        <v>60</v>
      </c>
      <c r="F10" t="s">
        <v>75</v>
      </c>
      <c r="H10">
        <v>70000</v>
      </c>
      <c r="J10">
        <f t="shared" si="0"/>
        <v>35000</v>
      </c>
      <c r="K10">
        <f t="shared" si="2"/>
        <v>7000</v>
      </c>
      <c r="L10">
        <f>SUM(J10,K10,H10)</f>
        <v>112000</v>
      </c>
      <c r="N10">
        <v>1</v>
      </c>
      <c r="P10">
        <f t="shared" si="4"/>
        <v>300</v>
      </c>
      <c r="R10">
        <f t="shared" si="5"/>
        <v>154001</v>
      </c>
      <c r="T10">
        <f t="shared" si="1"/>
        <v>224001</v>
      </c>
      <c r="V10">
        <f t="shared" si="6"/>
        <v>8400</v>
      </c>
      <c r="W10">
        <f t="shared" si="8"/>
        <v>215601</v>
      </c>
    </row>
    <row r="11" spans="1:23" x14ac:dyDescent="0.35">
      <c r="A11">
        <v>10</v>
      </c>
      <c r="B11" t="s">
        <v>44</v>
      </c>
      <c r="D11" t="s">
        <v>61</v>
      </c>
      <c r="F11" t="s">
        <v>76</v>
      </c>
      <c r="H11">
        <v>45000</v>
      </c>
      <c r="J11">
        <f t="shared" si="0"/>
        <v>22500</v>
      </c>
      <c r="K11">
        <f t="shared" si="2"/>
        <v>4500</v>
      </c>
      <c r="L11">
        <f t="shared" si="3"/>
        <v>72000</v>
      </c>
      <c r="N11">
        <v>2</v>
      </c>
      <c r="P11">
        <f t="shared" si="4"/>
        <v>600</v>
      </c>
      <c r="R11">
        <f t="shared" si="5"/>
        <v>99002</v>
      </c>
      <c r="T11">
        <f t="shared" si="1"/>
        <v>144002</v>
      </c>
      <c r="V11">
        <f t="shared" si="6"/>
        <v>5400</v>
      </c>
      <c r="W11">
        <f t="shared" si="8"/>
        <v>138602</v>
      </c>
    </row>
    <row r="12" spans="1:23" x14ac:dyDescent="0.35">
      <c r="A12">
        <v>11</v>
      </c>
      <c r="B12" t="s">
        <v>45</v>
      </c>
      <c r="D12" t="s">
        <v>62</v>
      </c>
      <c r="H12">
        <v>60000</v>
      </c>
      <c r="J12">
        <f t="shared" si="0"/>
        <v>30000</v>
      </c>
      <c r="K12">
        <f t="shared" si="2"/>
        <v>6000</v>
      </c>
      <c r="L12">
        <f t="shared" si="3"/>
        <v>96000</v>
      </c>
      <c r="N12">
        <v>6</v>
      </c>
      <c r="P12">
        <f t="shared" si="4"/>
        <v>1800</v>
      </c>
      <c r="R12">
        <f t="shared" si="5"/>
        <v>132006</v>
      </c>
      <c r="T12">
        <f t="shared" si="1"/>
        <v>192006</v>
      </c>
      <c r="V12">
        <f t="shared" si="6"/>
        <v>7200</v>
      </c>
      <c r="W12">
        <f t="shared" si="8"/>
        <v>184806</v>
      </c>
    </row>
    <row r="13" spans="1:23" x14ac:dyDescent="0.35">
      <c r="A13">
        <v>12</v>
      </c>
      <c r="B13" t="s">
        <v>46</v>
      </c>
      <c r="D13" t="s">
        <v>63</v>
      </c>
      <c r="H13">
        <v>15000</v>
      </c>
      <c r="J13">
        <f t="shared" si="0"/>
        <v>7500</v>
      </c>
      <c r="K13">
        <f t="shared" si="2"/>
        <v>1500</v>
      </c>
      <c r="L13">
        <f t="shared" si="3"/>
        <v>24000</v>
      </c>
      <c r="N13">
        <v>4</v>
      </c>
      <c r="P13">
        <f t="shared" si="4"/>
        <v>1200</v>
      </c>
      <c r="R13">
        <f t="shared" si="5"/>
        <v>33004</v>
      </c>
      <c r="T13">
        <f t="shared" si="1"/>
        <v>48004</v>
      </c>
      <c r="V13">
        <f t="shared" si="6"/>
        <v>1800</v>
      </c>
      <c r="W13">
        <f t="shared" si="8"/>
        <v>46204</v>
      </c>
    </row>
    <row r="14" spans="1:23" x14ac:dyDescent="0.35">
      <c r="A14">
        <v>13</v>
      </c>
      <c r="B14" t="s">
        <v>47</v>
      </c>
      <c r="D14" t="s">
        <v>64</v>
      </c>
      <c r="H14">
        <v>23000</v>
      </c>
      <c r="J14">
        <f t="shared" si="0"/>
        <v>11500</v>
      </c>
      <c r="K14">
        <f t="shared" si="2"/>
        <v>2300</v>
      </c>
      <c r="L14">
        <f t="shared" si="3"/>
        <v>36800</v>
      </c>
      <c r="N14">
        <v>3</v>
      </c>
      <c r="P14">
        <f t="shared" si="4"/>
        <v>900</v>
      </c>
      <c r="R14">
        <f t="shared" si="5"/>
        <v>50603</v>
      </c>
      <c r="T14">
        <f t="shared" si="1"/>
        <v>73603</v>
      </c>
      <c r="V14">
        <f t="shared" si="6"/>
        <v>2760</v>
      </c>
      <c r="W14">
        <f t="shared" si="8"/>
        <v>70843</v>
      </c>
    </row>
    <row r="15" spans="1:23" x14ac:dyDescent="0.35">
      <c r="A15">
        <v>14</v>
      </c>
      <c r="B15" t="s">
        <v>17</v>
      </c>
      <c r="D15" t="s">
        <v>65</v>
      </c>
      <c r="H15">
        <v>500</v>
      </c>
      <c r="J15">
        <f t="shared" si="0"/>
        <v>250</v>
      </c>
      <c r="K15">
        <f t="shared" si="2"/>
        <v>50</v>
      </c>
      <c r="L15">
        <f t="shared" si="3"/>
        <v>800</v>
      </c>
      <c r="N15">
        <v>2</v>
      </c>
      <c r="P15">
        <f t="shared" si="4"/>
        <v>600</v>
      </c>
      <c r="R15">
        <f t="shared" si="5"/>
        <v>1102</v>
      </c>
      <c r="T15">
        <f t="shared" si="1"/>
        <v>1602</v>
      </c>
      <c r="V15">
        <f t="shared" si="6"/>
        <v>60</v>
      </c>
      <c r="W15">
        <f t="shared" si="8"/>
        <v>1542</v>
      </c>
    </row>
    <row r="16" spans="1:23" x14ac:dyDescent="0.35">
      <c r="A16">
        <v>15</v>
      </c>
      <c r="B16" t="s">
        <v>48</v>
      </c>
      <c r="D16" t="s">
        <v>66</v>
      </c>
      <c r="H16">
        <v>40000</v>
      </c>
      <c r="J16">
        <f t="shared" si="0"/>
        <v>20000</v>
      </c>
      <c r="K16">
        <f t="shared" si="2"/>
        <v>4000</v>
      </c>
      <c r="L16">
        <f>SUM(J16,K16,H16)</f>
        <v>64000</v>
      </c>
      <c r="N16">
        <v>1</v>
      </c>
      <c r="P16">
        <f t="shared" si="4"/>
        <v>300</v>
      </c>
      <c r="R16">
        <f t="shared" si="5"/>
        <v>88001</v>
      </c>
      <c r="T16">
        <f t="shared" si="1"/>
        <v>128001</v>
      </c>
      <c r="V16">
        <f t="shared" si="6"/>
        <v>4800</v>
      </c>
      <c r="W16">
        <f t="shared" si="8"/>
        <v>123201</v>
      </c>
    </row>
    <row r="20" spans="2:14" x14ac:dyDescent="0.35">
      <c r="B20" t="s">
        <v>77</v>
      </c>
      <c r="G20">
        <f>MAX(T2:T16)</f>
        <v>320003</v>
      </c>
    </row>
    <row r="21" spans="2:14" x14ac:dyDescent="0.35">
      <c r="B21" t="s">
        <v>79</v>
      </c>
      <c r="G21">
        <f>MAX(P2:P16)</f>
        <v>2100</v>
      </c>
    </row>
    <row r="22" spans="2:14" x14ac:dyDescent="0.35">
      <c r="B22" t="s">
        <v>80</v>
      </c>
      <c r="G22">
        <f>AVERAGE(H2:H16)</f>
        <v>38900</v>
      </c>
    </row>
    <row r="23" spans="2:14" x14ac:dyDescent="0.35">
      <c r="B23" t="s">
        <v>81</v>
      </c>
      <c r="J23">
        <f>T6-H6</f>
        <v>74802</v>
      </c>
    </row>
    <row r="24" spans="2:14" x14ac:dyDescent="0.35">
      <c r="B24" t="s">
        <v>82</v>
      </c>
      <c r="J24">
        <f>SUM(W2:W16)</f>
        <v>1797235</v>
      </c>
    </row>
    <row r="25" spans="2:14" x14ac:dyDescent="0.35">
      <c r="B25" t="s">
        <v>83</v>
      </c>
      <c r="J25">
        <f>AVERAGE(N2:N16)</f>
        <v>3.6666666666666665</v>
      </c>
      <c r="K25">
        <f>ROUND(J25,1)</f>
        <v>3.7</v>
      </c>
    </row>
    <row r="26" spans="2:14" x14ac:dyDescent="0.35">
      <c r="B26" t="s">
        <v>84</v>
      </c>
      <c r="L26">
        <f>P7/W7*100</f>
        <v>0.70836580009917127</v>
      </c>
      <c r="N26">
        <f>P9/W9*100</f>
        <v>9.7370983446932815</v>
      </c>
    </row>
    <row r="27" spans="2:14" x14ac:dyDescent="0.35">
      <c r="B27" t="s">
        <v>85</v>
      </c>
      <c r="L27">
        <f>SUM(G20,T15)</f>
        <v>321605</v>
      </c>
    </row>
    <row r="30" spans="2:14" x14ac:dyDescent="0.35">
      <c r="B30" t="s">
        <v>86</v>
      </c>
      <c r="N30">
        <f>COUNTIF(W2:W16,"&gt;80000")</f>
        <v>9</v>
      </c>
    </row>
    <row r="31" spans="2:14" x14ac:dyDescent="0.35">
      <c r="B31" t="s">
        <v>88</v>
      </c>
      <c r="N31">
        <f>SUMIF(W2:W16,"&gt;100000")</f>
        <v>1583149</v>
      </c>
    </row>
    <row r="32" spans="2:14" x14ac:dyDescent="0.35">
      <c r="B32" t="s">
        <v>89</v>
      </c>
      <c r="N32">
        <f>AVERAGEIF(T2:T16,"&lt;80000")</f>
        <v>37071</v>
      </c>
    </row>
    <row r="33" spans="2:14" x14ac:dyDescent="0.35">
      <c r="B33" t="s">
        <v>90</v>
      </c>
      <c r="J33" t="s">
        <v>91</v>
      </c>
      <c r="K33" t="s">
        <v>92</v>
      </c>
      <c r="N33">
        <f>COUNTIFS(H2:H16,"&gt;40000",N2:N16,"&gt;4")</f>
        <v>3</v>
      </c>
    </row>
    <row r="34" spans="2:14" x14ac:dyDescent="0.35">
      <c r="B34" t="s">
        <v>93</v>
      </c>
    </row>
  </sheetData>
  <mergeCells count="2">
    <mergeCell ref="B1:C1"/>
    <mergeCell ref="B2:C2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6196B-E09D-4A75-BDE8-6177DE7A6A62}">
  <dimension ref="A1:R12"/>
  <sheetViews>
    <sheetView workbookViewId="0">
      <selection activeCell="B4" sqref="B4:B12"/>
    </sheetView>
  </sheetViews>
  <sheetFormatPr defaultRowHeight="14.5" x14ac:dyDescent="0.35"/>
  <cols>
    <col min="6" max="6" width="10.36328125" customWidth="1"/>
    <col min="8" max="8" width="9.7265625" customWidth="1"/>
    <col min="11" max="12" width="11.7265625" customWidth="1"/>
  </cols>
  <sheetData>
    <row r="1" spans="1:18" ht="23.5" x14ac:dyDescent="0.55000000000000004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spans="1:18" x14ac:dyDescent="0.35">
      <c r="A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1" t="s">
        <v>21</v>
      </c>
      <c r="K2" s="1" t="s">
        <v>22</v>
      </c>
      <c r="L2" s="1" t="s">
        <v>23</v>
      </c>
      <c r="M2" s="1" t="s">
        <v>23</v>
      </c>
      <c r="N2" s="1" t="s">
        <v>24</v>
      </c>
      <c r="O2" s="1" t="s">
        <v>25</v>
      </c>
    </row>
    <row r="3" spans="1:18" x14ac:dyDescent="0.35">
      <c r="A3">
        <v>1</v>
      </c>
      <c r="B3" s="1" t="s">
        <v>10</v>
      </c>
      <c r="C3" s="1" t="s">
        <v>20</v>
      </c>
      <c r="D3" s="1">
        <v>40</v>
      </c>
      <c r="E3" s="1">
        <v>70</v>
      </c>
      <c r="F3" s="1">
        <v>69</v>
      </c>
      <c r="G3" s="1">
        <v>63</v>
      </c>
      <c r="H3" s="1">
        <v>51</v>
      </c>
      <c r="I3" s="1">
        <v>90</v>
      </c>
      <c r="J3" s="1">
        <f>SUM(D3:I3)</f>
        <v>383</v>
      </c>
      <c r="K3" s="1">
        <f>(J3/600)*100</f>
        <v>63.833333333333329</v>
      </c>
      <c r="L3" s="1">
        <f>AVERAGE(D3:I3)</f>
        <v>63.833333333333336</v>
      </c>
      <c r="M3" s="1">
        <f>AVERAGE(J3/6)</f>
        <v>63.833333333333336</v>
      </c>
      <c r="N3" s="1" t="str">
        <f>IF(K3&gt;90,"A",IF(K3&gt;80,"B",IF(K3&gt;70,"C",IF(K3&gt;60,"D","F"))))</f>
        <v>D</v>
      </c>
      <c r="O3" s="1" t="str">
        <f>IF(K3&gt;50,"PASS","FAIL")</f>
        <v>PASS</v>
      </c>
    </row>
    <row r="4" spans="1:18" x14ac:dyDescent="0.35">
      <c r="A4">
        <v>2</v>
      </c>
      <c r="B4" s="1" t="s">
        <v>11</v>
      </c>
      <c r="C4" s="1" t="s">
        <v>20</v>
      </c>
      <c r="D4" s="1">
        <v>65</v>
      </c>
      <c r="E4" s="1">
        <v>72</v>
      </c>
      <c r="F4" s="1">
        <v>89</v>
      </c>
      <c r="G4" s="1">
        <v>62</v>
      </c>
      <c r="H4" s="1">
        <v>46</v>
      </c>
      <c r="I4" s="1">
        <v>81</v>
      </c>
      <c r="J4" s="1">
        <f>SUM(D4:I4)</f>
        <v>415</v>
      </c>
      <c r="K4" s="1">
        <f t="shared" ref="K4:K12" si="0">(J4/600)*100</f>
        <v>69.166666666666671</v>
      </c>
      <c r="L4" s="1">
        <f t="shared" ref="L4:L12" si="1">AVERAGE(D4:I4)</f>
        <v>69.166666666666671</v>
      </c>
      <c r="M4" s="1">
        <f t="shared" ref="M4:M12" si="2">AVERAGE(J4/6)</f>
        <v>69.166666666666671</v>
      </c>
      <c r="N4" s="1" t="str">
        <f t="shared" ref="N4:N12" si="3">IF(K4&gt;90,"A",IF(K4&gt;80,"B",IF(K4&gt;70,"C",IF(K4&gt;60,"D","F"))))</f>
        <v>D</v>
      </c>
      <c r="O4" s="1" t="str">
        <f t="shared" ref="O4:O12" si="4">IF(K4&gt;50,"PASS","FAIL")</f>
        <v>PASS</v>
      </c>
    </row>
    <row r="5" spans="1:18" x14ac:dyDescent="0.35">
      <c r="A5">
        <v>3</v>
      </c>
      <c r="B5" s="1" t="s">
        <v>12</v>
      </c>
      <c r="C5" s="1" t="s">
        <v>20</v>
      </c>
      <c r="D5" s="1">
        <v>62</v>
      </c>
      <c r="E5" s="1">
        <v>50</v>
      </c>
      <c r="F5" s="1">
        <v>51</v>
      </c>
      <c r="G5" s="1">
        <v>51</v>
      </c>
      <c r="H5" s="1">
        <v>71</v>
      </c>
      <c r="I5" s="1">
        <v>84</v>
      </c>
      <c r="J5" s="1">
        <f>SUM(D5:I5)</f>
        <v>369</v>
      </c>
      <c r="K5" s="1">
        <f t="shared" si="0"/>
        <v>61.5</v>
      </c>
      <c r="L5" s="1">
        <f t="shared" si="1"/>
        <v>61.5</v>
      </c>
      <c r="M5" s="1">
        <f t="shared" si="2"/>
        <v>61.5</v>
      </c>
      <c r="N5" s="1" t="str">
        <f t="shared" si="3"/>
        <v>D</v>
      </c>
      <c r="O5" s="1" t="str">
        <f t="shared" si="4"/>
        <v>PASS</v>
      </c>
    </row>
    <row r="6" spans="1:18" x14ac:dyDescent="0.35">
      <c r="A6">
        <v>4</v>
      </c>
      <c r="B6" s="1" t="s">
        <v>13</v>
      </c>
      <c r="C6" s="1" t="s">
        <v>20</v>
      </c>
      <c r="D6" s="1">
        <v>51</v>
      </c>
      <c r="E6" s="1">
        <v>66</v>
      </c>
      <c r="F6" s="1">
        <v>88</v>
      </c>
      <c r="G6" s="1">
        <v>51</v>
      </c>
      <c r="H6" s="1">
        <v>49</v>
      </c>
      <c r="I6" s="1">
        <v>72</v>
      </c>
      <c r="J6" s="1">
        <f t="shared" ref="J6:J12" si="5">SUM(D6:I6)</f>
        <v>377</v>
      </c>
      <c r="K6" s="1">
        <f t="shared" si="0"/>
        <v>62.833333333333329</v>
      </c>
      <c r="L6" s="1">
        <f t="shared" si="1"/>
        <v>62.833333333333336</v>
      </c>
      <c r="M6" s="1">
        <f t="shared" si="2"/>
        <v>62.833333333333336</v>
      </c>
      <c r="N6" s="1" t="str">
        <f t="shared" si="3"/>
        <v>D</v>
      </c>
      <c r="O6" s="1" t="str">
        <f t="shared" si="4"/>
        <v>PASS</v>
      </c>
    </row>
    <row r="7" spans="1:18" x14ac:dyDescent="0.35">
      <c r="A7">
        <v>5</v>
      </c>
      <c r="B7" s="1" t="s">
        <v>14</v>
      </c>
      <c r="C7" s="1" t="s">
        <v>20</v>
      </c>
      <c r="D7" s="1">
        <v>55</v>
      </c>
      <c r="E7" s="1">
        <v>71</v>
      </c>
      <c r="F7" s="1">
        <v>75</v>
      </c>
      <c r="G7" s="1">
        <v>39</v>
      </c>
      <c r="H7" s="1">
        <v>52</v>
      </c>
      <c r="I7" s="1">
        <v>94</v>
      </c>
      <c r="J7" s="1">
        <f t="shared" si="5"/>
        <v>386</v>
      </c>
      <c r="K7" s="1">
        <f t="shared" si="0"/>
        <v>64.333333333333329</v>
      </c>
      <c r="L7" s="1">
        <f t="shared" si="1"/>
        <v>64.333333333333329</v>
      </c>
      <c r="M7" s="1">
        <f t="shared" si="2"/>
        <v>64.333333333333329</v>
      </c>
      <c r="N7" s="1" t="str">
        <f t="shared" si="3"/>
        <v>D</v>
      </c>
      <c r="O7" s="1" t="str">
        <f t="shared" si="4"/>
        <v>PASS</v>
      </c>
    </row>
    <row r="8" spans="1:18" x14ac:dyDescent="0.35">
      <c r="A8">
        <v>6</v>
      </c>
      <c r="B8" s="1" t="s">
        <v>15</v>
      </c>
      <c r="C8" s="1" t="s">
        <v>20</v>
      </c>
      <c r="D8" s="1">
        <v>77</v>
      </c>
      <c r="E8" s="1">
        <v>76</v>
      </c>
      <c r="F8" s="1">
        <v>66</v>
      </c>
      <c r="G8" s="1">
        <v>48</v>
      </c>
      <c r="H8" s="1">
        <v>58</v>
      </c>
      <c r="I8" s="1">
        <v>85</v>
      </c>
      <c r="J8" s="1">
        <f t="shared" si="5"/>
        <v>410</v>
      </c>
      <c r="K8" s="1">
        <f t="shared" si="0"/>
        <v>68.333333333333329</v>
      </c>
      <c r="L8" s="1">
        <f t="shared" si="1"/>
        <v>68.333333333333329</v>
      </c>
      <c r="M8" s="1">
        <f t="shared" si="2"/>
        <v>68.333333333333329</v>
      </c>
      <c r="N8" s="1" t="str">
        <f t="shared" si="3"/>
        <v>D</v>
      </c>
      <c r="O8" s="1" t="str">
        <f t="shared" si="4"/>
        <v>PASS</v>
      </c>
    </row>
    <row r="9" spans="1:18" x14ac:dyDescent="0.35">
      <c r="A9">
        <v>7</v>
      </c>
      <c r="B9" s="1" t="s">
        <v>16</v>
      </c>
      <c r="C9" s="1" t="s">
        <v>20</v>
      </c>
      <c r="D9" s="1">
        <v>55</v>
      </c>
      <c r="E9" s="1">
        <v>76</v>
      </c>
      <c r="F9" s="1">
        <v>79</v>
      </c>
      <c r="G9" s="1">
        <v>65</v>
      </c>
      <c r="H9" s="1">
        <v>64</v>
      </c>
      <c r="I9" s="1">
        <v>90</v>
      </c>
      <c r="J9" s="1">
        <f t="shared" si="5"/>
        <v>429</v>
      </c>
      <c r="K9" s="1">
        <f t="shared" si="0"/>
        <v>71.5</v>
      </c>
      <c r="L9" s="1">
        <f t="shared" si="1"/>
        <v>71.5</v>
      </c>
      <c r="M9" s="1">
        <f t="shared" si="2"/>
        <v>71.5</v>
      </c>
      <c r="N9" s="1" t="str">
        <f t="shared" si="3"/>
        <v>C</v>
      </c>
      <c r="O9" s="1" t="str">
        <f t="shared" si="4"/>
        <v>PASS</v>
      </c>
    </row>
    <row r="10" spans="1:18" x14ac:dyDescent="0.35">
      <c r="A10">
        <v>8</v>
      </c>
      <c r="B10" s="1" t="s">
        <v>17</v>
      </c>
      <c r="C10" s="1" t="s">
        <v>20</v>
      </c>
      <c r="D10" s="1">
        <v>70</v>
      </c>
      <c r="E10" s="1">
        <v>45</v>
      </c>
      <c r="F10" s="1">
        <v>64</v>
      </c>
      <c r="G10" s="1">
        <v>41</v>
      </c>
      <c r="H10" s="1">
        <v>57</v>
      </c>
      <c r="I10" s="1">
        <v>75</v>
      </c>
      <c r="J10" s="1">
        <f t="shared" si="5"/>
        <v>352</v>
      </c>
      <c r="K10" s="1">
        <f t="shared" si="0"/>
        <v>58.666666666666664</v>
      </c>
      <c r="L10" s="1">
        <f t="shared" si="1"/>
        <v>58.666666666666664</v>
      </c>
      <c r="M10" s="1">
        <f t="shared" si="2"/>
        <v>58.666666666666664</v>
      </c>
      <c r="N10" s="1" t="str">
        <f t="shared" si="3"/>
        <v>F</v>
      </c>
      <c r="O10" s="1" t="str">
        <f t="shared" si="4"/>
        <v>PASS</v>
      </c>
    </row>
    <row r="11" spans="1:18" x14ac:dyDescent="0.35">
      <c r="A11">
        <v>9</v>
      </c>
      <c r="B11" s="1" t="s">
        <v>18</v>
      </c>
      <c r="C11" s="1" t="s">
        <v>20</v>
      </c>
      <c r="D11" s="1">
        <v>87</v>
      </c>
      <c r="E11" s="1">
        <v>69</v>
      </c>
      <c r="F11" s="1">
        <v>63</v>
      </c>
      <c r="G11" s="1">
        <v>40</v>
      </c>
      <c r="H11" s="1">
        <v>61</v>
      </c>
      <c r="I11" s="1">
        <v>78</v>
      </c>
      <c r="J11" s="1">
        <f t="shared" si="5"/>
        <v>398</v>
      </c>
      <c r="K11" s="1">
        <f t="shared" si="0"/>
        <v>66.333333333333329</v>
      </c>
      <c r="L11" s="1">
        <f t="shared" si="1"/>
        <v>66.333333333333329</v>
      </c>
      <c r="M11" s="1">
        <f>AVERAGE(J11/6)</f>
        <v>66.333333333333329</v>
      </c>
      <c r="N11" s="1" t="str">
        <f t="shared" si="3"/>
        <v>D</v>
      </c>
      <c r="O11" s="1" t="str">
        <f t="shared" si="4"/>
        <v>PASS</v>
      </c>
    </row>
    <row r="12" spans="1:18" x14ac:dyDescent="0.35">
      <c r="A12">
        <v>10</v>
      </c>
      <c r="B12" s="1" t="s">
        <v>19</v>
      </c>
      <c r="C12" s="1" t="s">
        <v>20</v>
      </c>
      <c r="D12" s="1">
        <v>42</v>
      </c>
      <c r="E12" s="1">
        <v>60</v>
      </c>
      <c r="F12" s="1">
        <v>52</v>
      </c>
      <c r="G12" s="1">
        <v>51</v>
      </c>
      <c r="H12" s="1">
        <v>53</v>
      </c>
      <c r="I12" s="1">
        <v>75</v>
      </c>
      <c r="J12" s="1">
        <f t="shared" si="5"/>
        <v>333</v>
      </c>
      <c r="K12" s="1">
        <f t="shared" si="0"/>
        <v>55.500000000000007</v>
      </c>
      <c r="L12" s="1">
        <f t="shared" si="1"/>
        <v>55.5</v>
      </c>
      <c r="M12" s="1">
        <f t="shared" si="2"/>
        <v>55.5</v>
      </c>
      <c r="N12" s="1" t="str">
        <f t="shared" si="3"/>
        <v>F</v>
      </c>
      <c r="O12" s="1" t="str">
        <f t="shared" si="4"/>
        <v>PASS</v>
      </c>
    </row>
  </sheetData>
  <phoneticPr fontId="3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7749CA-F202-4D10-94B2-F14E79607ADD}">
  <dimension ref="B4:F18"/>
  <sheetViews>
    <sheetView workbookViewId="0"/>
  </sheetViews>
  <sheetFormatPr defaultRowHeight="14.5" x14ac:dyDescent="0.35"/>
  <cols>
    <col min="5" max="5" width="15.1796875" bestFit="1" customWidth="1"/>
    <col min="6" max="6" width="10.81640625" bestFit="1" customWidth="1"/>
  </cols>
  <sheetData>
    <row r="4" spans="2:6" x14ac:dyDescent="0.35">
      <c r="B4" t="s">
        <v>26</v>
      </c>
      <c r="D4">
        <v>24</v>
      </c>
      <c r="E4">
        <v>67</v>
      </c>
      <c r="F4">
        <f>PRODUCT(D4,E4)</f>
        <v>1608</v>
      </c>
    </row>
    <row r="6" spans="2:6" x14ac:dyDescent="0.35">
      <c r="B6" t="s">
        <v>27</v>
      </c>
      <c r="D6" s="6">
        <v>83760.384590000001</v>
      </c>
      <c r="E6" s="6"/>
      <c r="F6">
        <f>ROUND(D6,5)</f>
        <v>83760.384590000001</v>
      </c>
    </row>
    <row r="8" spans="2:6" x14ac:dyDescent="0.35">
      <c r="B8" t="s">
        <v>28</v>
      </c>
      <c r="D8">
        <v>35</v>
      </c>
      <c r="E8">
        <v>4</v>
      </c>
      <c r="F8">
        <f>MOD(D8,E8)</f>
        <v>3</v>
      </c>
    </row>
    <row r="10" spans="2:6" ht="15.5" x14ac:dyDescent="0.35">
      <c r="B10" t="s">
        <v>29</v>
      </c>
      <c r="E10">
        <v>500</v>
      </c>
      <c r="F10">
        <f>SQRT(E10)</f>
        <v>22.360679774997898</v>
      </c>
    </row>
    <row r="14" spans="2:6" x14ac:dyDescent="0.35">
      <c r="B14" t="s">
        <v>30</v>
      </c>
      <c r="E14" s="4">
        <f ca="1">TODAY()</f>
        <v>45645</v>
      </c>
    </row>
    <row r="16" spans="2:6" x14ac:dyDescent="0.35">
      <c r="B16" t="s">
        <v>31</v>
      </c>
      <c r="E16" s="5">
        <f ca="1">NOW()</f>
        <v>45645.744714120374</v>
      </c>
    </row>
    <row r="18" spans="2:6" x14ac:dyDescent="0.35">
      <c r="B18" t="s">
        <v>32</v>
      </c>
      <c r="E18" s="4">
        <v>39462</v>
      </c>
      <c r="F18">
        <f ca="1">DATEDIF(E18,TODAY(),"y")</f>
        <v>16</v>
      </c>
    </row>
  </sheetData>
  <mergeCells count="1">
    <mergeCell ref="D6:E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2024-12-02T12:02:20Z</dcterms:created>
  <dcterms:modified xsi:type="dcterms:W3CDTF">2024-12-19T12:25:53Z</dcterms:modified>
</cp:coreProperties>
</file>