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garcia\Downloads\"/>
    </mc:Choice>
  </mc:AlternateContent>
  <xr:revisionPtr revIDLastSave="0" documentId="8_{7D6C95D1-C893-4AF1-97FF-DBA727477425}" xr6:coauthVersionLast="47" xr6:coauthVersionMax="47" xr10:uidLastSave="{00000000-0000-0000-0000-000000000000}"/>
  <bookViews>
    <workbookView xWindow="-120" yWindow="-120" windowWidth="20730" windowHeight="11160" tabRatio="780" xr2:uid="{00000000-000D-0000-FFFF-FFFF00000000}"/>
  </bookViews>
  <sheets>
    <sheet name="Cambios a realizar" sheetId="1" r:id="rId1"/>
    <sheet name="Maestro" sheetId="4" r:id="rId2"/>
  </sheets>
  <externalReferences>
    <externalReference r:id="rId3"/>
  </externalReferences>
  <definedNames>
    <definedName name="_xlnm._FilterDatabase" localSheetId="0" hidden="1">'Cambios a realizar'!#REF!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L7" i="1"/>
  <c r="M7" i="1"/>
  <c r="L8" i="1"/>
  <c r="M8" i="1"/>
  <c r="L9" i="1"/>
  <c r="M9" i="1"/>
  <c r="L10" i="1"/>
  <c r="M10" i="1"/>
  <c r="F3" i="4"/>
  <c r="F4" i="4"/>
  <c r="F5" i="4"/>
  <c r="F2" i="4"/>
  <c r="E3" i="4"/>
  <c r="E4" i="4"/>
  <c r="E5" i="4"/>
  <c r="E6" i="4"/>
  <c r="E7" i="4"/>
  <c r="E8" i="4"/>
  <c r="E2" i="4"/>
</calcChain>
</file>

<file path=xl/sharedStrings.xml><?xml version="1.0" encoding="utf-8"?>
<sst xmlns="http://schemas.openxmlformats.org/spreadsheetml/2006/main" count="96" uniqueCount="51">
  <si>
    <t>AJUSTE</t>
  </si>
  <si>
    <t>MARHUAN DAGGAK</t>
  </si>
  <si>
    <t>BOLETIN</t>
  </si>
  <si>
    <t>PRESIDENCIA</t>
  </si>
  <si>
    <t>Descripción del artículo</t>
  </si>
  <si>
    <t>Código SAP</t>
  </si>
  <si>
    <t>Cambio</t>
  </si>
  <si>
    <t>Motivo de cambio</t>
  </si>
  <si>
    <t>Quien Autoriza</t>
  </si>
  <si>
    <t>Lista Afectada</t>
  </si>
  <si>
    <t>Tipo de Hablador</t>
  </si>
  <si>
    <t>ART. NUEVO</t>
  </si>
  <si>
    <t>PROMOCION</t>
  </si>
  <si>
    <t>COMBO/PROMOCION</t>
  </si>
  <si>
    <t>COMBO/BOLETIN</t>
  </si>
  <si>
    <t>FALLES DAGGAK</t>
  </si>
  <si>
    <t>REDWAN DAGGAK</t>
  </si>
  <si>
    <t>HECTOR NAVAS</t>
  </si>
  <si>
    <t>DELFIN GOMEZ</t>
  </si>
  <si>
    <t>SE FELIZ ENTERO</t>
  </si>
  <si>
    <t>SE FELIZ .99</t>
  </si>
  <si>
    <t>PROMO ACTUAL</t>
  </si>
  <si>
    <t>Fecha Inicio</t>
  </si>
  <si>
    <t>Fecha Final</t>
  </si>
  <si>
    <t>Nombre de la Actividad</t>
  </si>
  <si>
    <t>Margarita</t>
  </si>
  <si>
    <t>Otras</t>
  </si>
  <si>
    <t>Otras/Margarita</t>
  </si>
  <si>
    <t>Promociones</t>
  </si>
  <si>
    <t>Verde</t>
  </si>
  <si>
    <t>A</t>
  </si>
  <si>
    <t>B</t>
  </si>
  <si>
    <t>C</t>
  </si>
  <si>
    <t>Azul</t>
  </si>
  <si>
    <t>Naranja</t>
  </si>
  <si>
    <t>Magenta</t>
  </si>
  <si>
    <t>Precio Actual</t>
  </si>
  <si>
    <t>COD Motivo de cambio</t>
  </si>
  <si>
    <t>Codigo Motivo de cambio</t>
  </si>
  <si>
    <t>COMBO PERMANENTE</t>
  </si>
  <si>
    <t>Codigo Tipo de Hablador</t>
  </si>
  <si>
    <t>***POR APLICAR***</t>
  </si>
  <si>
    <t>Codigo Lista Afectada</t>
  </si>
  <si>
    <t>LB-00001835</t>
  </si>
  <si>
    <t>LB-00001836</t>
  </si>
  <si>
    <t>LB-00001837</t>
  </si>
  <si>
    <t>LB-00001881</t>
  </si>
  <si>
    <t>CALENTADOR ELECTRICO DIGITAL 50LTS C/BLANCO BMC50D24 BM</t>
  </si>
  <si>
    <t>CALENTADOR ELECTRICO DIGITAL 80LTS C/BLANCO BMC80D24 BM</t>
  </si>
  <si>
    <t>COCINA A GAS 30 PULG 5 HORNILLAS ACERO INOX. NX52T7522LS SAMSUNG</t>
  </si>
  <si>
    <t>CALENTADOR ELECTRICO DIGITAL 30LTS C/BLANCO BMC30D24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</si>
</sst>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/>
      <diagonal/>
    </border>
    <border>
      <left style="hair">
        <color theme="2" tint="-0.499984740745262"/>
      </left>
      <right style="hair">
        <color theme="2" tint="-0.499984740745262"/>
      </right>
      <top/>
      <bottom style="hair">
        <color theme="2" tint="-0.499984740745262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Fill="1"/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1" xfId="0" applyNumberForma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/>
    <xf numFmtId="2" fontId="0" fillId="0" borderId="1" xfId="0" applyNumberFormat="1" applyFill="1" applyBorder="1"/>
    <xf numFmtId="0" fontId="0" fillId="0" borderId="2" xfId="0" applyNumberFormat="1" applyFill="1" applyBorder="1"/>
    <xf numFmtId="2" fontId="0" fillId="0" borderId="2" xfId="0" applyNumberFormat="1" applyFill="1" applyBorder="1"/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1" xfId="1" applyNumberFormat="1" applyFont="1" applyFill="1" applyBorder="1"/>
    <xf numFmtId="14" fontId="0" fillId="0" borderId="1" xfId="0" applyNumberFormat="1" applyFill="1" applyBorder="1"/>
    <xf numFmtId="14" fontId="0" fillId="0" borderId="2" xfId="0" applyNumberFormat="1" applyFill="1" applyBorder="1"/>
    <xf numFmtId="0" fontId="5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 2" xfId="3" xr:uid="{BE619902-4D4A-4EBA-AC54-8EFB33891BA7}"/>
    <cellStyle name="Normal 3" xfId="2" xr:uid="{D8CBDC95-D70C-46D5-B71E-78C890AC0B7A}"/>
    <cellStyle name="Porcentaje 2" xfId="4" xr:uid="{1A983022-E853-4FE1-B957-F0A2A76F0BD6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  <vertical/>
        <horizontal/>
      </border>
    </dxf>
    <dxf>
      <numFmt numFmtId="165" formatCode="d/m/yyyy"/>
      <fill>
        <patternFill patternType="none">
          <fgColor indexed="64"/>
          <bgColor auto="1"/>
        </patternFill>
      </fill>
      <border diagonalUp="0" diagonalDown="0"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165" formatCode="d/m/yyyy"/>
      <fill>
        <patternFill patternType="none">
          <fgColor indexed="64"/>
          <bgColor auto="1"/>
        </patternFill>
      </fill>
      <border diagonalUp="0" diagonalDown="0"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border outline="0">
        <top style="hair">
          <color theme="2" tint="-0.499984740745262"/>
        </top>
      </border>
    </dxf>
    <dxf>
      <border outline="0">
        <left style="hair">
          <color theme="2" tint="-0.499984740745262"/>
        </left>
        <right style="hair">
          <color theme="2" tint="-0.499984740745262"/>
        </right>
        <top style="hair">
          <color theme="2" tint="-0.499984740745262"/>
        </top>
        <bottom style="hair">
          <color theme="2" tint="-0.499984740745262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hair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2" tint="-0.499984740745262"/>
        </left>
        <right style="hair">
          <color theme="2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.zambrano/Downloads/maestros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VOS"/>
      <sheetName val="TIPO HABLADOR"/>
    </sheetNames>
    <sheetDataSet>
      <sheetData sheetId="0">
        <row r="2">
          <cell r="A2" t="str">
            <v>Promocion</v>
          </cell>
          <cell r="B2">
            <v>1</v>
          </cell>
        </row>
        <row r="3">
          <cell r="A3" t="str">
            <v>Boletin</v>
          </cell>
          <cell r="B3">
            <v>2</v>
          </cell>
        </row>
        <row r="4">
          <cell r="A4" t="str">
            <v>Ajuste</v>
          </cell>
          <cell r="B4">
            <v>3</v>
          </cell>
        </row>
        <row r="5">
          <cell r="A5" t="str">
            <v>Art. Nuevo</v>
          </cell>
          <cell r="B5">
            <v>5</v>
          </cell>
        </row>
        <row r="6">
          <cell r="A6" t="str">
            <v>Combo/Promocion</v>
          </cell>
          <cell r="B6">
            <v>6</v>
          </cell>
        </row>
        <row r="7">
          <cell r="A7" t="str">
            <v>Combo/Boletin</v>
          </cell>
          <cell r="B7">
            <v>7</v>
          </cell>
        </row>
        <row r="8">
          <cell r="A8" t="str">
            <v>Combo Permanente</v>
          </cell>
          <cell r="B8">
            <v>8</v>
          </cell>
        </row>
      </sheetData>
      <sheetData sheetId="1">
        <row r="2">
          <cell r="A2" t="str">
            <v>PROMO ACTUAL</v>
          </cell>
          <cell r="B2">
            <v>1</v>
          </cell>
        </row>
        <row r="3">
          <cell r="A3" t="str">
            <v>SE FELIZ .99</v>
          </cell>
          <cell r="B3">
            <v>2</v>
          </cell>
        </row>
        <row r="4">
          <cell r="A4" t="str">
            <v>SE FELIZ ENTERO</v>
          </cell>
          <cell r="B4">
            <v>3</v>
          </cell>
        </row>
        <row r="5">
          <cell r="A5" t="str">
            <v>***POR APLICAR***</v>
          </cell>
          <cell r="B5">
            <v>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0" totalsRowShown="0" headerRowDxfId="51" dataDxfId="49" headerRowBorderDxfId="50" tableBorderDxfId="48" totalsRowBorderDxfId="47">
  <tableColumns count="14">
    <tableColumn id="1" xr3:uid="{00000000-0010-0000-0000-000001000000}" name="Código SAP" dataDxfId="46"/>
    <tableColumn id="2" xr3:uid="{00000000-0010-0000-0000-000002000000}" name="Descripción del artículo" dataDxfId="45"/>
    <tableColumn id="3" xr3:uid="{00000000-0010-0000-0000-000003000000}" name="Precio Actual" dataDxfId="44"/>
    <tableColumn id="6" xr3:uid="{00000000-0010-0000-0000-000006000000}" name="Cambio" dataDxfId="43"/>
    <tableColumn id="7" xr3:uid="{00000000-0010-0000-0000-000007000000}" name="Motivo de cambio" dataDxfId="42"/>
    <tableColumn id="16" xr3:uid="{00000000-0010-0000-0000-000010000000}" name="Nombre de la Actividad" dataDxfId="41"/>
    <tableColumn id="14" xr3:uid="{00000000-0010-0000-0000-00000E000000}" name="Fecha Inicio" dataDxfId="40"/>
    <tableColumn id="13" xr3:uid="{00000000-0010-0000-0000-00000D000000}" name="Fecha Final" dataDxfId="39"/>
    <tableColumn id="8" xr3:uid="{00000000-0010-0000-0000-000008000000}" name="Quien Autoriza" dataDxfId="38"/>
    <tableColumn id="9" xr3:uid="{00000000-0010-0000-0000-000009000000}" name="Lista Afectada" dataDxfId="37"/>
    <tableColumn id="10" xr3:uid="{00000000-0010-0000-0000-00000A000000}" name="Tipo de Hablador" dataDxfId="36"/>
    <tableColumn id="4" xr3:uid="{1384B550-F0AE-4ACD-958A-FF55BBA3D444}" name="COD Motivo de cambio" dataDxfId="35">
      <calculatedColumnFormula>IFERROR(VLOOKUP(Tabla1[[#This Row],[Motivo de cambio]],Maestro!$A$2:$E$8,5,0),"")</calculatedColumnFormula>
    </tableColumn>
    <tableColumn id="5" xr3:uid="{DBCB634D-FC92-42D8-8948-8C5C6AAD5C39}" name="Codigo Tipo de Hablador" dataDxfId="34">
      <calculatedColumnFormula>IFERROR(VLOOKUP(Tabla1[[#This Row],[Tipo de Hablador]],Maestro!$D$2:$F$5,3,0),"")</calculatedColumnFormula>
    </tableColumn>
    <tableColumn id="11" xr3:uid="{1AD9E7D2-D317-4308-A5F3-BEE99C7EBB98}" name="Codigo Lista Afectada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N10"/>
  <sheetViews>
    <sheetView showGridLines="0" tabSelected="1" zoomScaleNormal="100" workbookViewId="0">
      <selection activeCell="B6" sqref="B6"/>
    </sheetView>
  </sheetViews>
  <sheetFormatPr baseColWidth="10" defaultColWidth="14.7109375" defaultRowHeight="15" x14ac:dyDescent="0.25"/>
  <cols>
    <col min="1" max="1" width="18.140625" style="5" customWidth="1"/>
    <col min="2" max="2" width="84.140625" style="5" bestFit="1" customWidth="1"/>
    <col min="3" max="3" width="17.85546875" style="9" customWidth="1"/>
    <col min="4" max="4" width="10.7109375" style="9" customWidth="1"/>
    <col min="5" max="5" width="12.7109375" style="5" customWidth="1"/>
    <col min="6" max="6" width="28.85546875" style="2" bestFit="1" customWidth="1"/>
    <col min="7" max="7" width="10.7109375" style="8" customWidth="1"/>
    <col min="8" max="8" width="10.7109375" style="8" bestFit="1" customWidth="1"/>
    <col min="9" max="9" width="18.5703125" style="5" customWidth="1"/>
    <col min="10" max="10" width="22.42578125" style="5" customWidth="1"/>
    <col min="11" max="11" width="15.28515625" style="5" customWidth="1"/>
    <col min="12" max="14" width="14.7109375" style="20"/>
    <col min="15" max="16384" width="14.7109375" style="2"/>
  </cols>
  <sheetData>
    <row r="1" spans="1:14" s="4" customFormat="1" ht="30" x14ac:dyDescent="0.25">
      <c r="A1" s="6" t="s">
        <v>5</v>
      </c>
      <c r="B1" s="3" t="s">
        <v>4</v>
      </c>
      <c r="C1" s="3" t="s">
        <v>36</v>
      </c>
      <c r="D1" s="6" t="s">
        <v>6</v>
      </c>
      <c r="E1" s="7" t="s">
        <v>7</v>
      </c>
      <c r="F1" s="7" t="s">
        <v>24</v>
      </c>
      <c r="G1" s="7" t="s">
        <v>22</v>
      </c>
      <c r="H1" s="7" t="s">
        <v>23</v>
      </c>
      <c r="I1" s="7" t="s">
        <v>8</v>
      </c>
      <c r="J1" s="7" t="s">
        <v>9</v>
      </c>
      <c r="K1" s="7" t="s">
        <v>10</v>
      </c>
      <c r="L1" s="14" t="s">
        <v>37</v>
      </c>
      <c r="M1" s="19" t="s">
        <v>40</v>
      </c>
      <c r="N1" s="19" t="s">
        <v>42</v>
      </c>
    </row>
    <row r="2" spans="1:14" ht="15" customHeight="1" x14ac:dyDescent="0.25">
      <c r="A2" s="5" t="s">
        <v>43</v>
      </c>
      <c r="B2" s="5" t="s">
        <v>50</v>
      </c>
      <c r="C2" s="9">
        <v>0</v>
      </c>
      <c r="D2" s="9">
        <v>155</v>
      </c>
      <c r="E2" s="5" t="s">
        <v>11</v>
      </c>
      <c r="F2" s="5"/>
      <c r="I2" s="5" t="s">
        <v>17</v>
      </c>
      <c r="J2" s="5" t="s">
        <v>25</v>
      </c>
      <c r="K2" s="5" t="s">
        <v>19</v>
      </c>
      <c r="L2" s="13">
        <f>IFERROR(VLOOKUP(Tabla1[[#This Row],[Motivo de cambio]],Maestro!$A$2:$E$8,5,0),"")</f>
        <v>5</v>
      </c>
      <c r="M2" s="13">
        <f>IFERROR(VLOOKUP(Tabla1[[#This Row],[Tipo de Hablador]],Maestro!$D$2:$F$5,3,0),"")</f>
        <v>3</v>
      </c>
      <c r="N2" s="13">
        <v>1</v>
      </c>
    </row>
    <row r="3" spans="1:14" ht="15" customHeight="1" x14ac:dyDescent="0.25">
      <c r="A3" s="5" t="s">
        <v>44</v>
      </c>
      <c r="B3" s="5" t="s">
        <v>47</v>
      </c>
      <c r="C3" s="16">
        <v>0</v>
      </c>
      <c r="D3" s="9">
        <v>180</v>
      </c>
      <c r="E3" s="5" t="s">
        <v>11</v>
      </c>
      <c r="F3" s="5"/>
      <c r="G3" s="17"/>
      <c r="H3" s="17"/>
      <c r="I3" s="5" t="s">
        <v>17</v>
      </c>
      <c r="J3" s="5" t="s">
        <v>25</v>
      </c>
      <c r="K3" s="5" t="s">
        <v>19</v>
      </c>
      <c r="L3" s="13">
        <f>IFERROR(VLOOKUP(Tabla1[[#This Row],[Motivo de cambio]],Maestro!$A$2:$E$8,5,0),"")</f>
        <v>5</v>
      </c>
      <c r="M3" s="13">
        <f>IFERROR(VLOOKUP(Tabla1[[#This Row],[Tipo de Hablador]],Maestro!$D$2:$F$5,3,0),"")</f>
        <v>3</v>
      </c>
      <c r="N3" s="13">
        <v>1</v>
      </c>
    </row>
    <row r="4" spans="1:14" x14ac:dyDescent="0.25">
      <c r="A4" s="5" t="s">
        <v>45</v>
      </c>
      <c r="B4" s="5" t="s">
        <v>48</v>
      </c>
      <c r="C4" s="9">
        <v>0</v>
      </c>
      <c r="D4" s="9">
        <v>210</v>
      </c>
      <c r="E4" s="5" t="s">
        <v>11</v>
      </c>
      <c r="F4" s="5"/>
      <c r="G4" s="17"/>
      <c r="H4" s="17"/>
      <c r="I4" s="5" t="s">
        <v>17</v>
      </c>
      <c r="J4" s="5" t="s">
        <v>25</v>
      </c>
      <c r="K4" s="5" t="s">
        <v>19</v>
      </c>
      <c r="L4" s="20">
        <f>IFERROR(VLOOKUP(Tabla1[[#This Row],[Motivo de cambio]],Maestro!$A$2:$E$8,5,0),"")</f>
        <v>5</v>
      </c>
      <c r="M4" s="13">
        <f>IFERROR(VLOOKUP(Tabla1[[#This Row],[Tipo de Hablador]],Maestro!$D$2:$F$5,3,0),"")</f>
        <v>3</v>
      </c>
      <c r="N4" s="13">
        <v>1</v>
      </c>
    </row>
    <row r="5" spans="1:14" x14ac:dyDescent="0.25">
      <c r="A5" s="5" t="s">
        <v>46</v>
      </c>
      <c r="B5" s="5" t="s">
        <v>49</v>
      </c>
      <c r="C5" s="9">
        <v>0</v>
      </c>
      <c r="D5" s="9">
        <v>580</v>
      </c>
      <c r="E5" s="5" t="s">
        <v>11</v>
      </c>
      <c r="F5" s="5"/>
      <c r="G5" s="17"/>
      <c r="H5" s="17"/>
      <c r="I5" s="5" t="s">
        <v>17</v>
      </c>
      <c r="J5" s="5" t="s">
        <v>25</v>
      </c>
      <c r="K5" s="5" t="s">
        <v>19</v>
      </c>
      <c r="L5" s="20">
        <f>IFERROR(VLOOKUP(Tabla1[[#This Row],[Motivo de cambio]],Maestro!$A$2:$E$8,5,0),"")</f>
        <v>5</v>
      </c>
      <c r="M5" s="13">
        <f>IFERROR(VLOOKUP(Tabla1[[#This Row],[Tipo de Hablador]],Maestro!$D$2:$F$5,3,0),"")</f>
        <v>3</v>
      </c>
      <c r="N5" s="13">
        <v>1</v>
      </c>
    </row>
    <row r="6" spans="1:14" x14ac:dyDescent="0.25">
      <c r="F6" s="5"/>
      <c r="G6" s="17"/>
      <c r="H6" s="17"/>
      <c r="L6" s="20" t="str">
        <f>IFERROR(VLOOKUP(Tabla1[[#This Row],[Motivo de cambio]],Maestro!$A$2:$E$8,5,0),"")</f>
        <v/>
      </c>
    </row>
    <row r="7" spans="1:14" x14ac:dyDescent="0.25">
      <c r="A7" s="5" t="s">
        <v>43</v>
      </c>
      <c r="B7" s="5" t="s">
        <v>50</v>
      </c>
      <c r="C7" s="9">
        <v>0</v>
      </c>
      <c r="D7" s="9">
        <v>155</v>
      </c>
      <c r="E7" s="5" t="s">
        <v>11</v>
      </c>
      <c r="F7" s="5"/>
      <c r="G7" s="17"/>
      <c r="H7" s="17"/>
      <c r="I7" s="5" t="s">
        <v>17</v>
      </c>
      <c r="J7" s="5" t="s">
        <v>26</v>
      </c>
      <c r="K7" s="5" t="s">
        <v>19</v>
      </c>
      <c r="L7" s="13">
        <f>IFERROR(VLOOKUP(Tabla1[[#This Row],[Motivo de cambio]],Maestro!$A$2:$E$8,5,0),"")</f>
        <v>5</v>
      </c>
      <c r="M7" s="13">
        <f>IFERROR(VLOOKUP(Tabla1[[#This Row],[Tipo de Hablador]],Maestro!$D$2:$F$5,3,0),"")</f>
        <v>3</v>
      </c>
      <c r="N7" s="13">
        <v>2</v>
      </c>
    </row>
    <row r="8" spans="1:14" x14ac:dyDescent="0.25">
      <c r="A8" s="5" t="s">
        <v>44</v>
      </c>
      <c r="B8" s="5" t="s">
        <v>47</v>
      </c>
      <c r="C8" s="16">
        <v>0</v>
      </c>
      <c r="D8" s="9">
        <v>180</v>
      </c>
      <c r="E8" s="5" t="s">
        <v>11</v>
      </c>
      <c r="F8" s="5"/>
      <c r="G8" s="17"/>
      <c r="H8" s="17"/>
      <c r="I8" s="5" t="s">
        <v>17</v>
      </c>
      <c r="J8" s="5" t="s">
        <v>26</v>
      </c>
      <c r="K8" s="5" t="s">
        <v>19</v>
      </c>
      <c r="L8" s="13">
        <f>IFERROR(VLOOKUP(Tabla1[[#This Row],[Motivo de cambio]],Maestro!$A$2:$E$8,5,0),"")</f>
        <v>5</v>
      </c>
      <c r="M8" s="13">
        <f>IFERROR(VLOOKUP(Tabla1[[#This Row],[Tipo de Hablador]],Maestro!$D$2:$F$5,3,0),"")</f>
        <v>3</v>
      </c>
      <c r="N8" s="13">
        <v>2</v>
      </c>
    </row>
    <row r="9" spans="1:14" x14ac:dyDescent="0.25">
      <c r="A9" s="5" t="s">
        <v>45</v>
      </c>
      <c r="B9" s="5" t="s">
        <v>48</v>
      </c>
      <c r="C9" s="9">
        <v>0</v>
      </c>
      <c r="D9" s="9">
        <v>210</v>
      </c>
      <c r="E9" s="5" t="s">
        <v>11</v>
      </c>
      <c r="F9" s="5"/>
      <c r="G9" s="17"/>
      <c r="H9" s="17"/>
      <c r="I9" s="5" t="s">
        <v>17</v>
      </c>
      <c r="J9" s="5" t="s">
        <v>26</v>
      </c>
      <c r="K9" s="5" t="s">
        <v>19</v>
      </c>
      <c r="L9" s="20">
        <f>IFERROR(VLOOKUP(Tabla1[[#This Row],[Motivo de cambio]],Maestro!$A$2:$E$8,5,0),"")</f>
        <v>5</v>
      </c>
      <c r="M9" s="13">
        <f>IFERROR(VLOOKUP(Tabla1[[#This Row],[Tipo de Hablador]],Maestro!$D$2:$F$5,3,0),"")</f>
        <v>3</v>
      </c>
      <c r="N9" s="13">
        <v>2</v>
      </c>
    </row>
    <row r="10" spans="1:14" x14ac:dyDescent="0.25">
      <c r="A10" s="10" t="s">
        <v>46</v>
      </c>
      <c r="B10" s="10" t="s">
        <v>49</v>
      </c>
      <c r="C10" s="11">
        <v>0</v>
      </c>
      <c r="D10" s="11">
        <v>580</v>
      </c>
      <c r="E10" s="10" t="s">
        <v>11</v>
      </c>
      <c r="F10" s="10"/>
      <c r="G10" s="18"/>
      <c r="H10" s="18"/>
      <c r="I10" s="10" t="s">
        <v>17</v>
      </c>
      <c r="J10" s="5" t="s">
        <v>26</v>
      </c>
      <c r="K10" s="10" t="s">
        <v>19</v>
      </c>
      <c r="L10" s="21">
        <f>IFERROR(VLOOKUP(Tabla1[[#This Row],[Motivo de cambio]],Maestro!$A$2:$E$8,5,0),"")</f>
        <v>5</v>
      </c>
      <c r="M10" s="13">
        <f>IFERROR(VLOOKUP(Tabla1[[#This Row],[Tipo de Hablador]],Maestro!$D$2:$F$5,3,0),"")</f>
        <v>3</v>
      </c>
      <c r="N10" s="13">
        <v>2</v>
      </c>
    </row>
  </sheetData>
  <phoneticPr fontId="2" type="noConversion"/>
  <conditionalFormatting sqref="C2:C10">
    <cfRule type="cellIs" dxfId="32" priority="151" operator="lessThan">
      <formula>0.1</formula>
    </cfRule>
  </conditionalFormatting>
  <conditionalFormatting sqref="A1">
    <cfRule type="duplicateValues" dxfId="31" priority="5754"/>
    <cfRule type="duplicateValues" dxfId="30" priority="5755"/>
    <cfRule type="duplicateValues" dxfId="29" priority="5756"/>
    <cfRule type="duplicateValues" dxfId="28" priority="5757"/>
    <cfRule type="duplicateValues" dxfId="27" priority="5758"/>
  </conditionalFormatting>
  <conditionalFormatting sqref="A2:A10">
    <cfRule type="duplicateValues" dxfId="26" priority="5768"/>
    <cfRule type="duplicateValues" dxfId="25" priority="5769"/>
    <cfRule type="duplicateValues" dxfId="24" priority="5770"/>
    <cfRule type="duplicateValues" dxfId="23" priority="5771"/>
    <cfRule type="duplicateValues" dxfId="22" priority="5772"/>
  </conditionalFormatting>
  <conditionalFormatting sqref="A2:A10">
    <cfRule type="duplicateValues" dxfId="21" priority="5773"/>
  </conditionalFormatting>
  <conditionalFormatting sqref="A1:A10">
    <cfRule type="duplicateValues" dxfId="20" priority="5774"/>
    <cfRule type="duplicateValues" dxfId="19" priority="5775"/>
    <cfRule type="duplicateValues" dxfId="18" priority="5776"/>
    <cfRule type="duplicateValues" dxfId="17" priority="5777"/>
  </conditionalFormatting>
  <conditionalFormatting sqref="A1:A10">
    <cfRule type="duplicateValues" dxfId="16" priority="5778"/>
    <cfRule type="duplicateValues" dxfId="15" priority="5779"/>
    <cfRule type="duplicateValues" dxfId="14" priority="5780"/>
  </conditionalFormatting>
  <conditionalFormatting sqref="C7:C10">
    <cfRule type="cellIs" dxfId="13" priority="1" operator="lessThan">
      <formula>0.1</formula>
    </cfRule>
  </conditionalFormatting>
  <conditionalFormatting sqref="A7:A10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A7:A10">
    <cfRule type="duplicateValues" dxfId="7" priority="7"/>
  </conditionalFormatting>
  <conditionalFormatting sqref="A7:A10">
    <cfRule type="duplicateValues" dxfId="6" priority="8"/>
    <cfRule type="duplicateValues" dxfId="5" priority="9"/>
    <cfRule type="duplicateValues" dxfId="4" priority="10"/>
    <cfRule type="duplicateValues" dxfId="3" priority="11"/>
  </conditionalFormatting>
  <conditionalFormatting sqref="A7:A10"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Maestro!$D$2:$D$5</xm:f>
          </x14:formula1>
          <xm:sqref>K2:K10</xm:sqref>
        </x14:dataValidation>
        <x14:dataValidation type="list" allowBlank="1" showInputMessage="1" showErrorMessage="1" xr:uid="{00000000-0002-0000-0100-000000000000}">
          <x14:formula1>
            <xm:f>Maestro!$A$2:$A$8</xm:f>
          </x14:formula1>
          <xm:sqref>E2:E10</xm:sqref>
        </x14:dataValidation>
        <x14:dataValidation type="list" allowBlank="1" showInputMessage="1" showErrorMessage="1" xr:uid="{00000000-0002-0000-0100-000002000000}">
          <x14:formula1>
            <xm:f>Maestro!$C$2:$C$12</xm:f>
          </x14:formula1>
          <xm:sqref>J2:J10</xm:sqref>
        </x14:dataValidation>
        <x14:dataValidation type="list" allowBlank="1" showInputMessage="1" showErrorMessage="1" xr:uid="{00000000-0002-0000-0100-000001000000}">
          <x14:formula1>
            <xm:f>Maestro!$B$2:$B$7</xm:f>
          </x14:formula1>
          <xm:sqref>I2:I10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5" sqref="E5"/>
    </sheetView>
  </sheetViews>
  <sheetFormatPr baseColWidth="10" defaultRowHeight="15" x14ac:dyDescent="0.25"/>
  <cols>
    <col min="1" max="1" width="21" bestFit="1" customWidth="1"/>
    <col min="2" max="2" width="18.5703125" bestFit="1" customWidth="1"/>
    <col min="3" max="3" width="15" bestFit="1" customWidth="1"/>
    <col min="4" max="4" width="15.28515625" bestFit="1" customWidth="1"/>
    <col min="5" max="5" width="13.85546875" style="12" customWidth="1"/>
  </cols>
  <sheetData>
    <row r="1" spans="1:6" s="1" customFormat="1" ht="45" x14ac:dyDescent="0.25">
      <c r="A1" s="1" t="s">
        <v>7</v>
      </c>
      <c r="B1" s="1" t="s">
        <v>8</v>
      </c>
      <c r="C1" s="1" t="s">
        <v>9</v>
      </c>
      <c r="D1" s="1" t="s">
        <v>10</v>
      </c>
      <c r="E1" s="15" t="s">
        <v>38</v>
      </c>
      <c r="F1" s="15" t="s">
        <v>40</v>
      </c>
    </row>
    <row r="2" spans="1:6" x14ac:dyDescent="0.25">
      <c r="A2" t="s">
        <v>11</v>
      </c>
      <c r="B2" t="s">
        <v>3</v>
      </c>
      <c r="C2" t="s">
        <v>25</v>
      </c>
      <c r="D2" t="s">
        <v>19</v>
      </c>
      <c r="E2" s="12">
        <f>+VLOOKUP(A2,[1]MOTIVOS!A$2:B$8,2,0)</f>
        <v>5</v>
      </c>
      <c r="F2">
        <f>+VLOOKUP(D2,'[1]TIPO HABLADOR'!A$2:B$5,2,0)</f>
        <v>3</v>
      </c>
    </row>
    <row r="3" spans="1:6" x14ac:dyDescent="0.25">
      <c r="A3" t="s">
        <v>0</v>
      </c>
      <c r="B3" t="s">
        <v>15</v>
      </c>
      <c r="C3" t="s">
        <v>26</v>
      </c>
      <c r="D3" t="s">
        <v>20</v>
      </c>
      <c r="E3" s="12">
        <f>+VLOOKUP(A3,[1]MOTIVOS!A$2:B$8,2,0)</f>
        <v>3</v>
      </c>
      <c r="F3">
        <f>+VLOOKUP(D3,'[1]TIPO HABLADOR'!A$2:B$5,2,0)</f>
        <v>2</v>
      </c>
    </row>
    <row r="4" spans="1:6" x14ac:dyDescent="0.25">
      <c r="A4" t="s">
        <v>12</v>
      </c>
      <c r="B4" t="s">
        <v>1</v>
      </c>
      <c r="C4" t="s">
        <v>27</v>
      </c>
      <c r="D4" t="s">
        <v>21</v>
      </c>
      <c r="E4" s="12">
        <f>+VLOOKUP(A4,[1]MOTIVOS!A$2:B$8,2,0)</f>
        <v>1</v>
      </c>
      <c r="F4">
        <f>+VLOOKUP(D4,'[1]TIPO HABLADOR'!A$2:B$5,2,0)</f>
        <v>1</v>
      </c>
    </row>
    <row r="5" spans="1:6" x14ac:dyDescent="0.25">
      <c r="A5" t="s">
        <v>2</v>
      </c>
      <c r="B5" t="s">
        <v>16</v>
      </c>
      <c r="C5" t="s">
        <v>28</v>
      </c>
      <c r="D5" t="s">
        <v>41</v>
      </c>
      <c r="E5" s="12">
        <f>+VLOOKUP(A5,[1]MOTIVOS!A$2:B$8,2,0)</f>
        <v>2</v>
      </c>
      <c r="F5">
        <f>+VLOOKUP(D5,'[1]TIPO HABLADOR'!A$2:B$5,2,0)</f>
        <v>4</v>
      </c>
    </row>
    <row r="6" spans="1:6" x14ac:dyDescent="0.25">
      <c r="A6" t="s">
        <v>39</v>
      </c>
      <c r="B6" t="s">
        <v>18</v>
      </c>
      <c r="C6" t="s">
        <v>30</v>
      </c>
      <c r="E6" s="12">
        <f>+VLOOKUP(A6,[1]MOTIVOS!A$2:B$8,2,0)</f>
        <v>8</v>
      </c>
    </row>
    <row r="7" spans="1:6" x14ac:dyDescent="0.25">
      <c r="A7" t="s">
        <v>13</v>
      </c>
      <c r="B7" t="s">
        <v>17</v>
      </c>
      <c r="C7" t="s">
        <v>31</v>
      </c>
      <c r="E7" s="12">
        <f>+VLOOKUP(A7,[1]MOTIVOS!A$2:B$8,2,0)</f>
        <v>6</v>
      </c>
    </row>
    <row r="8" spans="1:6" x14ac:dyDescent="0.25">
      <c r="A8" t="s">
        <v>14</v>
      </c>
      <c r="C8" t="s">
        <v>32</v>
      </c>
      <c r="E8" s="12">
        <f>+VLOOKUP(A8,[1]MOTIVOS!A$2:B$8,2,0)</f>
        <v>7</v>
      </c>
    </row>
    <row r="9" spans="1:6" x14ac:dyDescent="0.25">
      <c r="C9" t="s">
        <v>29</v>
      </c>
    </row>
    <row r="10" spans="1:6" x14ac:dyDescent="0.25">
      <c r="C10" t="s">
        <v>33</v>
      </c>
    </row>
    <row r="11" spans="1:6" x14ac:dyDescent="0.25">
      <c r="C11" t="s">
        <v>34</v>
      </c>
    </row>
    <row r="12" spans="1:6" x14ac:dyDescent="0.25">
      <c r="C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 a realizar</vt:lpstr>
      <vt:lpstr>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Albarran</dc:creator>
  <cp:lastModifiedBy>Anderson Garcia</cp:lastModifiedBy>
  <dcterms:created xsi:type="dcterms:W3CDTF">2023-11-08T14:55:02Z</dcterms:created>
  <dcterms:modified xsi:type="dcterms:W3CDTF">2024-08-16T20:53:39Z</dcterms:modified>
</cp:coreProperties>
</file>