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LabVIEW-FPGA-Array-Based-Linear-Algebra\development_workspace\matrix_matrix_multiply_v1.4\LabVIEW_FPGA\"/>
    </mc:Choice>
  </mc:AlternateContent>
  <xr:revisionPtr revIDLastSave="0" documentId="13_ncr:1_{FAC70159-D944-42FD-B2A6-9EC6AF70762B}" xr6:coauthVersionLast="47" xr6:coauthVersionMax="47" xr10:uidLastSave="{00000000-0000-0000-0000-000000000000}"/>
  <bookViews>
    <workbookView xWindow="16080" yWindow="78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S21" i="1"/>
  <c r="Q21" i="1"/>
  <c r="O21" i="1"/>
  <c r="M21" i="1"/>
  <c r="S20" i="1"/>
  <c r="Q20" i="1"/>
  <c r="O20" i="1"/>
  <c r="M20" i="1"/>
  <c r="K20" i="1"/>
  <c r="I20" i="1"/>
  <c r="H20" i="1"/>
  <c r="G20" i="1"/>
  <c r="S17" i="1"/>
  <c r="Q17" i="1"/>
  <c r="O17" i="1"/>
  <c r="M17" i="1"/>
  <c r="K17" i="1"/>
  <c r="G17" i="1"/>
  <c r="H17" i="1"/>
  <c r="I17" i="1"/>
  <c r="S16" i="1"/>
  <c r="Q16" i="1"/>
  <c r="O16" i="1"/>
  <c r="M16" i="1"/>
  <c r="K16" i="1"/>
  <c r="I16" i="1"/>
  <c r="H16" i="1"/>
  <c r="G16" i="1"/>
  <c r="S13" i="1"/>
  <c r="S14" i="1"/>
  <c r="S15" i="1"/>
  <c r="Q13" i="1"/>
  <c r="Q14" i="1"/>
  <c r="Q15" i="1"/>
  <c r="O13" i="1"/>
  <c r="O14" i="1"/>
  <c r="O15" i="1"/>
  <c r="M13" i="1"/>
  <c r="M14" i="1"/>
  <c r="M15" i="1"/>
  <c r="K13" i="1"/>
  <c r="K14" i="1"/>
  <c r="K15" i="1"/>
  <c r="S12" i="1"/>
  <c r="Q12" i="1"/>
  <c r="O12" i="1"/>
  <c r="M12" i="1"/>
  <c r="K12" i="1"/>
  <c r="I15" i="1"/>
  <c r="H15" i="1"/>
  <c r="G15" i="1"/>
  <c r="I14" i="1"/>
  <c r="H14" i="1"/>
  <c r="G14" i="1"/>
  <c r="I13" i="1"/>
  <c r="H13" i="1"/>
  <c r="G13" i="1"/>
  <c r="I12" i="1"/>
  <c r="H12" i="1"/>
  <c r="G12" i="1"/>
  <c r="G11" i="1"/>
  <c r="H11" i="1"/>
  <c r="I11" i="1"/>
  <c r="S8" i="1"/>
  <c r="S9" i="1"/>
  <c r="S10" i="1"/>
  <c r="Q8" i="1"/>
  <c r="Q9" i="1"/>
  <c r="Q10" i="1"/>
  <c r="O8" i="1"/>
  <c r="O9" i="1"/>
  <c r="O10" i="1"/>
  <c r="M8" i="1"/>
  <c r="M9" i="1"/>
  <c r="M10" i="1"/>
  <c r="K8" i="1"/>
  <c r="K9" i="1"/>
  <c r="K10" i="1"/>
  <c r="S7" i="1"/>
  <c r="Q7" i="1"/>
  <c r="O7" i="1"/>
  <c r="M7" i="1"/>
  <c r="K7" i="1"/>
  <c r="I8" i="1"/>
  <c r="I9" i="1"/>
  <c r="I10" i="1"/>
  <c r="I7" i="1"/>
  <c r="G8" i="1"/>
  <c r="H8" i="1"/>
  <c r="G9" i="1"/>
  <c r="H9" i="1"/>
  <c r="G10" i="1"/>
  <c r="H10" i="1"/>
  <c r="H7" i="1"/>
  <c r="G7" i="1"/>
</calcChain>
</file>

<file path=xl/sharedStrings.xml><?xml version="1.0" encoding="utf-8"?>
<sst xmlns="http://schemas.openxmlformats.org/spreadsheetml/2006/main" count="24" uniqueCount="24">
  <si>
    <t>n</t>
  </si>
  <si>
    <t>m</t>
  </si>
  <si>
    <t>p</t>
  </si>
  <si>
    <t>elements in A</t>
  </si>
  <si>
    <t>elements in B</t>
  </si>
  <si>
    <t>test number</t>
  </si>
  <si>
    <t>Matrix Multiply Size</t>
  </si>
  <si>
    <t>Total Slices</t>
  </si>
  <si>
    <t>Slice Registers</t>
  </si>
  <si>
    <t>Slice LUTs</t>
  </si>
  <si>
    <t>Block RAMSs</t>
  </si>
  <si>
    <t>DSP48s</t>
  </si>
  <si>
    <t>Final Device Utlization</t>
  </si>
  <si>
    <t>elements in C</t>
  </si>
  <si>
    <t>% of Slices</t>
  </si>
  <si>
    <t>% of DSP48s</t>
  </si>
  <si>
    <t>% of Block RAMSs</t>
  </si>
  <si>
    <t>% of Slice LUTs</t>
  </si>
  <si>
    <t>% of Slice Registers</t>
  </si>
  <si>
    <t>xxxxxxxxxxxxxxxxxxxxx     Failed to compile     xxxxxxxxxxxxxxxxxxxxx</t>
  </si>
  <si>
    <t>SGL</t>
  </si>
  <si>
    <t>FXP 32 16</t>
  </si>
  <si>
    <t>FXP 16 8</t>
  </si>
  <si>
    <t>FXP 16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</si>
</sst>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/>
    <xf numFmtId="10" fontId="0" fillId="0" borderId="0" xfId="0" applyNumberFormat="1" applyBorder="1"/>
    <xf numFmtId="0" fontId="0" fillId="0" borderId="4" xfId="0" applyBorder="1" applyAlignment="1">
      <alignment horizontal="center" vertical="center" textRotation="90"/>
    </xf>
    <xf numFmtId="10" fontId="0" fillId="0" borderId="4" xfId="0" applyNumberFormat="1" applyBorder="1"/>
    <xf numFmtId="0" fontId="0" fillId="0" borderId="6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utilization on cRIO-9035 (</a:t>
            </a:r>
            <a:r>
              <a:rPr lang="en-US" sz="1400" b="0" i="0" u="none" strike="noStrike" baseline="0">
                <a:effectLst/>
              </a:rPr>
              <a:t>Kintex-7 70T FPGA)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% of Slices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Sheet1!$I$7:$I$15</c:f>
              <c:numCache>
                <c:formatCode>General</c:formatCode>
                <c:ptCount val="9"/>
                <c:pt idx="0">
                  <c:v>8</c:v>
                </c:pt>
                <c:pt idx="1">
                  <c:v>25</c:v>
                </c:pt>
                <c:pt idx="2">
                  <c:v>100</c:v>
                </c:pt>
                <c:pt idx="3">
                  <c:v>169</c:v>
                </c:pt>
                <c:pt idx="4">
                  <c:v>225</c:v>
                </c:pt>
                <c:pt idx="5">
                  <c:v>8</c:v>
                </c:pt>
                <c:pt idx="6">
                  <c:v>25</c:v>
                </c:pt>
                <c:pt idx="7">
                  <c:v>100</c:v>
                </c:pt>
                <c:pt idx="8">
                  <c:v>169</c:v>
                </c:pt>
              </c:numCache>
            </c:numRef>
          </c:xVal>
          <c:yVal>
            <c:numRef>
              <c:f>Sheet1!$K$7:$K$15</c:f>
              <c:numCache>
                <c:formatCode>0.00%</c:formatCode>
                <c:ptCount val="9"/>
                <c:pt idx="0">
                  <c:v>0.25151219512195122</c:v>
                </c:pt>
                <c:pt idx="1">
                  <c:v>0.30829268292682926</c:v>
                </c:pt>
                <c:pt idx="2">
                  <c:v>0.55590243902439029</c:v>
                </c:pt>
                <c:pt idx="3">
                  <c:v>0.91219512195121955</c:v>
                </c:pt>
                <c:pt idx="5">
                  <c:v>0.25034146341463415</c:v>
                </c:pt>
                <c:pt idx="6">
                  <c:v>0</c:v>
                </c:pt>
                <c:pt idx="7">
                  <c:v>0</c:v>
                </c:pt>
                <c:pt idx="8">
                  <c:v>0.90887804878048783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8E-4C70-89BC-50295ADD05DC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% of Slice Registers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Sheet1!$I$7:$I$15</c:f>
              <c:numCache>
                <c:formatCode>General</c:formatCode>
                <c:ptCount val="9"/>
                <c:pt idx="0">
                  <c:v>8</c:v>
                </c:pt>
                <c:pt idx="1">
                  <c:v>25</c:v>
                </c:pt>
                <c:pt idx="2">
                  <c:v>100</c:v>
                </c:pt>
                <c:pt idx="3">
                  <c:v>169</c:v>
                </c:pt>
                <c:pt idx="4">
                  <c:v>225</c:v>
                </c:pt>
                <c:pt idx="5">
                  <c:v>8</c:v>
                </c:pt>
                <c:pt idx="6">
                  <c:v>25</c:v>
                </c:pt>
                <c:pt idx="7">
                  <c:v>100</c:v>
                </c:pt>
                <c:pt idx="8">
                  <c:v>169</c:v>
                </c:pt>
              </c:numCache>
            </c:numRef>
          </c:xVal>
          <c:yVal>
            <c:numRef>
              <c:f>Sheet1!$M$7:$M$15</c:f>
              <c:numCache>
                <c:formatCode>0.00%</c:formatCode>
                <c:ptCount val="9"/>
                <c:pt idx="0">
                  <c:v>0.1028170731707317</c:v>
                </c:pt>
                <c:pt idx="1">
                  <c:v>0.14241463414634145</c:v>
                </c:pt>
                <c:pt idx="2">
                  <c:v>0.31920731707317074</c:v>
                </c:pt>
                <c:pt idx="3">
                  <c:v>0.47896341463414632</c:v>
                </c:pt>
                <c:pt idx="5">
                  <c:v>9.6280487804878051E-2</c:v>
                </c:pt>
                <c:pt idx="6">
                  <c:v>0</c:v>
                </c:pt>
                <c:pt idx="7">
                  <c:v>0</c:v>
                </c:pt>
                <c:pt idx="8">
                  <c:v>0.47246341463414632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8E-4C70-89BC-50295ADD05DC}"/>
            </c:ext>
          </c:extLst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% of Slice LUTs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Sheet1!$I$7:$I$15</c:f>
              <c:numCache>
                <c:formatCode>General</c:formatCode>
                <c:ptCount val="9"/>
                <c:pt idx="0">
                  <c:v>8</c:v>
                </c:pt>
                <c:pt idx="1">
                  <c:v>25</c:v>
                </c:pt>
                <c:pt idx="2">
                  <c:v>100</c:v>
                </c:pt>
                <c:pt idx="3">
                  <c:v>169</c:v>
                </c:pt>
                <c:pt idx="4">
                  <c:v>225</c:v>
                </c:pt>
                <c:pt idx="5">
                  <c:v>8</c:v>
                </c:pt>
                <c:pt idx="6">
                  <c:v>25</c:v>
                </c:pt>
                <c:pt idx="7">
                  <c:v>100</c:v>
                </c:pt>
                <c:pt idx="8">
                  <c:v>169</c:v>
                </c:pt>
              </c:numCache>
            </c:numRef>
          </c:xVal>
          <c:yVal>
            <c:numRef>
              <c:f>Sheet1!$O$7:$O$15</c:f>
              <c:numCache>
                <c:formatCode>0.00%</c:formatCode>
                <c:ptCount val="9"/>
                <c:pt idx="0">
                  <c:v>0.17256097560975608</c:v>
                </c:pt>
                <c:pt idx="1">
                  <c:v>0.22153658536585366</c:v>
                </c:pt>
                <c:pt idx="2">
                  <c:v>0.43217073170731707</c:v>
                </c:pt>
                <c:pt idx="3">
                  <c:v>0.62285365853658536</c:v>
                </c:pt>
                <c:pt idx="5">
                  <c:v>0.14919512195121951</c:v>
                </c:pt>
                <c:pt idx="6">
                  <c:v>0</c:v>
                </c:pt>
                <c:pt idx="7">
                  <c:v>0</c:v>
                </c:pt>
                <c:pt idx="8">
                  <c:v>0.66295121951219516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8E-4C70-89BC-50295ADD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37632"/>
        <c:axId val="974248448"/>
      </c:scatterChart>
      <c:valAx>
        <c:axId val="9742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48448"/>
        <c:crosses val="autoZero"/>
        <c:crossBetween val="midCat"/>
      </c:valAx>
      <c:valAx>
        <c:axId val="9742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resource utilized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3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0</xdr:row>
      <xdr:rowOff>0</xdr:rowOff>
    </xdr:from>
    <xdr:to>
      <xdr:col>28</xdr:col>
      <xdr:colOff>304800</xdr:colOff>
      <xdr:row>13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135C9-3BE2-4319-90E3-BA57CF863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S24"/>
  <sheetViews>
    <sheetView tabSelected="1" topLeftCell="F1" workbookViewId="0">
      <selection activeCell="J29" sqref="J29"/>
    </sheetView>
  </sheetViews>
  <sheetFormatPr defaultRowHeight="15" x14ac:dyDescent="0.25"/>
  <cols>
    <col min="2" max="2" width="2.7109375" customWidth="1"/>
    <col min="3" max="3" width="11.85546875" bestFit="1" customWidth="1"/>
    <col min="7" max="7" width="13.42578125" bestFit="1" customWidth="1"/>
    <col min="8" max="8" width="13.28515625" bestFit="1" customWidth="1"/>
    <col min="9" max="9" width="13.28515625" customWidth="1"/>
    <col min="10" max="10" width="10.85546875" bestFit="1" customWidth="1"/>
    <col min="11" max="11" width="10.28515625" bestFit="1" customWidth="1"/>
    <col min="12" max="12" width="13.85546875" bestFit="1" customWidth="1"/>
    <col min="13" max="13" width="18.28515625" bestFit="1" customWidth="1"/>
    <col min="14" max="14" width="9.5703125" bestFit="1" customWidth="1"/>
    <col min="15" max="15" width="14" bestFit="1" customWidth="1"/>
    <col min="16" max="16" width="12.140625" bestFit="1" customWidth="1"/>
    <col min="17" max="17" width="12.140625" customWidth="1"/>
  </cols>
  <sheetData>
    <row r="5" spans="2:19" x14ac:dyDescent="0.25">
      <c r="D5" s="6" t="s">
        <v>6</v>
      </c>
      <c r="E5" s="6"/>
      <c r="F5" s="6"/>
      <c r="G5" s="6"/>
      <c r="H5" s="6"/>
      <c r="I5" s="6"/>
      <c r="J5" s="6" t="s">
        <v>12</v>
      </c>
      <c r="K5" s="6"/>
      <c r="L5" s="7"/>
      <c r="M5" s="7"/>
      <c r="N5" s="7"/>
      <c r="O5" s="7"/>
      <c r="P5" s="7"/>
      <c r="Q5" s="7"/>
      <c r="R5" s="7"/>
      <c r="S5" s="1"/>
    </row>
    <row r="6" spans="2:19" x14ac:dyDescent="0.25">
      <c r="C6" s="3" t="s">
        <v>5</v>
      </c>
      <c r="D6" s="2" t="s">
        <v>1</v>
      </c>
      <c r="E6" s="2" t="s">
        <v>0</v>
      </c>
      <c r="F6" s="2" t="s">
        <v>2</v>
      </c>
      <c r="G6" s="2" t="s">
        <v>3</v>
      </c>
      <c r="H6" s="2" t="s">
        <v>4</v>
      </c>
      <c r="I6" s="2" t="s">
        <v>13</v>
      </c>
      <c r="J6" s="2" t="s">
        <v>7</v>
      </c>
      <c r="K6" s="2" t="s">
        <v>14</v>
      </c>
      <c r="L6" s="2" t="s">
        <v>8</v>
      </c>
      <c r="M6" s="2" t="s">
        <v>18</v>
      </c>
      <c r="N6" s="2" t="s">
        <v>9</v>
      </c>
      <c r="O6" s="2" t="s">
        <v>17</v>
      </c>
      <c r="P6" s="2" t="s">
        <v>10</v>
      </c>
      <c r="Q6" s="2" t="s">
        <v>16</v>
      </c>
      <c r="R6" s="2" t="s">
        <v>11</v>
      </c>
      <c r="S6" s="2" t="s">
        <v>15</v>
      </c>
    </row>
    <row r="7" spans="2:19" x14ac:dyDescent="0.25">
      <c r="B7" s="11" t="s">
        <v>20</v>
      </c>
      <c r="C7" s="4">
        <v>1</v>
      </c>
      <c r="D7">
        <v>2</v>
      </c>
      <c r="E7">
        <v>3</v>
      </c>
      <c r="F7">
        <v>4</v>
      </c>
      <c r="G7">
        <f>D7*E7</f>
        <v>6</v>
      </c>
      <c r="H7">
        <f>E7*F7</f>
        <v>12</v>
      </c>
      <c r="I7">
        <f>D7*F7</f>
        <v>8</v>
      </c>
      <c r="J7">
        <v>2578</v>
      </c>
      <c r="K7" s="5">
        <f>J7/10250</f>
        <v>0.25151219512195122</v>
      </c>
      <c r="L7">
        <v>8431</v>
      </c>
      <c r="M7" s="5">
        <f>L7/82000</f>
        <v>0.1028170731707317</v>
      </c>
      <c r="N7">
        <v>7075</v>
      </c>
      <c r="O7" s="5">
        <f>N7/41000</f>
        <v>0.17256097560975608</v>
      </c>
      <c r="P7">
        <v>6</v>
      </c>
      <c r="Q7" s="5">
        <f>P7/135</f>
        <v>4.4444444444444446E-2</v>
      </c>
      <c r="R7">
        <v>10</v>
      </c>
      <c r="S7" s="5">
        <f>R7/240</f>
        <v>4.1666666666666664E-2</v>
      </c>
    </row>
    <row r="8" spans="2:19" x14ac:dyDescent="0.25">
      <c r="B8" s="11"/>
      <c r="C8" s="4">
        <v>2</v>
      </c>
      <c r="D8">
        <v>5</v>
      </c>
      <c r="E8">
        <v>5</v>
      </c>
      <c r="F8">
        <v>5</v>
      </c>
      <c r="G8">
        <f t="shared" ref="G8:G10" si="0">D8*E8</f>
        <v>25</v>
      </c>
      <c r="H8">
        <f t="shared" ref="H8:H10" si="1">E8*F8</f>
        <v>25</v>
      </c>
      <c r="I8">
        <f t="shared" ref="I8:I10" si="2">D8*F8</f>
        <v>25</v>
      </c>
      <c r="J8">
        <v>3160</v>
      </c>
      <c r="K8" s="5">
        <f t="shared" ref="K8:K15" si="3">J8/10250</f>
        <v>0.30829268292682926</v>
      </c>
      <c r="L8">
        <v>11678</v>
      </c>
      <c r="M8" s="5">
        <f t="shared" ref="M8:M15" si="4">L8/82000</f>
        <v>0.14241463414634145</v>
      </c>
      <c r="N8">
        <v>9083</v>
      </c>
      <c r="O8" s="5">
        <f t="shared" ref="O8:O15" si="5">N8/41000</f>
        <v>0.22153658536585366</v>
      </c>
      <c r="P8">
        <v>6</v>
      </c>
      <c r="Q8" s="5">
        <f t="shared" ref="Q8:Q15" si="6">P8/135</f>
        <v>4.4444444444444446E-2</v>
      </c>
      <c r="R8">
        <v>10</v>
      </c>
      <c r="S8" s="5">
        <f t="shared" ref="S8:S15" si="7">R8/240</f>
        <v>4.1666666666666664E-2</v>
      </c>
    </row>
    <row r="9" spans="2:19" x14ac:dyDescent="0.25">
      <c r="B9" s="11"/>
      <c r="C9" s="4">
        <v>3</v>
      </c>
      <c r="D9">
        <v>10</v>
      </c>
      <c r="E9">
        <v>10</v>
      </c>
      <c r="F9">
        <v>10</v>
      </c>
      <c r="G9">
        <f t="shared" si="0"/>
        <v>100</v>
      </c>
      <c r="H9">
        <f t="shared" si="1"/>
        <v>100</v>
      </c>
      <c r="I9">
        <f t="shared" si="2"/>
        <v>100</v>
      </c>
      <c r="J9">
        <v>5698</v>
      </c>
      <c r="K9" s="5">
        <f t="shared" si="3"/>
        <v>0.55590243902439029</v>
      </c>
      <c r="L9">
        <v>26175</v>
      </c>
      <c r="M9" s="5">
        <f t="shared" si="4"/>
        <v>0.31920731707317074</v>
      </c>
      <c r="N9">
        <v>17719</v>
      </c>
      <c r="O9" s="5">
        <f t="shared" si="5"/>
        <v>0.43217073170731707</v>
      </c>
      <c r="P9">
        <v>6</v>
      </c>
      <c r="Q9" s="5">
        <f t="shared" si="6"/>
        <v>4.4444444444444446E-2</v>
      </c>
      <c r="R9">
        <v>10</v>
      </c>
      <c r="S9" s="5">
        <f t="shared" si="7"/>
        <v>4.1666666666666664E-2</v>
      </c>
    </row>
    <row r="10" spans="2:19" x14ac:dyDescent="0.25">
      <c r="B10" s="11"/>
      <c r="C10" s="4">
        <v>4</v>
      </c>
      <c r="D10">
        <v>13</v>
      </c>
      <c r="E10">
        <v>13</v>
      </c>
      <c r="F10">
        <v>13</v>
      </c>
      <c r="G10">
        <f t="shared" si="0"/>
        <v>169</v>
      </c>
      <c r="H10">
        <f t="shared" si="1"/>
        <v>169</v>
      </c>
      <c r="I10">
        <f t="shared" si="2"/>
        <v>169</v>
      </c>
      <c r="J10">
        <v>9350</v>
      </c>
      <c r="K10" s="5">
        <f t="shared" si="3"/>
        <v>0.91219512195121955</v>
      </c>
      <c r="L10">
        <v>39275</v>
      </c>
      <c r="M10" s="5">
        <f t="shared" si="4"/>
        <v>0.47896341463414632</v>
      </c>
      <c r="N10">
        <v>25537</v>
      </c>
      <c r="O10" s="5">
        <f t="shared" si="5"/>
        <v>0.62285365853658536</v>
      </c>
      <c r="P10">
        <v>6</v>
      </c>
      <c r="Q10" s="5">
        <f t="shared" si="6"/>
        <v>4.4444444444444446E-2</v>
      </c>
      <c r="R10">
        <v>10</v>
      </c>
      <c r="S10" s="5">
        <f t="shared" si="7"/>
        <v>4.1666666666666664E-2</v>
      </c>
    </row>
    <row r="11" spans="2:19" ht="15.75" thickBot="1" x14ac:dyDescent="0.3">
      <c r="B11" s="14"/>
      <c r="C11" s="8"/>
      <c r="D11" s="9">
        <v>15</v>
      </c>
      <c r="E11" s="9">
        <v>15</v>
      </c>
      <c r="F11" s="9">
        <v>15</v>
      </c>
      <c r="G11" s="9">
        <f t="shared" ref="G11" si="8">D11*E11</f>
        <v>225</v>
      </c>
      <c r="H11" s="9">
        <f t="shared" ref="H11" si="9">E11*F11</f>
        <v>225</v>
      </c>
      <c r="I11" s="9">
        <f t="shared" ref="I11" si="10">D11*F11</f>
        <v>225</v>
      </c>
      <c r="J11" s="10" t="s">
        <v>19</v>
      </c>
      <c r="K11" s="10"/>
      <c r="L11" s="10"/>
      <c r="M11" s="10"/>
      <c r="N11" s="10"/>
      <c r="O11" s="10"/>
      <c r="P11" s="10"/>
      <c r="Q11" s="10"/>
      <c r="R11" s="10"/>
      <c r="S11" s="10"/>
    </row>
    <row r="12" spans="2:19" ht="15.75" thickTop="1" x14ac:dyDescent="0.25">
      <c r="B12" s="11" t="s">
        <v>21</v>
      </c>
      <c r="C12" s="4">
        <v>1</v>
      </c>
      <c r="D12" s="12">
        <v>2</v>
      </c>
      <c r="E12" s="12">
        <v>3</v>
      </c>
      <c r="F12" s="12">
        <v>4</v>
      </c>
      <c r="G12" s="12">
        <f>D12*E12</f>
        <v>6</v>
      </c>
      <c r="H12" s="12">
        <f>E12*F12</f>
        <v>12</v>
      </c>
      <c r="I12" s="12">
        <f>D12*F12</f>
        <v>8</v>
      </c>
      <c r="J12" s="12">
        <v>2566</v>
      </c>
      <c r="K12" s="13">
        <f t="shared" si="3"/>
        <v>0.25034146341463415</v>
      </c>
      <c r="L12" s="12">
        <v>7895</v>
      </c>
      <c r="M12" s="13">
        <f t="shared" si="4"/>
        <v>9.6280487804878051E-2</v>
      </c>
      <c r="N12" s="12">
        <v>6117</v>
      </c>
      <c r="O12" s="13">
        <f t="shared" si="5"/>
        <v>0.14919512195121951</v>
      </c>
      <c r="P12" s="12">
        <v>7</v>
      </c>
      <c r="Q12" s="13">
        <f t="shared" si="6"/>
        <v>5.185185185185185E-2</v>
      </c>
      <c r="R12" s="12">
        <v>13</v>
      </c>
      <c r="S12" s="13">
        <f t="shared" si="7"/>
        <v>5.4166666666666669E-2</v>
      </c>
    </row>
    <row r="13" spans="2:19" x14ac:dyDescent="0.25">
      <c r="B13" s="11"/>
      <c r="C13" s="4">
        <v>2</v>
      </c>
      <c r="D13" s="12">
        <v>5</v>
      </c>
      <c r="E13" s="12">
        <v>5</v>
      </c>
      <c r="F13" s="12">
        <v>5</v>
      </c>
      <c r="G13" s="12">
        <f t="shared" ref="G13:G15" si="11">D13*E13</f>
        <v>25</v>
      </c>
      <c r="H13" s="12">
        <f t="shared" ref="H13:H15" si="12">E13*F13</f>
        <v>25</v>
      </c>
      <c r="I13" s="12">
        <f t="shared" ref="I13:I15" si="13">D13*F13</f>
        <v>25</v>
      </c>
      <c r="J13" s="12"/>
      <c r="K13" s="13">
        <f t="shared" si="3"/>
        <v>0</v>
      </c>
      <c r="L13" s="12"/>
      <c r="M13" s="13">
        <f t="shared" si="4"/>
        <v>0</v>
      </c>
      <c r="N13" s="12"/>
      <c r="O13" s="13">
        <f t="shared" si="5"/>
        <v>0</v>
      </c>
      <c r="P13" s="12"/>
      <c r="Q13" s="13">
        <f t="shared" si="6"/>
        <v>0</v>
      </c>
      <c r="R13" s="12"/>
      <c r="S13" s="13">
        <f t="shared" si="7"/>
        <v>0</v>
      </c>
    </row>
    <row r="14" spans="2:19" x14ac:dyDescent="0.25">
      <c r="B14" s="11"/>
      <c r="C14" s="4">
        <v>3</v>
      </c>
      <c r="D14" s="12">
        <v>10</v>
      </c>
      <c r="E14" s="12">
        <v>10</v>
      </c>
      <c r="F14" s="12">
        <v>10</v>
      </c>
      <c r="G14" s="12">
        <f t="shared" si="11"/>
        <v>100</v>
      </c>
      <c r="H14" s="12">
        <f t="shared" si="12"/>
        <v>100</v>
      </c>
      <c r="I14" s="12">
        <f t="shared" si="13"/>
        <v>100</v>
      </c>
      <c r="J14" s="12"/>
      <c r="K14" s="13">
        <f t="shared" si="3"/>
        <v>0</v>
      </c>
      <c r="L14" s="12"/>
      <c r="M14" s="13">
        <f t="shared" si="4"/>
        <v>0</v>
      </c>
      <c r="N14" s="12"/>
      <c r="O14" s="13">
        <f t="shared" si="5"/>
        <v>0</v>
      </c>
      <c r="P14" s="12"/>
      <c r="Q14" s="13">
        <f t="shared" si="6"/>
        <v>0</v>
      </c>
      <c r="R14" s="12"/>
      <c r="S14" s="13">
        <f t="shared" si="7"/>
        <v>0</v>
      </c>
    </row>
    <row r="15" spans="2:19" ht="15.75" thickBot="1" x14ac:dyDescent="0.3">
      <c r="B15" s="14"/>
      <c r="C15" s="8">
        <v>4</v>
      </c>
      <c r="D15" s="16">
        <v>13</v>
      </c>
      <c r="E15" s="9">
        <v>13</v>
      </c>
      <c r="F15" s="9">
        <v>13</v>
      </c>
      <c r="G15" s="9">
        <f t="shared" si="11"/>
        <v>169</v>
      </c>
      <c r="H15" s="9">
        <f t="shared" si="12"/>
        <v>169</v>
      </c>
      <c r="I15" s="9">
        <f t="shared" si="13"/>
        <v>169</v>
      </c>
      <c r="J15" s="9">
        <v>9316</v>
      </c>
      <c r="K15" s="15">
        <f t="shared" si="3"/>
        <v>0.90887804878048783</v>
      </c>
      <c r="L15" s="9">
        <v>38742</v>
      </c>
      <c r="M15" s="15">
        <f t="shared" si="4"/>
        <v>0.47246341463414632</v>
      </c>
      <c r="N15" s="9">
        <v>27181</v>
      </c>
      <c r="O15" s="15">
        <f t="shared" si="5"/>
        <v>0.66295121951219516</v>
      </c>
      <c r="P15" s="9">
        <v>7</v>
      </c>
      <c r="Q15" s="15">
        <f t="shared" si="6"/>
        <v>5.185185185185185E-2</v>
      </c>
      <c r="R15" s="9">
        <v>13</v>
      </c>
      <c r="S15" s="15">
        <f t="shared" si="7"/>
        <v>5.4166666666666669E-2</v>
      </c>
    </row>
    <row r="16" spans="2:19" ht="15.75" thickTop="1" x14ac:dyDescent="0.25">
      <c r="B16" s="11" t="s">
        <v>22</v>
      </c>
      <c r="C16" s="12">
        <v>1</v>
      </c>
      <c r="D16" s="12">
        <v>13</v>
      </c>
      <c r="E16" s="12">
        <v>13</v>
      </c>
      <c r="F16" s="12">
        <v>13</v>
      </c>
      <c r="G16" s="12">
        <f>D16*E16</f>
        <v>169</v>
      </c>
      <c r="H16" s="12">
        <f>E16*F16</f>
        <v>169</v>
      </c>
      <c r="I16" s="12">
        <f>D16*F16</f>
        <v>169</v>
      </c>
      <c r="J16" s="12">
        <v>5226</v>
      </c>
      <c r="K16" s="13">
        <f>J16/10250</f>
        <v>0.50985365853658537</v>
      </c>
      <c r="L16" s="12">
        <v>22364</v>
      </c>
      <c r="M16" s="13">
        <f>L16/82000</f>
        <v>0.27273170731707319</v>
      </c>
      <c r="N16" s="12">
        <v>16190</v>
      </c>
      <c r="O16" s="13">
        <f>N16/41000</f>
        <v>0.39487804878048782</v>
      </c>
      <c r="P16" s="12">
        <v>7</v>
      </c>
      <c r="Q16" s="13">
        <f>P16/135</f>
        <v>5.185185185185185E-2</v>
      </c>
      <c r="R16" s="12">
        <v>10</v>
      </c>
      <c r="S16" s="13">
        <f>R16/240</f>
        <v>4.1666666666666664E-2</v>
      </c>
    </row>
    <row r="17" spans="2:19" x14ac:dyDescent="0.25">
      <c r="B17" s="11"/>
      <c r="C17" s="4">
        <v>2</v>
      </c>
      <c r="D17" s="17">
        <v>15</v>
      </c>
      <c r="E17" s="17">
        <v>15</v>
      </c>
      <c r="F17" s="17">
        <v>15</v>
      </c>
      <c r="G17" s="12">
        <f t="shared" ref="G17:G19" si="14">D17*E17</f>
        <v>225</v>
      </c>
      <c r="H17" s="12">
        <f t="shared" ref="H17:H19" si="15">E17*F17</f>
        <v>225</v>
      </c>
      <c r="I17" s="12">
        <f t="shared" ref="I17:I19" si="16">D17*F17</f>
        <v>225</v>
      </c>
      <c r="J17" s="17">
        <v>6152</v>
      </c>
      <c r="K17" s="13">
        <f>J17/10250</f>
        <v>0.60019512195121949</v>
      </c>
      <c r="L17" s="17">
        <v>27733</v>
      </c>
      <c r="M17" s="13">
        <f>L17/82000</f>
        <v>0.33820731707317075</v>
      </c>
      <c r="N17" s="17">
        <v>19794</v>
      </c>
      <c r="O17" s="13">
        <f>N17/41000</f>
        <v>0.48278048780487803</v>
      </c>
      <c r="P17" s="17">
        <v>7</v>
      </c>
      <c r="Q17" s="13">
        <f>P17/135</f>
        <v>5.185185185185185E-2</v>
      </c>
      <c r="R17" s="17">
        <v>10</v>
      </c>
      <c r="S17" s="13">
        <f>R17/240</f>
        <v>4.1666666666666664E-2</v>
      </c>
    </row>
    <row r="18" spans="2:19" x14ac:dyDescent="0.25">
      <c r="B18" s="11"/>
      <c r="C18" s="4">
        <v>3</v>
      </c>
      <c r="D18" s="12"/>
      <c r="E18" s="12"/>
      <c r="F18" s="12"/>
      <c r="G18" s="12"/>
      <c r="H18" s="12"/>
      <c r="I18" s="12"/>
      <c r="J18" s="12"/>
      <c r="K18" s="13"/>
      <c r="L18" s="12"/>
      <c r="M18" s="13"/>
      <c r="N18" s="12"/>
      <c r="O18" s="13"/>
      <c r="P18" s="12"/>
      <c r="Q18" s="13"/>
      <c r="R18" s="12"/>
      <c r="S18" s="13"/>
    </row>
    <row r="19" spans="2:19" ht="15.75" thickBot="1" x14ac:dyDescent="0.3">
      <c r="B19" s="14"/>
      <c r="C19" s="8">
        <v>4</v>
      </c>
      <c r="D19" s="9"/>
      <c r="E19" s="9"/>
      <c r="F19" s="9"/>
      <c r="G19" s="9"/>
      <c r="H19" s="9"/>
      <c r="I19" s="9"/>
      <c r="J19" s="9"/>
      <c r="K19" s="15"/>
      <c r="L19" s="9"/>
      <c r="M19" s="15"/>
      <c r="N19" s="9"/>
      <c r="O19" s="15"/>
      <c r="P19" s="9"/>
      <c r="Q19" s="15"/>
      <c r="R19" s="9"/>
      <c r="S19" s="15"/>
    </row>
    <row r="20" spans="2:19" ht="15.75" thickTop="1" x14ac:dyDescent="0.25">
      <c r="B20" s="11" t="s">
        <v>23</v>
      </c>
      <c r="C20" s="12">
        <v>1</v>
      </c>
      <c r="D20" s="17">
        <v>20</v>
      </c>
      <c r="E20" s="17">
        <v>20</v>
      </c>
      <c r="F20" s="17">
        <v>20</v>
      </c>
      <c r="G20" s="12">
        <f>D20*E20</f>
        <v>400</v>
      </c>
      <c r="H20" s="12">
        <f>E20*F20</f>
        <v>400</v>
      </c>
      <c r="I20" s="12">
        <f>D20*F20</f>
        <v>400</v>
      </c>
      <c r="J20" s="12">
        <v>10003</v>
      </c>
      <c r="K20" s="13">
        <f>J20/10250</f>
        <v>0.97590243902439022</v>
      </c>
      <c r="L20" s="12">
        <v>44513</v>
      </c>
      <c r="M20" s="13">
        <f>L20/82000</f>
        <v>0.54284146341463413</v>
      </c>
      <c r="N20" s="12">
        <v>30946</v>
      </c>
      <c r="O20" s="13">
        <f>N20/41000</f>
        <v>0.75478048780487805</v>
      </c>
      <c r="P20" s="12">
        <v>7</v>
      </c>
      <c r="Q20" s="13">
        <f>P20/135</f>
        <v>5.185185185185185E-2</v>
      </c>
      <c r="R20" s="12">
        <v>10</v>
      </c>
      <c r="S20" s="13">
        <f>R20/240</f>
        <v>4.1666666666666664E-2</v>
      </c>
    </row>
    <row r="21" spans="2:19" x14ac:dyDescent="0.25">
      <c r="B21" s="11"/>
      <c r="C21" s="4">
        <v>2</v>
      </c>
      <c r="D21" s="17"/>
      <c r="E21" s="17"/>
      <c r="F21" s="17"/>
      <c r="G21" s="12"/>
      <c r="H21" s="12"/>
      <c r="I21" s="12"/>
      <c r="J21" s="17"/>
      <c r="K21" s="13">
        <f>J21/10250</f>
        <v>0</v>
      </c>
      <c r="L21" s="17"/>
      <c r="M21" s="13">
        <f>L21/82000</f>
        <v>0</v>
      </c>
      <c r="N21" s="17"/>
      <c r="O21" s="13">
        <f>N21/41000</f>
        <v>0</v>
      </c>
      <c r="P21" s="17"/>
      <c r="Q21" s="13">
        <f>P21/135</f>
        <v>0</v>
      </c>
      <c r="R21" s="17"/>
      <c r="S21" s="13">
        <f>R21/240</f>
        <v>0</v>
      </c>
    </row>
    <row r="22" spans="2:19" x14ac:dyDescent="0.25">
      <c r="B22" s="11"/>
      <c r="C22" s="4">
        <v>3</v>
      </c>
      <c r="D22" s="12"/>
      <c r="E22" s="12"/>
      <c r="F22" s="12"/>
      <c r="G22" s="12"/>
      <c r="H22" s="12"/>
      <c r="I22" s="12"/>
      <c r="J22" s="12"/>
      <c r="K22" s="13"/>
      <c r="L22" s="12"/>
      <c r="M22" s="13"/>
      <c r="N22" s="12"/>
      <c r="O22" s="13"/>
      <c r="P22" s="12"/>
      <c r="Q22" s="13"/>
      <c r="R22" s="12"/>
      <c r="S22" s="13"/>
    </row>
    <row r="23" spans="2:19" ht="15.75" thickBot="1" x14ac:dyDescent="0.3">
      <c r="B23" s="14"/>
      <c r="C23" s="8">
        <v>4</v>
      </c>
      <c r="D23" s="9"/>
      <c r="E23" s="9"/>
      <c r="F23" s="9"/>
      <c r="G23" s="9"/>
      <c r="H23" s="9"/>
      <c r="I23" s="9"/>
      <c r="J23" s="9"/>
      <c r="K23" s="15"/>
      <c r="L23" s="9"/>
      <c r="M23" s="15"/>
      <c r="N23" s="9"/>
      <c r="O23" s="15"/>
      <c r="P23" s="9"/>
      <c r="Q23" s="15"/>
      <c r="R23" s="9"/>
      <c r="S23" s="15"/>
    </row>
    <row r="24" spans="2:19" ht="15.75" thickTop="1" x14ac:dyDescent="0.25"/>
  </sheetData>
  <mergeCells count="7">
    <mergeCell ref="B16:B19"/>
    <mergeCell ref="B20:B23"/>
    <mergeCell ref="J5:R5"/>
    <mergeCell ref="D5:I5"/>
    <mergeCell ref="J11:S11"/>
    <mergeCell ref="B7:B11"/>
    <mergeCell ref="B12:B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Austin</dc:creator>
  <cp:lastModifiedBy>DOWNEY, AUSTIN</cp:lastModifiedBy>
  <dcterms:created xsi:type="dcterms:W3CDTF">2015-06-05T18:17:20Z</dcterms:created>
  <dcterms:modified xsi:type="dcterms:W3CDTF">2021-09-27T04:44:42Z</dcterms:modified>
</cp:coreProperties>
</file>