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PART-MLC\MLP\MLP-sizing\"/>
    </mc:Choice>
  </mc:AlternateContent>
  <xr:revisionPtr revIDLastSave="0" documentId="13_ncr:1_{7A9B4F37-B97F-4071-A9D7-36AEA65CE340}" xr6:coauthVersionLast="47" xr6:coauthVersionMax="47" xr10:uidLastSave="{00000000-0000-0000-0000-000000000000}"/>
  <bookViews>
    <workbookView xWindow="44880" yWindow="799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" i="1" l="1"/>
  <c r="J15" i="1"/>
  <c r="M15" i="1"/>
  <c r="M14" i="1"/>
  <c r="D15" i="1"/>
  <c r="D14" i="1"/>
  <c r="I14" i="1"/>
  <c r="J14" i="1"/>
  <c r="I13" i="1"/>
  <c r="M13" i="1"/>
  <c r="I12" i="1"/>
  <c r="M12" i="1"/>
  <c r="J12" i="1"/>
  <c r="J13" i="1"/>
  <c r="D13" i="1"/>
  <c r="D12" i="1"/>
  <c r="I9" i="1"/>
  <c r="J9" i="1" s="1"/>
  <c r="I10" i="1"/>
  <c r="J10" i="1" s="1"/>
  <c r="I11" i="1"/>
  <c r="J11" i="1" s="1"/>
  <c r="I8" i="1"/>
  <c r="J8" i="1" s="1"/>
  <c r="D11" i="1"/>
  <c r="D10" i="1"/>
  <c r="D8" i="1"/>
  <c r="D9" i="1"/>
  <c r="M10" i="1"/>
  <c r="M11" i="1"/>
  <c r="M9" i="1"/>
  <c r="M8" i="1"/>
</calcChain>
</file>

<file path=xl/sharedStrings.xml><?xml version="1.0" encoding="utf-8"?>
<sst xmlns="http://schemas.openxmlformats.org/spreadsheetml/2006/main" count="34" uniqueCount="26">
  <si>
    <t>clock ticks</t>
  </si>
  <si>
    <t>matirx vector 1</t>
  </si>
  <si>
    <t>matirx vector 2</t>
  </si>
  <si>
    <t>total (calculated)</t>
  </si>
  <si>
    <t>total (measured)</t>
  </si>
  <si>
    <t>utility</t>
  </si>
  <si>
    <t>time (micro seconds)</t>
  </si>
  <si>
    <t>total (simulated)</t>
  </si>
  <si>
    <t xml:space="preserve">MLP [50,20,1] </t>
  </si>
  <si>
    <t>Matrix*vector multipliers</t>
  </si>
  <si>
    <t>Time</t>
  </si>
  <si>
    <t>Resource Utilization</t>
  </si>
  <si>
    <t>Total slices</t>
  </si>
  <si>
    <t>Slice registers</t>
  </si>
  <si>
    <t>slice LUTs</t>
  </si>
  <si>
    <t>Block Ram</t>
  </si>
  <si>
    <t>DSP48s</t>
  </si>
  <si>
    <t xml:space="preserve">FPGA </t>
  </si>
  <si>
    <t>Artix-7 100t</t>
  </si>
  <si>
    <t>MLP [50,40,1]</t>
  </si>
  <si>
    <t xml:space="preserve">MLP [50,40,1] </t>
  </si>
  <si>
    <t>number of weights and bias</t>
  </si>
  <si>
    <t>MLP [50,20,20,1]</t>
  </si>
  <si>
    <t>matirx vector 3</t>
  </si>
  <si>
    <t>MLP [50,40,40,1]</t>
  </si>
  <si>
    <t>MLP 4437DSP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</si>
</sst>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Sheet1!$D$8:$D$15</c:f>
              <c:numCache>
                <c:formatCode>General</c:formatCode>
                <c:ptCount val="8"/>
                <c:pt idx="0">
                  <c:v>1041</c:v>
                </c:pt>
                <c:pt idx="1">
                  <c:v>1041</c:v>
                </c:pt>
                <c:pt idx="2">
                  <c:v>2081</c:v>
                </c:pt>
                <c:pt idx="3">
                  <c:v>2081</c:v>
                </c:pt>
                <c:pt idx="4">
                  <c:v>1441</c:v>
                </c:pt>
                <c:pt idx="5">
                  <c:v>1441</c:v>
                </c:pt>
                <c:pt idx="6">
                  <c:v>3681</c:v>
                </c:pt>
                <c:pt idx="7">
                  <c:v>3681</c:v>
                </c:pt>
              </c:numCache>
            </c:numRef>
          </c:xVal>
          <c:yVal>
            <c:numRef>
              <c:f>Sheet1!$L$8:$L$15</c:f>
              <c:numCache>
                <c:formatCode>General</c:formatCode>
                <c:ptCount val="8"/>
                <c:pt idx="0">
                  <c:v>1171</c:v>
                </c:pt>
                <c:pt idx="1">
                  <c:v>74</c:v>
                </c:pt>
                <c:pt idx="2">
                  <c:v>2290</c:v>
                </c:pt>
                <c:pt idx="3">
                  <c:v>390</c:v>
                </c:pt>
                <c:pt idx="4">
                  <c:v>1675</c:v>
                </c:pt>
                <c:pt idx="5">
                  <c:v>343</c:v>
                </c:pt>
                <c:pt idx="6">
                  <c:v>4135</c:v>
                </c:pt>
                <c:pt idx="7">
                  <c:v>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B-4EEF-86EF-D37335D3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255328"/>
        <c:axId val="1974256576"/>
      </c:scatterChart>
      <c:valAx>
        <c:axId val="197425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56576"/>
        <c:crosses val="autoZero"/>
        <c:crossBetween val="midCat"/>
      </c:valAx>
      <c:valAx>
        <c:axId val="19742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5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Sheet1!$O$7</c:f>
              <c:strCache>
                <c:ptCount val="1"/>
                <c:pt idx="0">
                  <c:v>Total slices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Sheet1!$O$8:$O$14</c:f>
              <c:numCache>
                <c:formatCode>General</c:formatCode>
                <c:ptCount val="7"/>
                <c:pt idx="0">
                  <c:v>4437</c:v>
                </c:pt>
                <c:pt idx="1">
                  <c:v>8986</c:v>
                </c:pt>
                <c:pt idx="2">
                  <c:v>4337</c:v>
                </c:pt>
                <c:pt idx="3">
                  <c:v>11046</c:v>
                </c:pt>
                <c:pt idx="4">
                  <c:v>4367</c:v>
                </c:pt>
                <c:pt idx="5">
                  <c:v>12339</c:v>
                </c:pt>
                <c:pt idx="6">
                  <c:v>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1-46EF-A1D7-F1F1C7DC6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150336"/>
        <c:axId val="1977041344"/>
      </c:barChart>
      <c:catAx>
        <c:axId val="1823150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041344"/>
        <c:crosses val="autoZero"/>
        <c:auto val="1"/>
        <c:lblAlgn val="ctr"/>
        <c:lblOffset val="100"/>
        <c:noMultiLvlLbl val="0"/>
      </c:catAx>
      <c:valAx>
        <c:axId val="197704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15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21</xdr:row>
      <xdr:rowOff>33337</xdr:rowOff>
    </xdr:from>
    <xdr:to>
      <xdr:col>8</xdr:col>
      <xdr:colOff>47625</xdr:colOff>
      <xdr:row>35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78CF1-7CA2-4A8E-A9B9-3E3B06A0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21</xdr:row>
      <xdr:rowOff>23812</xdr:rowOff>
    </xdr:from>
    <xdr:to>
      <xdr:col>13</xdr:col>
      <xdr:colOff>19050</xdr:colOff>
      <xdr:row>35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C7978B-44CF-418B-BB8B-9AB214840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T36"/>
  <sheetViews>
    <sheetView tabSelected="1" topLeftCell="C1" zoomScaleNormal="100" workbookViewId="0">
      <selection activeCell="P27" sqref="P27"/>
    </sheetView>
  </sheetViews>
  <sheetFormatPr defaultRowHeight="15" x14ac:dyDescent="0.25"/>
  <cols>
    <col min="3" max="3" width="15.42578125" bestFit="1" customWidth="1"/>
    <col min="4" max="4" width="26" bestFit="1" customWidth="1"/>
    <col min="5" max="5" width="23.85546875" bestFit="1" customWidth="1"/>
    <col min="6" max="6" width="15.5703125" customWidth="1"/>
    <col min="7" max="8" width="14.28515625" bestFit="1" customWidth="1"/>
    <col min="9" max="9" width="6.28515625" bestFit="1" customWidth="1"/>
    <col min="10" max="10" width="16.140625" bestFit="1" customWidth="1"/>
    <col min="11" max="11" width="16.140625" customWidth="1"/>
    <col min="12" max="12" width="16" bestFit="1" customWidth="1"/>
    <col min="13" max="13" width="19.85546875" bestFit="1" customWidth="1"/>
    <col min="14" max="14" width="19.85546875" customWidth="1"/>
    <col min="15" max="15" width="10.7109375" bestFit="1" customWidth="1"/>
    <col min="16" max="16" width="13.42578125" bestFit="1" customWidth="1"/>
    <col min="17" max="17" width="9.42578125" bestFit="1" customWidth="1"/>
    <col min="18" max="18" width="10" bestFit="1" customWidth="1"/>
    <col min="19" max="19" width="7.28515625" bestFit="1" customWidth="1"/>
  </cols>
  <sheetData>
    <row r="6" spans="3:20" ht="21" x14ac:dyDescent="0.35">
      <c r="E6" s="6" t="s">
        <v>0</v>
      </c>
      <c r="F6" s="6"/>
      <c r="G6" s="6"/>
      <c r="H6" s="6"/>
      <c r="I6" s="6"/>
      <c r="J6" s="6"/>
      <c r="K6" s="6"/>
      <c r="L6" s="7"/>
      <c r="M6" s="2" t="s">
        <v>10</v>
      </c>
      <c r="N6" s="8" t="s">
        <v>11</v>
      </c>
      <c r="O6" s="6"/>
      <c r="P6" s="6"/>
      <c r="Q6" s="6"/>
      <c r="R6" s="6"/>
      <c r="S6" s="6"/>
    </row>
    <row r="7" spans="3:20" x14ac:dyDescent="0.25">
      <c r="D7" t="s">
        <v>21</v>
      </c>
      <c r="E7" s="3" t="s">
        <v>9</v>
      </c>
      <c r="F7" s="3" t="s">
        <v>1</v>
      </c>
      <c r="G7" s="3" t="s">
        <v>2</v>
      </c>
      <c r="H7" s="3" t="s">
        <v>23</v>
      </c>
      <c r="I7" s="3" t="s">
        <v>5</v>
      </c>
      <c r="J7" s="3" t="s">
        <v>3</v>
      </c>
      <c r="K7" s="3" t="s">
        <v>7</v>
      </c>
      <c r="L7" s="4" t="s">
        <v>4</v>
      </c>
      <c r="M7" s="4" t="s">
        <v>6</v>
      </c>
      <c r="N7" s="3" t="s">
        <v>17</v>
      </c>
      <c r="O7" s="3" t="s">
        <v>12</v>
      </c>
      <c r="P7" s="3" t="s">
        <v>13</v>
      </c>
      <c r="Q7" s="3" t="s">
        <v>14</v>
      </c>
      <c r="R7" s="3" t="s">
        <v>15</v>
      </c>
      <c r="S7" s="3" t="s">
        <v>16</v>
      </c>
      <c r="T7" s="5"/>
    </row>
    <row r="8" spans="3:20" x14ac:dyDescent="0.25">
      <c r="C8" t="s">
        <v>25</v>
      </c>
      <c r="D8">
        <f>50*20+20+20*1+1</f>
        <v>1041</v>
      </c>
      <c r="E8">
        <v>2</v>
      </c>
      <c r="F8">
        <v>1002</v>
      </c>
      <c r="G8">
        <v>22</v>
      </c>
      <c r="H8">
        <v>0</v>
      </c>
      <c r="I8">
        <f>L8-K8</f>
        <v>147</v>
      </c>
      <c r="J8">
        <f>SUM(F8:I8)</f>
        <v>1171</v>
      </c>
      <c r="K8">
        <v>1024</v>
      </c>
      <c r="L8" s="1">
        <v>1171</v>
      </c>
      <c r="M8" s="1">
        <f>(L8*1/40000000)*1000000</f>
        <v>29.274999999999999</v>
      </c>
      <c r="N8" s="5" t="s">
        <v>18</v>
      </c>
      <c r="O8">
        <v>4437</v>
      </c>
      <c r="P8">
        <v>14122</v>
      </c>
      <c r="Q8">
        <v>9538</v>
      </c>
      <c r="R8">
        <v>18</v>
      </c>
      <c r="S8">
        <v>8</v>
      </c>
    </row>
    <row r="9" spans="3:20" x14ac:dyDescent="0.25">
      <c r="C9" t="s">
        <v>8</v>
      </c>
      <c r="D9">
        <f>50*20+20+20*1+1</f>
        <v>1041</v>
      </c>
      <c r="E9">
        <v>21</v>
      </c>
      <c r="F9">
        <v>52</v>
      </c>
      <c r="G9">
        <v>22</v>
      </c>
      <c r="H9">
        <v>0</v>
      </c>
      <c r="I9">
        <f t="shared" ref="I9:I13" si="0">L9-K9</f>
        <v>0</v>
      </c>
      <c r="J9">
        <f t="shared" ref="J9:J13" si="1">SUM(F9:I9)</f>
        <v>74</v>
      </c>
      <c r="K9">
        <v>74</v>
      </c>
      <c r="L9" s="1">
        <v>74</v>
      </c>
      <c r="M9" s="1">
        <f>(L9*1/40000000)*1000000</f>
        <v>1.85</v>
      </c>
      <c r="N9" s="5" t="s">
        <v>18</v>
      </c>
      <c r="O9">
        <v>8986</v>
      </c>
      <c r="P9">
        <v>46619</v>
      </c>
      <c r="Q9">
        <v>63400</v>
      </c>
      <c r="R9">
        <v>135</v>
      </c>
      <c r="S9">
        <v>84</v>
      </c>
    </row>
    <row r="10" spans="3:20" x14ac:dyDescent="0.25">
      <c r="C10" t="s">
        <v>19</v>
      </c>
      <c r="D10">
        <f>50*40+40+40*1+1</f>
        <v>2081</v>
      </c>
      <c r="E10">
        <v>2</v>
      </c>
      <c r="F10">
        <v>2002</v>
      </c>
      <c r="G10">
        <v>42</v>
      </c>
      <c r="H10">
        <v>0</v>
      </c>
      <c r="I10">
        <f t="shared" si="0"/>
        <v>246</v>
      </c>
      <c r="J10">
        <f t="shared" si="1"/>
        <v>2290</v>
      </c>
      <c r="K10">
        <v>2044</v>
      </c>
      <c r="L10" s="1">
        <v>2290</v>
      </c>
      <c r="M10" s="1">
        <f>(L10*1/40000000)*1000000</f>
        <v>57.25</v>
      </c>
      <c r="N10" s="5" t="s">
        <v>18</v>
      </c>
      <c r="O10">
        <v>4337</v>
      </c>
      <c r="P10">
        <v>16611</v>
      </c>
      <c r="Q10">
        <v>10821</v>
      </c>
      <c r="R10">
        <v>19</v>
      </c>
      <c r="S10">
        <v>8</v>
      </c>
    </row>
    <row r="11" spans="3:20" x14ac:dyDescent="0.25">
      <c r="C11" t="s">
        <v>20</v>
      </c>
      <c r="D11">
        <f>50*40+40+40*1+1</f>
        <v>2081</v>
      </c>
      <c r="E11">
        <v>26</v>
      </c>
      <c r="F11">
        <v>102</v>
      </c>
      <c r="G11">
        <v>42</v>
      </c>
      <c r="H11">
        <v>0</v>
      </c>
      <c r="I11">
        <f t="shared" si="0"/>
        <v>246</v>
      </c>
      <c r="J11">
        <f t="shared" si="1"/>
        <v>390</v>
      </c>
      <c r="K11">
        <v>144</v>
      </c>
      <c r="L11" s="1">
        <v>390</v>
      </c>
      <c r="M11" s="1">
        <f>(L11*1/40000000)*1000000</f>
        <v>9.75</v>
      </c>
      <c r="N11" s="5" t="s">
        <v>18</v>
      </c>
      <c r="O11">
        <v>11046</v>
      </c>
      <c r="P11">
        <v>57953</v>
      </c>
      <c r="Q11">
        <v>33057</v>
      </c>
      <c r="R11">
        <v>30</v>
      </c>
      <c r="S11">
        <v>104</v>
      </c>
    </row>
    <row r="12" spans="3:20" x14ac:dyDescent="0.25">
      <c r="C12" t="s">
        <v>22</v>
      </c>
      <c r="D12">
        <f>50*20+20+20*20+20*1+1</f>
        <v>1441</v>
      </c>
      <c r="E12">
        <v>3</v>
      </c>
      <c r="F12">
        <v>1002</v>
      </c>
      <c r="G12">
        <v>402</v>
      </c>
      <c r="H12">
        <v>22</v>
      </c>
      <c r="I12">
        <f t="shared" si="0"/>
        <v>249</v>
      </c>
      <c r="J12">
        <f t="shared" si="1"/>
        <v>1675</v>
      </c>
      <c r="K12">
        <v>1426</v>
      </c>
      <c r="L12" s="1">
        <v>1675</v>
      </c>
      <c r="M12" s="1">
        <f>(L12*1/40000000)*1000000</f>
        <v>41.875</v>
      </c>
      <c r="N12" s="5" t="s">
        <v>18</v>
      </c>
      <c r="O12">
        <v>4367</v>
      </c>
      <c r="P12">
        <v>16958</v>
      </c>
      <c r="Q12">
        <v>11210</v>
      </c>
      <c r="R12">
        <v>18</v>
      </c>
      <c r="S12">
        <v>12</v>
      </c>
    </row>
    <row r="13" spans="3:20" x14ac:dyDescent="0.25">
      <c r="C13" t="s">
        <v>22</v>
      </c>
      <c r="D13">
        <f>50*20+20+20*20+20*1+1</f>
        <v>1441</v>
      </c>
      <c r="E13">
        <v>41</v>
      </c>
      <c r="F13">
        <v>52</v>
      </c>
      <c r="G13">
        <v>22</v>
      </c>
      <c r="H13">
        <v>22</v>
      </c>
      <c r="I13">
        <f t="shared" si="0"/>
        <v>247</v>
      </c>
      <c r="J13">
        <f t="shared" si="1"/>
        <v>343</v>
      </c>
      <c r="K13">
        <v>96</v>
      </c>
      <c r="L13" s="1">
        <v>343</v>
      </c>
      <c r="M13" s="1">
        <f>(L13*1/40000000)*1000000</f>
        <v>8.5749999999999993</v>
      </c>
      <c r="N13" s="5" t="s">
        <v>18</v>
      </c>
      <c r="O13">
        <v>12339</v>
      </c>
      <c r="P13">
        <v>64424</v>
      </c>
      <c r="Q13">
        <v>36226</v>
      </c>
      <c r="R13">
        <v>27</v>
      </c>
      <c r="S13">
        <v>164</v>
      </c>
    </row>
    <row r="14" spans="3:20" x14ac:dyDescent="0.25">
      <c r="C14" t="s">
        <v>24</v>
      </c>
      <c r="D14">
        <f>50*40+40+40*40+40*1+1</f>
        <v>3681</v>
      </c>
      <c r="E14">
        <v>3</v>
      </c>
      <c r="F14">
        <v>2002</v>
      </c>
      <c r="G14">
        <v>1602</v>
      </c>
      <c r="H14">
        <v>42</v>
      </c>
      <c r="I14">
        <f>L14-K14</f>
        <v>489</v>
      </c>
      <c r="J14">
        <f>SUM(F14:I14)</f>
        <v>4135</v>
      </c>
      <c r="K14">
        <v>3646</v>
      </c>
      <c r="L14" s="1">
        <v>4135</v>
      </c>
      <c r="M14" s="1">
        <f>(L14*1/40000000)*1000000</f>
        <v>103.375</v>
      </c>
      <c r="N14" s="5" t="s">
        <v>18</v>
      </c>
      <c r="O14">
        <v>5501</v>
      </c>
      <c r="P14">
        <v>22027</v>
      </c>
      <c r="Q14">
        <v>13834</v>
      </c>
      <c r="R14">
        <v>21</v>
      </c>
      <c r="S14">
        <v>12</v>
      </c>
    </row>
    <row r="15" spans="3:20" x14ac:dyDescent="0.25">
      <c r="D15">
        <f>50*40+40+40*40+40*1+1</f>
        <v>3681</v>
      </c>
      <c r="E15">
        <v>51</v>
      </c>
      <c r="F15">
        <v>102</v>
      </c>
      <c r="G15">
        <v>82</v>
      </c>
      <c r="H15">
        <v>42</v>
      </c>
      <c r="I15">
        <f>L15-K15</f>
        <v>489</v>
      </c>
      <c r="J15">
        <f>SUM(F15:I15)</f>
        <v>715</v>
      </c>
      <c r="K15">
        <v>226</v>
      </c>
      <c r="L15" s="1">
        <v>715</v>
      </c>
      <c r="M15" s="1">
        <f>(L15*1/40000000)*1000000</f>
        <v>17.875</v>
      </c>
      <c r="N15" s="5" t="s">
        <v>18</v>
      </c>
      <c r="O15">
        <v>15738</v>
      </c>
      <c r="P15">
        <v>97044</v>
      </c>
      <c r="Q15">
        <v>54253</v>
      </c>
      <c r="R15">
        <v>42</v>
      </c>
      <c r="S15">
        <v>204</v>
      </c>
    </row>
    <row r="16" spans="3:20" x14ac:dyDescent="0.25">
      <c r="L16" s="1"/>
      <c r="M16" s="1"/>
      <c r="N16" s="5"/>
    </row>
    <row r="17" spans="12:14" x14ac:dyDescent="0.25">
      <c r="L17" s="1"/>
      <c r="M17" s="1"/>
      <c r="N17" s="5"/>
    </row>
    <row r="18" spans="12:14" x14ac:dyDescent="0.25">
      <c r="L18" s="1"/>
      <c r="M18" s="1"/>
      <c r="N18" s="5"/>
    </row>
    <row r="19" spans="12:14" x14ac:dyDescent="0.25">
      <c r="L19" s="1"/>
      <c r="M19" s="1"/>
      <c r="N19" s="5"/>
    </row>
    <row r="20" spans="12:14" x14ac:dyDescent="0.25">
      <c r="L20" s="1"/>
      <c r="M20" s="1"/>
      <c r="N20" s="5"/>
    </row>
    <row r="21" spans="12:14" x14ac:dyDescent="0.25">
      <c r="L21" s="1"/>
      <c r="M21" s="1"/>
      <c r="N21" s="5"/>
    </row>
    <row r="22" spans="12:14" x14ac:dyDescent="0.25">
      <c r="L22" s="1"/>
      <c r="M22" s="1"/>
      <c r="N22" s="5"/>
    </row>
    <row r="23" spans="12:14" x14ac:dyDescent="0.25">
      <c r="L23" s="1"/>
      <c r="M23" s="1"/>
      <c r="N23" s="5"/>
    </row>
    <row r="24" spans="12:14" x14ac:dyDescent="0.25">
      <c r="L24" s="1"/>
      <c r="M24" s="1"/>
      <c r="N24" s="5"/>
    </row>
    <row r="25" spans="12:14" x14ac:dyDescent="0.25">
      <c r="L25" s="1"/>
      <c r="M25" s="1"/>
      <c r="N25" s="5"/>
    </row>
    <row r="26" spans="12:14" x14ac:dyDescent="0.25">
      <c r="L26" s="1"/>
      <c r="M26" s="1"/>
      <c r="N26" s="5"/>
    </row>
    <row r="27" spans="12:14" x14ac:dyDescent="0.25">
      <c r="L27" s="1"/>
      <c r="M27" s="1"/>
      <c r="N27" s="5"/>
    </row>
    <row r="28" spans="12:14" x14ac:dyDescent="0.25">
      <c r="L28" s="1"/>
      <c r="M28" s="1"/>
      <c r="N28" s="5"/>
    </row>
    <row r="29" spans="12:14" x14ac:dyDescent="0.25">
      <c r="L29" s="1"/>
      <c r="M29" s="1"/>
      <c r="N29" s="5"/>
    </row>
    <row r="30" spans="12:14" x14ac:dyDescent="0.25">
      <c r="L30" s="1"/>
      <c r="M30" s="1"/>
      <c r="N30" s="5"/>
    </row>
    <row r="31" spans="12:14" x14ac:dyDescent="0.25">
      <c r="L31" s="1"/>
      <c r="M31" s="1"/>
      <c r="N31" s="5"/>
    </row>
    <row r="32" spans="12:14" x14ac:dyDescent="0.25">
      <c r="L32" s="1"/>
      <c r="M32" s="1"/>
      <c r="N32" s="5"/>
    </row>
    <row r="33" spans="12:14" x14ac:dyDescent="0.25">
      <c r="L33" s="1"/>
      <c r="M33" s="1"/>
      <c r="N33" s="5"/>
    </row>
    <row r="34" spans="12:14" x14ac:dyDescent="0.25">
      <c r="L34" s="1"/>
      <c r="M34" s="1"/>
      <c r="N34" s="5"/>
    </row>
    <row r="35" spans="12:14" x14ac:dyDescent="0.25">
      <c r="L35" s="1"/>
      <c r="M35" s="1"/>
      <c r="N35" s="5"/>
    </row>
    <row r="36" spans="12:14" x14ac:dyDescent="0.25">
      <c r="L36" s="1"/>
      <c r="M36" s="1"/>
      <c r="N36" s="5"/>
    </row>
  </sheetData>
  <mergeCells count="2">
    <mergeCell ref="E6:L6"/>
    <mergeCell ref="N6:S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Austin</dc:creator>
  <cp:lastModifiedBy>DOWNEY, AUSTIN</cp:lastModifiedBy>
  <dcterms:created xsi:type="dcterms:W3CDTF">2015-06-05T18:17:20Z</dcterms:created>
  <dcterms:modified xsi:type="dcterms:W3CDTF">2021-06-20T17:04:59Z</dcterms:modified>
</cp:coreProperties>
</file>