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W2" i="1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BW16"/>
  <c r="BW17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C16"/>
  <c r="BC17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I16"/>
  <c r="AI17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O16"/>
  <c r="O17"/>
  <c r="BC11"/>
  <c r="BM11"/>
  <c r="BW11"/>
  <c r="CG11"/>
  <c r="BC12"/>
  <c r="BC13"/>
  <c r="O11"/>
  <c r="Y11"/>
  <c r="AI11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<sst xmlns="http://schemas.openxmlformats.org/spreadsheetml/2006/main" count="339" uniqueCount="338">
  <si>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</si>
  <si>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</si>
  <si>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</si>
  <si>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</si>
  <si>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</si>
  <si>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</si>
  <si>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</si>
  <si>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</si>
  <si>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</si>
  <si>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</si>
  <si>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</si>
  <si>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</si>
  <si>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</si>
  <si>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</si>
  <si>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</si>
  <si>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</si>
  <si>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</si>
  <si>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</si>
  <si>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</si>
  <si>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</si>
  <si>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</si>
  <si>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</si>
  <si>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</si>
  <si>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</si>
  <si>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</si>
  <si>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</si>
  <si>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</si>
  <si>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</si>
  <si>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</si>
  <si>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</si>
  <si>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</si>
  <si>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</si>
  <si>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</si>
  <si>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</si>
  <si>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</si>
  <si>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</si>
  <si>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</si>
  <si>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</si>
  <si>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</si>
  <si>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</si>
  <si>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</si>
  <si>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</si>
  <si>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</si>
  <si>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</si>
  <si>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</si>
  <si>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</si>
  <si>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</si>
  <si>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</si>
  <si>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</si>
  <si>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</si>
  <si>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</si>
  <si>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</si>
  <si>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</si>
  <si>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</si>
  <si>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</si>
  <si>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</si>
  <si>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</si>
  <si>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</si>
  <si>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</si>
  <si>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</si>
  <si>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</si>
  <si>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</si>
  <si>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</si>
  <si>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</si>
  <si>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</si>
  <si>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</si>
  <si>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</si>
  <si>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</si>
  <si>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</si>
  <si>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</si>
  <si>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</si>
  <si>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</si>
  <si>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</si>
  <si>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</si>
  <si>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</si>
  <si>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</si>
  <si>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</si>
  <si>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</si>
  <si>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</si>
  <si>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</si>
  <si>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</si>
  <si>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</si>
  <si>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</si>
  <si>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</si>
  <si>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</si>
  <si>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</si>
  <si>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</si>
  <si>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</si>
  <si>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</si>
  <si>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</si>
  <si>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</si>
  <si>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</si>
  <si>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</si>
  <si>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</si>
  <si>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</si>
  <si>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</si>
  <si>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</si>
  <si>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</si>
  <si>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</si>
  <si>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</si>
  <si>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</si>
  <si>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</si>
  <si>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</si>
  <si>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</si>
  <si>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</si>
  <si>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</si>
  <si>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</si>
  <si>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</si>
  <si>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</si>
  <si>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</si>
  <si>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</si>
  <si>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</si>
  <si>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</si>
  <si>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</si>
  <si>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</si>
  <si>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</si>
  <si>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</si>
  <si>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</si>
  <si>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</si>
  <si>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</si>
  <si>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</si>
  <si>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</si>
  <si>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</si>
  <si>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</si>
  <si>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</si>
  <si>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</si>
  <si>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</si>
  <si>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</si>
  <si>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</si>
  <si>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</si>
  <si>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</si>
  <si>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</si>
  <si>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</si>
  <si>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</si>
  <si>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</si>
  <si>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</si>
  <si>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</si>
  <si>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</si>
  <si>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</si>
  <si>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</si>
  <si>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</si>
  <si>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</si>
  <si>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</si>
  <si>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</si>
  <si>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</si>
  <si>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</si>
  <si>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</si>
  <si>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</si>
  <si>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</si>
  <si>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</si>
  <si>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</si>
  <si>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</si>
  <si>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</si>
  <si>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</si>
  <si>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</si>
  <si>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</si>
  <si>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</si>
  <si>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</si>
  <si>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</si>
  <si>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</si>
  <si>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</si>
  <si>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</si>
  <si>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</si>
  <si>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</si>
  <si>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</si>
  <si>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</si>
  <si>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</si>
  <si>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</si>
  <si>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</si>
  <si>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</si>
  <si>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</si>
  <si>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</si>
  <si>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</si>
  <si>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</si>
  <si>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</si>
  <si>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</si>
  <si>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</si>
  <si>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</si>
  <si>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</si>
  <si>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</si>
  <si>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</si>
  <si>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</si>
  <si>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</si>
  <si>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</si>
  <si>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</si>
  <si>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</si>
  <si>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</si>
  <si>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</si>
  <si>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</si>
  <si>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</si>
  <si>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</si>
  <si>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</si>
  <si>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</si>
  <si>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</si>
  <si>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</si>
  <si>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</si>
  <si>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</si>
  <si>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</si>
  <si>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</si>
  <si>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</si>
  <si>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</si>
  <si>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</si>
  <si>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</si>
  <si>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</si>
  <si>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</si>
  <si>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</si>
  <si>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</si>
  <si>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</si>
  <si>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</si>
  <si>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</si>
  <si>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</si>
  <si>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</si>
  <si>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</si>
  <si>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</si>
  <si>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</si>
  <si>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</si>
  <si>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</si>
  <si>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</si>
  <si>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</si>
  <si>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</si>
  <si>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</si>
  <si>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</si>
  <si>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</si>
  <si>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</si>
  <si>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</si>
  <si>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</si>
  <si>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</si>
  <si>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</si>
  <si>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</si>
  <si>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</si>
  <si>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</si>
  <si>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</si>
  <si>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</si>
  <si>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</si>
  <si>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</si>
  <si>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</si>
  <si>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</si>
  <si>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</si>
  <si>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</si>
  <si>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</si>
  <si>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</si>
  <si>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</si>
  <si>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</si>
  <si>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</si>
  <si>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</si>
  <si>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</si>
  <si>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</si>
  <si>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</si>
  <si>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</si>
  <si>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</si>
  <si>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</si>
  <si>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</si>
  <si>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</si>
  <si>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</si>
  <si>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</si>
  <si>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</si>
  <si>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</si>
  <si>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</si>
  <si>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</si>
  <si>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</si>
  <si>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</si>
  <si>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</si>
  <si>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</si>
  <si>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</si>
  <si>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</si>
  <si>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</si>
  <si>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</si>
  <si>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</si>
  <si>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</si>
  <si>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</si>
  <si>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</si>
  <si>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</si>
  <si>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</si>
  <si>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</si>
  <si>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</si>
  <si>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</si>
  <si>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</si>
  <si>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</si>
  <si>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</si>
  <si>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</si>
  <si>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</si>
  <si>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</si>
  <si>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</si>
  <si>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</si>
  <si>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</si>
  <si>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</si>
  <si>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</si>
  <si>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</si>
  <si>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</si>
  <si>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</si>
  <si>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</si>
  <si>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</si>
  <si>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</si>
  <si>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</si>
  <si>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</si>
  <si>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</si>
  <si>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</si>
  <si>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</si>
  <si>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</si>
  <si>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</si>
  <si>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</si>
  <si>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</si>
  <si>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</si>
  <si>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</si>
  <si>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</si>
  <si>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</si>
  <si>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</si>
  <si>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</si>
  <si>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</si>
  <si>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</si>
  <si>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</si>
  <si>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</si>
  <si>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</si>
  <si>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</si>
  <si>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</si>
  <si>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</si>
  <si>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</si>
  <si>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</si>
  <si>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</si>
  <si>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</si>
  <si>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</si>
  <si>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</si>
  <si>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</si>
  <si>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CP1</t>
    <phoneticPr fontId="1"/>
  </si>
  <si>
    <t>Contents</t>
    <phoneticPr fontId="1"/>
  </si>
  <si>
    <t>Loop Count</t>
    <phoneticPr fontId="1"/>
  </si>
  <si>
    <t>Main Board Temperature</t>
    <phoneticPr fontId="1"/>
  </si>
  <si>
    <t>RSSI</t>
    <phoneticPr fontId="1"/>
  </si>
  <si>
    <t>Battery Temperaure</t>
    <phoneticPr fontId="1"/>
  </si>
  <si>
    <t>decimal value</t>
    <phoneticPr fontId="1"/>
  </si>
  <si>
    <t>Hex value</t>
    <phoneticPr fontId="1"/>
  </si>
  <si>
    <t>1010101010100101010101100101011010010110101010101001011010010110101001101010010101010101100101010101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</si>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</sst>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7"/>
  <sheetViews>
    <sheetView tabSelected="1" workbookViewId="0">
      <selection activeCell="O16" sqref="O16:AH16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8" t="s">
        <v>320</v>
      </c>
      <c r="B1" s="19"/>
      <c r="C1" s="19"/>
      <c r="D1" s="19"/>
      <c r="E1" s="20" t="s">
        <v>331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</row>
    <row r="2" spans="1:104" s="8" customFormat="1">
      <c r="A2" s="21" t="s">
        <v>321</v>
      </c>
      <c r="B2" s="21"/>
      <c r="C2" s="21"/>
      <c r="D2" s="21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0</v>
      </c>
      <c r="AH2" s="7" t="str">
        <f>MID($E$1,30,1)</f>
        <v>1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1</v>
      </c>
      <c r="AX2" s="7" t="str">
        <f>MID($E$1,46,1)</f>
        <v>0</v>
      </c>
      <c r="AY2" s="7" t="str">
        <f>MID($E$1,47,1)</f>
        <v>1</v>
      </c>
      <c r="AZ2" s="7" t="str">
        <f>MID($E$1,48,1)</f>
        <v>0</v>
      </c>
      <c r="BA2" s="7" t="str">
        <f>MID($E$1,49,1)</f>
        <v>1</v>
      </c>
      <c r="BB2" s="7" t="str">
        <f>MID($E$1,50,1)</f>
        <v>0</v>
      </c>
      <c r="BC2" s="7" t="str">
        <f>MID($E$1,51,1)</f>
        <v>0</v>
      </c>
      <c r="BD2" s="7" t="str">
        <f>MID($E$1,52,1)</f>
        <v>1</v>
      </c>
      <c r="BE2" s="7" t="str">
        <f>MID($E$1,53,1)</f>
        <v>0</v>
      </c>
      <c r="BF2" s="7" t="str">
        <f>MID($E$1,54,1)</f>
        <v>1</v>
      </c>
      <c r="BG2" s="7" t="str">
        <f>MID($E$1,55,1)</f>
        <v>1</v>
      </c>
      <c r="BH2" s="7" t="str">
        <f>MID($E$1,56,1)</f>
        <v>0</v>
      </c>
      <c r="BI2" s="7" t="str">
        <f>MID($E$1,57,1)</f>
        <v>1</v>
      </c>
      <c r="BJ2" s="7" t="str">
        <f>MID($E$1,58,1)</f>
        <v>0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1</v>
      </c>
      <c r="BP2" s="7" t="str">
        <f>MID($E$1,64,1)</f>
        <v>0</v>
      </c>
      <c r="BQ2" s="7" t="str">
        <f>MID($E$1,65,1)</f>
        <v>1</v>
      </c>
      <c r="BR2" s="7" t="str">
        <f>MID($E$1,66,1)</f>
        <v>0</v>
      </c>
      <c r="BS2" s="7" t="str">
        <f>MID($E$1,67,1)</f>
        <v>1</v>
      </c>
      <c r="BT2" s="7" t="str">
        <f>MID($E$1,68,1)</f>
        <v>0</v>
      </c>
      <c r="BU2" s="7" t="str">
        <f>MID($E$1,69,1)</f>
        <v>0</v>
      </c>
      <c r="BV2" s="7" t="str">
        <f>MID($E$1,70,1)</f>
        <v>1</v>
      </c>
      <c r="BW2" s="7" t="str">
        <f>MID($E$1,71,1)</f>
        <v>1</v>
      </c>
      <c r="BX2" s="7" t="str">
        <f>MID($E$1,72,1)</f>
        <v>0</v>
      </c>
      <c r="BY2" s="7" t="str">
        <f>MID($E$1,73,1)</f>
        <v>1</v>
      </c>
      <c r="BZ2" s="7" t="str">
        <f>MID($E$1,74,1)</f>
        <v>0</v>
      </c>
      <c r="CA2" s="7" t="str">
        <f>MID($E$1,75,1)</f>
        <v>1</v>
      </c>
      <c r="CB2" s="7" t="str">
        <f>MID($E$1,76,1)</f>
        <v>0</v>
      </c>
      <c r="CC2" s="7" t="str">
        <f>MID($E$1,77,1)</f>
        <v>0</v>
      </c>
      <c r="CD2" s="7" t="str">
        <f>MID($E$1,78,1)</f>
        <v>1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21" t="s">
        <v>322</v>
      </c>
      <c r="B3" s="21"/>
      <c r="C3" s="21"/>
      <c r="D3" s="21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0</v>
      </c>
      <c r="AH3" s="7">
        <f t="shared" si="0"/>
        <v>1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1</v>
      </c>
      <c r="AX3" s="7">
        <f t="shared" si="0"/>
        <v>0</v>
      </c>
      <c r="AY3" s="7">
        <f t="shared" si="0"/>
        <v>1</v>
      </c>
      <c r="AZ3" s="7">
        <f t="shared" si="0"/>
        <v>0</v>
      </c>
      <c r="BA3" s="7">
        <f t="shared" si="0"/>
        <v>1</v>
      </c>
      <c r="BB3" s="7">
        <f t="shared" si="0"/>
        <v>0</v>
      </c>
      <c r="BC3" s="7">
        <f t="shared" si="0"/>
        <v>0</v>
      </c>
      <c r="BD3" s="7">
        <f t="shared" si="0"/>
        <v>1</v>
      </c>
      <c r="BE3" s="7">
        <f t="shared" si="0"/>
        <v>0</v>
      </c>
      <c r="BF3" s="7">
        <f t="shared" si="0"/>
        <v>1</v>
      </c>
      <c r="BG3" s="7">
        <f t="shared" si="0"/>
        <v>1</v>
      </c>
      <c r="BH3" s="7">
        <f t="shared" si="0"/>
        <v>0</v>
      </c>
      <c r="BI3" s="7">
        <f t="shared" si="0"/>
        <v>1</v>
      </c>
      <c r="BJ3" s="7">
        <f t="shared" si="0"/>
        <v>0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1</v>
      </c>
      <c r="BP3" s="7">
        <f t="shared" si="0"/>
        <v>0</v>
      </c>
      <c r="BQ3" s="7">
        <f t="shared" si="0"/>
        <v>1</v>
      </c>
      <c r="BR3" s="7">
        <f t="shared" ref="BR3:CZ3" si="1">HEX2DEC(BR2)</f>
        <v>0</v>
      </c>
      <c r="BS3" s="7">
        <f t="shared" si="1"/>
        <v>1</v>
      </c>
      <c r="BT3" s="7">
        <f t="shared" si="1"/>
        <v>0</v>
      </c>
      <c r="BU3" s="7">
        <f t="shared" si="1"/>
        <v>0</v>
      </c>
      <c r="BV3" s="7">
        <f t="shared" si="1"/>
        <v>1</v>
      </c>
      <c r="BW3" s="7">
        <f t="shared" si="1"/>
        <v>1</v>
      </c>
      <c r="BX3" s="7">
        <f t="shared" si="1"/>
        <v>0</v>
      </c>
      <c r="BY3" s="7">
        <f t="shared" si="1"/>
        <v>1</v>
      </c>
      <c r="BZ3" s="7">
        <f t="shared" si="1"/>
        <v>0</v>
      </c>
      <c r="CA3" s="7">
        <f t="shared" si="1"/>
        <v>1</v>
      </c>
      <c r="CB3" s="7">
        <f t="shared" si="1"/>
        <v>0</v>
      </c>
      <c r="CC3" s="7">
        <f t="shared" si="1"/>
        <v>0</v>
      </c>
      <c r="CD3" s="7">
        <f t="shared" si="1"/>
        <v>1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22" t="s">
        <v>31</v>
      </c>
      <c r="B5" s="22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7">
        <v>1</v>
      </c>
      <c r="F6" s="17"/>
      <c r="G6" s="17"/>
      <c r="H6" s="17"/>
      <c r="I6" s="17"/>
      <c r="J6" s="17"/>
      <c r="K6" s="17"/>
      <c r="L6" s="17"/>
      <c r="M6" s="17"/>
      <c r="N6" s="17"/>
      <c r="O6" s="17">
        <v>2</v>
      </c>
      <c r="P6" s="17"/>
      <c r="Q6" s="17"/>
      <c r="R6" s="17"/>
      <c r="S6" s="17"/>
      <c r="T6" s="17"/>
      <c r="U6" s="17"/>
      <c r="V6" s="17"/>
      <c r="W6" s="17"/>
      <c r="X6" s="17"/>
      <c r="Y6" s="17">
        <v>3</v>
      </c>
      <c r="Z6" s="17"/>
      <c r="AA6" s="17"/>
      <c r="AB6" s="17"/>
      <c r="AC6" s="17"/>
      <c r="AD6" s="17"/>
      <c r="AE6" s="17"/>
      <c r="AF6" s="17"/>
      <c r="AG6" s="17"/>
      <c r="AH6" s="17"/>
      <c r="AI6" s="17">
        <v>4</v>
      </c>
      <c r="AJ6" s="17"/>
      <c r="AK6" s="17"/>
      <c r="AL6" s="17"/>
      <c r="AM6" s="17"/>
      <c r="AN6" s="17"/>
      <c r="AO6" s="17"/>
      <c r="AP6" s="17"/>
      <c r="AQ6" s="17"/>
      <c r="AR6" s="17"/>
      <c r="AS6" s="17">
        <v>5</v>
      </c>
      <c r="AT6" s="17"/>
      <c r="AU6" s="17"/>
      <c r="AV6" s="17"/>
      <c r="AW6" s="17"/>
      <c r="AX6" s="17"/>
      <c r="AY6" s="17"/>
      <c r="AZ6" s="17"/>
      <c r="BA6" s="17"/>
      <c r="BB6" s="17"/>
      <c r="BC6" s="17">
        <v>6</v>
      </c>
      <c r="BD6" s="17"/>
      <c r="BE6" s="17"/>
      <c r="BF6" s="17"/>
      <c r="BG6" s="17"/>
      <c r="BH6" s="17"/>
      <c r="BI6" s="17"/>
      <c r="BJ6" s="17"/>
      <c r="BK6" s="17"/>
      <c r="BL6" s="17"/>
      <c r="BM6" s="17">
        <v>7</v>
      </c>
      <c r="BN6" s="17"/>
      <c r="BO6" s="17"/>
      <c r="BP6" s="17"/>
      <c r="BQ6" s="17"/>
      <c r="BR6" s="17"/>
      <c r="BS6" s="17"/>
      <c r="BT6" s="17"/>
      <c r="BU6" s="17"/>
      <c r="BV6" s="17"/>
      <c r="BW6" s="17">
        <v>8</v>
      </c>
      <c r="BX6" s="17"/>
      <c r="BY6" s="17"/>
      <c r="BZ6" s="17"/>
      <c r="CA6" s="17"/>
      <c r="CB6" s="17"/>
      <c r="CC6" s="17"/>
      <c r="CD6" s="17"/>
      <c r="CE6" s="17"/>
      <c r="CF6" s="17"/>
      <c r="CG6" s="17">
        <v>9</v>
      </c>
      <c r="CH6" s="17"/>
      <c r="CI6" s="17"/>
      <c r="CJ6" s="17"/>
      <c r="CK6" s="17"/>
      <c r="CL6" s="17"/>
      <c r="CM6" s="17"/>
      <c r="CN6" s="17"/>
      <c r="CO6" s="17"/>
      <c r="CP6" s="17"/>
      <c r="CQ6" s="17">
        <v>10</v>
      </c>
      <c r="CR6" s="17"/>
      <c r="CS6" s="17"/>
      <c r="CT6" s="17"/>
      <c r="CU6" s="17"/>
      <c r="CV6" s="17"/>
      <c r="CW6" s="17"/>
      <c r="CX6" s="17"/>
      <c r="CY6" s="17"/>
      <c r="CZ6" s="17"/>
    </row>
    <row r="7" spans="1:104">
      <c r="A7" s="27">
        <f>$C$5+B7</f>
        <v>0.9343055555555555</v>
      </c>
      <c r="B7" s="26">
        <v>5.7870370370370376E-3</v>
      </c>
      <c r="C7" s="25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0</v>
      </c>
      <c r="AH7" s="6">
        <f t="shared" si="2"/>
        <v>1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1</v>
      </c>
      <c r="AX7" s="6">
        <f t="shared" si="2"/>
        <v>0</v>
      </c>
      <c r="AY7" s="6">
        <f t="shared" si="2"/>
        <v>1</v>
      </c>
      <c r="AZ7" s="6">
        <f t="shared" si="2"/>
        <v>0</v>
      </c>
      <c r="BA7" s="6">
        <f t="shared" si="2"/>
        <v>1</v>
      </c>
      <c r="BB7" s="6">
        <f t="shared" si="2"/>
        <v>0</v>
      </c>
      <c r="BC7" s="6">
        <f t="shared" si="2"/>
        <v>0</v>
      </c>
      <c r="BD7" s="6">
        <f t="shared" si="2"/>
        <v>1</v>
      </c>
      <c r="BE7" s="6">
        <f t="shared" si="2"/>
        <v>0</v>
      </c>
      <c r="BF7" s="6">
        <f t="shared" si="2"/>
        <v>1</v>
      </c>
      <c r="BG7" s="6">
        <f t="shared" si="2"/>
        <v>1</v>
      </c>
      <c r="BH7" s="6">
        <f t="shared" si="2"/>
        <v>0</v>
      </c>
      <c r="BI7" s="6">
        <f t="shared" si="2"/>
        <v>1</v>
      </c>
      <c r="BJ7" s="6">
        <f t="shared" si="2"/>
        <v>0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1</v>
      </c>
      <c r="BP7" s="6">
        <f t="shared" si="2"/>
        <v>0</v>
      </c>
      <c r="BQ7" s="6">
        <f t="shared" si="2"/>
        <v>1</v>
      </c>
      <c r="BR7" s="6">
        <f t="shared" ref="BR7:CZ7" si="3">BR3</f>
        <v>0</v>
      </c>
      <c r="BS7" s="6">
        <f t="shared" si="3"/>
        <v>1</v>
      </c>
      <c r="BT7" s="6">
        <f t="shared" si="3"/>
        <v>0</v>
      </c>
      <c r="BU7" s="6">
        <f t="shared" si="3"/>
        <v>0</v>
      </c>
      <c r="BV7" s="6">
        <f t="shared" si="3"/>
        <v>1</v>
      </c>
      <c r="BW7" s="6">
        <f t="shared" si="3"/>
        <v>1</v>
      </c>
      <c r="BX7" s="6">
        <f t="shared" si="3"/>
        <v>0</v>
      </c>
      <c r="BY7" s="6">
        <f t="shared" si="3"/>
        <v>1</v>
      </c>
      <c r="BZ7" s="6">
        <f t="shared" si="3"/>
        <v>0</v>
      </c>
      <c r="CA7" s="6">
        <f t="shared" si="3"/>
        <v>1</v>
      </c>
      <c r="CB7" s="6">
        <f t="shared" si="3"/>
        <v>0</v>
      </c>
      <c r="CC7" s="6">
        <f t="shared" si="3"/>
        <v>0</v>
      </c>
      <c r="CD7" s="6">
        <f t="shared" si="3"/>
        <v>1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7"/>
      <c r="B8" s="26"/>
      <c r="C8" s="25"/>
      <c r="D8" s="6"/>
      <c r="E8" s="17">
        <f>E7*2+F7</f>
        <v>2</v>
      </c>
      <c r="F8" s="17"/>
      <c r="G8" s="17">
        <f>G7*2+H7</f>
        <v>2</v>
      </c>
      <c r="H8" s="17"/>
      <c r="I8" s="17">
        <f>I7*2+J7</f>
        <v>2</v>
      </c>
      <c r="J8" s="17"/>
      <c r="K8" s="17">
        <f>K7*2+L7</f>
        <v>2</v>
      </c>
      <c r="L8" s="17"/>
      <c r="M8" s="17">
        <f>M7*2+N7</f>
        <v>2</v>
      </c>
      <c r="N8" s="17"/>
      <c r="O8" s="17">
        <f>O7*2+P7</f>
        <v>2</v>
      </c>
      <c r="P8" s="17"/>
      <c r="Q8" s="17">
        <f>Q7*2+R7</f>
        <v>1</v>
      </c>
      <c r="R8" s="17"/>
      <c r="S8" s="17">
        <f>S7*2+T7</f>
        <v>1</v>
      </c>
      <c r="T8" s="17"/>
      <c r="U8" s="17">
        <f>U7*2+V7</f>
        <v>1</v>
      </c>
      <c r="V8" s="17"/>
      <c r="W8" s="17">
        <f>W7*2+X7</f>
        <v>1</v>
      </c>
      <c r="X8" s="17"/>
      <c r="Y8" s="17">
        <f>Y7*2+Z7</f>
        <v>1</v>
      </c>
      <c r="Z8" s="17"/>
      <c r="AA8" s="17">
        <f>AA7*2+AB7</f>
        <v>2</v>
      </c>
      <c r="AB8" s="17"/>
      <c r="AC8" s="17">
        <f>AC7*2+AD7</f>
        <v>1</v>
      </c>
      <c r="AD8" s="17"/>
      <c r="AE8" s="17">
        <f>AE7*2+AF7</f>
        <v>1</v>
      </c>
      <c r="AF8" s="17"/>
      <c r="AG8" s="17">
        <f>AG7*2+AH7</f>
        <v>1</v>
      </c>
      <c r="AH8" s="17"/>
      <c r="AI8" s="17">
        <f>AI7*2+AJ7</f>
        <v>2</v>
      </c>
      <c r="AJ8" s="17"/>
      <c r="AK8" s="17">
        <f>AK7*2+AL7</f>
        <v>2</v>
      </c>
      <c r="AL8" s="17"/>
      <c r="AM8" s="17">
        <f>AM7*2+AN7</f>
        <v>1</v>
      </c>
      <c r="AN8" s="17"/>
      <c r="AO8" s="17">
        <f>AO7*2+AP7</f>
        <v>1</v>
      </c>
      <c r="AP8" s="17"/>
      <c r="AQ8" s="17">
        <f>AQ7*2+AR7</f>
        <v>2</v>
      </c>
      <c r="AR8" s="17"/>
      <c r="AS8" s="17">
        <f>AS7*2+AT7</f>
        <v>2</v>
      </c>
      <c r="AT8" s="17"/>
      <c r="AU8" s="17">
        <f>AU7*2+AV7</f>
        <v>2</v>
      </c>
      <c r="AV8" s="17"/>
      <c r="AW8" s="17">
        <f>AW7*2+AX7</f>
        <v>2</v>
      </c>
      <c r="AX8" s="17"/>
      <c r="AY8" s="17">
        <f>AY7*2+AZ7</f>
        <v>2</v>
      </c>
      <c r="AZ8" s="17"/>
      <c r="BA8" s="17">
        <f>BA7*2+BB7</f>
        <v>2</v>
      </c>
      <c r="BB8" s="17"/>
      <c r="BC8" s="17">
        <f>BC7*2+BD7</f>
        <v>1</v>
      </c>
      <c r="BD8" s="17"/>
      <c r="BE8" s="17">
        <f>BE7*2+BF7</f>
        <v>1</v>
      </c>
      <c r="BF8" s="17"/>
      <c r="BG8" s="17">
        <f>BG7*2+BH7</f>
        <v>2</v>
      </c>
      <c r="BH8" s="17"/>
      <c r="BI8" s="17">
        <f>BI7*2+BJ7</f>
        <v>2</v>
      </c>
      <c r="BJ8" s="17"/>
      <c r="BK8" s="17">
        <f>BK7*2+BL7</f>
        <v>1</v>
      </c>
      <c r="BL8" s="17"/>
      <c r="BM8" s="17">
        <f>BM7*2+BN7</f>
        <v>1</v>
      </c>
      <c r="BN8" s="17"/>
      <c r="BO8" s="17">
        <f>BO7*2+BP7</f>
        <v>2</v>
      </c>
      <c r="BP8" s="17"/>
      <c r="BQ8" s="17">
        <f>BQ7*2+BR7</f>
        <v>2</v>
      </c>
      <c r="BR8" s="17"/>
      <c r="BS8" s="17">
        <f>BS7*2+BT7</f>
        <v>2</v>
      </c>
      <c r="BT8" s="17"/>
      <c r="BU8" s="17">
        <f>BU7*2+BV7</f>
        <v>1</v>
      </c>
      <c r="BV8" s="17"/>
      <c r="BW8" s="17">
        <f>BW7*2+BX7</f>
        <v>2</v>
      </c>
      <c r="BX8" s="17"/>
      <c r="BY8" s="17">
        <f>BY7*2+BZ7</f>
        <v>2</v>
      </c>
      <c r="BZ8" s="17"/>
      <c r="CA8" s="17">
        <f>CA7*2+CB7</f>
        <v>2</v>
      </c>
      <c r="CB8" s="17"/>
      <c r="CC8" s="17">
        <f>CC7*2+CD7</f>
        <v>1</v>
      </c>
      <c r="CD8" s="17"/>
      <c r="CE8" s="17">
        <f>CE7*2+CF7</f>
        <v>1</v>
      </c>
      <c r="CF8" s="17"/>
      <c r="CG8" s="17">
        <f>CG7*2+CH7</f>
        <v>1</v>
      </c>
      <c r="CH8" s="17"/>
      <c r="CI8" s="17">
        <f>CI7*2+CJ7</f>
        <v>1</v>
      </c>
      <c r="CJ8" s="17"/>
      <c r="CK8" s="17">
        <f>CK7*2+CL7</f>
        <v>1</v>
      </c>
      <c r="CL8" s="17"/>
      <c r="CM8" s="17">
        <f>CM7*2+CN7</f>
        <v>1</v>
      </c>
      <c r="CN8" s="17"/>
      <c r="CO8" s="17">
        <f>CO7*2+CP7</f>
        <v>2</v>
      </c>
      <c r="CP8" s="17"/>
      <c r="CQ8" s="17">
        <f>CQ7*2+CR7</f>
        <v>1</v>
      </c>
      <c r="CR8" s="17"/>
      <c r="CS8" s="17">
        <f>CS7*2+CT7</f>
        <v>1</v>
      </c>
      <c r="CT8" s="17"/>
      <c r="CU8" s="17">
        <f>CU7*2+CV7</f>
        <v>1</v>
      </c>
      <c r="CV8" s="17"/>
      <c r="CW8" s="17">
        <f>CW7*2+CX7</f>
        <v>1</v>
      </c>
      <c r="CX8" s="17"/>
      <c r="CY8" s="17">
        <f>CY7*2+CZ7</f>
        <v>1</v>
      </c>
      <c r="CZ8" s="17"/>
    </row>
    <row r="9" spans="1:104">
      <c r="A9" s="27"/>
      <c r="B9" s="26"/>
      <c r="C9" s="25"/>
      <c r="D9" s="6" t="s">
        <v>1</v>
      </c>
      <c r="E9" s="17">
        <f>IF(E8=2,1,IF(E8=1,0,""))</f>
        <v>1</v>
      </c>
      <c r="F9" s="17"/>
      <c r="G9" s="17">
        <f>IF(G8=2,1,IF(G8=1,0,""))</f>
        <v>1</v>
      </c>
      <c r="H9" s="17"/>
      <c r="I9" s="17">
        <f>IF(I8=2,1,IF(I8=1,0,""))</f>
        <v>1</v>
      </c>
      <c r="J9" s="17"/>
      <c r="K9" s="17">
        <f>IF(K8=2,1,IF(K8=1,0,""))</f>
        <v>1</v>
      </c>
      <c r="L9" s="17"/>
      <c r="M9" s="17">
        <f>IF(M8=2,1,IF(M8=1,0,""))</f>
        <v>1</v>
      </c>
      <c r="N9" s="17"/>
      <c r="O9" s="17">
        <f>IF(O8=2,1,IF(O8=1,0,""))</f>
        <v>1</v>
      </c>
      <c r="P9" s="17"/>
      <c r="Q9" s="17">
        <f>IF(Q8=2,1,IF(Q8=1,0,""))</f>
        <v>0</v>
      </c>
      <c r="R9" s="17"/>
      <c r="S9" s="17">
        <f>IF(S8=2,1,IF(S8=1,0,""))</f>
        <v>0</v>
      </c>
      <c r="T9" s="17"/>
      <c r="U9" s="17">
        <f>IF(U8=2,1,IF(U8=1,0,""))</f>
        <v>0</v>
      </c>
      <c r="V9" s="17"/>
      <c r="W9" s="17">
        <f>IF(W8=2,1,IF(W8=1,0,""))</f>
        <v>0</v>
      </c>
      <c r="X9" s="17"/>
      <c r="Y9" s="17">
        <f>IF(Y8=2,1,IF(Y8=1,0,""))</f>
        <v>0</v>
      </c>
      <c r="Z9" s="17"/>
      <c r="AA9" s="17">
        <f>IF(AA8=2,1,IF(AA8=1,0,""))</f>
        <v>1</v>
      </c>
      <c r="AB9" s="17"/>
      <c r="AC9" s="17">
        <f>IF(AC8=2,1,IF(AC8=1,0,""))</f>
        <v>0</v>
      </c>
      <c r="AD9" s="17"/>
      <c r="AE9" s="17">
        <f>IF(AE8=2,1,IF(AE8=1,0,""))</f>
        <v>0</v>
      </c>
      <c r="AF9" s="17"/>
      <c r="AG9" s="17">
        <f>IF(AG8=2,1,IF(AG8=1,0,""))</f>
        <v>0</v>
      </c>
      <c r="AH9" s="17"/>
      <c r="AI9" s="17">
        <f>IF(AI8=2,1,IF(AI8=1,0,""))</f>
        <v>1</v>
      </c>
      <c r="AJ9" s="17"/>
      <c r="AK9" s="17">
        <f>IF(AK8=2,1,IF(AK8=1,0,""))</f>
        <v>1</v>
      </c>
      <c r="AL9" s="17"/>
      <c r="AM9" s="17">
        <f>IF(AM8=2,1,IF(AM8=1,0,""))</f>
        <v>0</v>
      </c>
      <c r="AN9" s="17"/>
      <c r="AO9" s="17">
        <f>IF(AO8=2,1,IF(AO8=1,0,""))</f>
        <v>0</v>
      </c>
      <c r="AP9" s="17"/>
      <c r="AQ9" s="17">
        <f>IF(AQ8=2,1,IF(AQ8=1,0,""))</f>
        <v>1</v>
      </c>
      <c r="AR9" s="17"/>
      <c r="AS9" s="17">
        <f>IF(AS8=2,1,IF(AS8=1,0,""))</f>
        <v>1</v>
      </c>
      <c r="AT9" s="17"/>
      <c r="AU9" s="17">
        <f>IF(AU8=2,1,IF(AU8=1,0,""))</f>
        <v>1</v>
      </c>
      <c r="AV9" s="17"/>
      <c r="AW9" s="17">
        <f>IF(AW8=2,1,IF(AW8=1,0,""))</f>
        <v>1</v>
      </c>
      <c r="AX9" s="17"/>
      <c r="AY9" s="17">
        <f>IF(AY8=2,1,IF(AY8=1,0,""))</f>
        <v>1</v>
      </c>
      <c r="AZ9" s="17"/>
      <c r="BA9" s="17">
        <f>IF(BA8=2,1,IF(BA8=1,0,""))</f>
        <v>1</v>
      </c>
      <c r="BB9" s="17"/>
      <c r="BC9" s="17">
        <f>IF(BC8=2,1,IF(BC8=1,0,""))</f>
        <v>0</v>
      </c>
      <c r="BD9" s="17"/>
      <c r="BE9" s="17">
        <f>IF(BE8=2,1,IF(BE8=1,0,""))</f>
        <v>0</v>
      </c>
      <c r="BF9" s="17"/>
      <c r="BG9" s="17">
        <f>IF(BG8=2,1,IF(BG8=1,0,""))</f>
        <v>1</v>
      </c>
      <c r="BH9" s="17"/>
      <c r="BI9" s="17">
        <f>IF(BI8=2,1,IF(BI8=1,0,""))</f>
        <v>1</v>
      </c>
      <c r="BJ9" s="17"/>
      <c r="BK9" s="17">
        <f>IF(BK8=2,1,IF(BK8=1,0,""))</f>
        <v>0</v>
      </c>
      <c r="BL9" s="17"/>
      <c r="BM9" s="17">
        <f>IF(BM8=2,1,IF(BM8=1,0,""))</f>
        <v>0</v>
      </c>
      <c r="BN9" s="17"/>
      <c r="BO9" s="17">
        <f>IF(BO8=2,1,IF(BO8=1,0,""))</f>
        <v>1</v>
      </c>
      <c r="BP9" s="17"/>
      <c r="BQ9" s="17">
        <f>IF(BQ8=2,1,IF(BQ8=1,0,""))</f>
        <v>1</v>
      </c>
      <c r="BR9" s="17"/>
      <c r="BS9" s="17">
        <f>IF(BS8=2,1,IF(BS8=1,0,""))</f>
        <v>1</v>
      </c>
      <c r="BT9" s="17"/>
      <c r="BU9" s="17">
        <f>IF(BU8=2,1,IF(BU8=1,0,""))</f>
        <v>0</v>
      </c>
      <c r="BV9" s="17"/>
      <c r="BW9" s="17">
        <f>IF(BW8=2,1,IF(BW8=1,0,""))</f>
        <v>1</v>
      </c>
      <c r="BX9" s="17"/>
      <c r="BY9" s="17">
        <f>IF(BY8=2,1,IF(BY8=1,0,""))</f>
        <v>1</v>
      </c>
      <c r="BZ9" s="17"/>
      <c r="CA9" s="17">
        <f>IF(CA8=2,1,IF(CA8=1,0,""))</f>
        <v>1</v>
      </c>
      <c r="CB9" s="17"/>
      <c r="CC9" s="17">
        <f>IF(CC8=2,1,IF(CC8=1,0,""))</f>
        <v>0</v>
      </c>
      <c r="CD9" s="17"/>
      <c r="CE9" s="17">
        <f>IF(CE8=2,1,IF(CE8=1,0,""))</f>
        <v>0</v>
      </c>
      <c r="CF9" s="17"/>
      <c r="CG9" s="17">
        <f>IF(CG8=2,1,IF(CG8=1,0,""))</f>
        <v>0</v>
      </c>
      <c r="CH9" s="17"/>
      <c r="CI9" s="17">
        <f>IF(CI8=2,1,IF(CI8=1,0,""))</f>
        <v>0</v>
      </c>
      <c r="CJ9" s="17"/>
      <c r="CK9" s="17">
        <f>IF(CK8=2,1,IF(CK8=1,0,""))</f>
        <v>0</v>
      </c>
      <c r="CL9" s="17"/>
      <c r="CM9" s="17">
        <f>IF(CM8=2,1,IF(CM8=1,0,""))</f>
        <v>0</v>
      </c>
      <c r="CN9" s="17"/>
      <c r="CO9" s="17">
        <f>IF(CO8=2,1,IF(CO8=1,0,""))</f>
        <v>1</v>
      </c>
      <c r="CP9" s="17"/>
      <c r="CQ9" s="17">
        <f>IF(CQ8=2,1,IF(CQ8=1,0,""))</f>
        <v>0</v>
      </c>
      <c r="CR9" s="17"/>
      <c r="CS9" s="17">
        <f>IF(CS8=2,1,IF(CS8=1,0,""))</f>
        <v>0</v>
      </c>
      <c r="CT9" s="17"/>
      <c r="CU9" s="17">
        <f>IF(CU8=2,1,IF(CU8=1,0,""))</f>
        <v>0</v>
      </c>
      <c r="CV9" s="17"/>
      <c r="CW9" s="17">
        <f>IF(CW8=2,1,IF(CW8=1,0,""))</f>
        <v>0</v>
      </c>
      <c r="CX9" s="17"/>
      <c r="CY9" s="17">
        <f>IF(CY8=2,1,IF(CY8=1,0,""))</f>
        <v>0</v>
      </c>
      <c r="CZ9" s="17"/>
    </row>
    <row r="10" spans="1:104">
      <c r="A10" s="27"/>
      <c r="B10" s="26"/>
      <c r="C10" s="25"/>
      <c r="D10" s="6" t="s">
        <v>28</v>
      </c>
      <c r="E10" s="17">
        <f>E9+G9*2+I9*4+K9*8+M9*16</f>
        <v>31</v>
      </c>
      <c r="F10" s="17"/>
      <c r="G10" s="17"/>
      <c r="H10" s="17"/>
      <c r="I10" s="17"/>
      <c r="J10" s="17"/>
      <c r="K10" s="17"/>
      <c r="L10" s="17"/>
      <c r="M10" s="17"/>
      <c r="N10" s="17"/>
      <c r="O10" s="17">
        <f>O9+Q9*2+S9*4+U9*8+W9*16</f>
        <v>1</v>
      </c>
      <c r="P10" s="17"/>
      <c r="Q10" s="17"/>
      <c r="R10" s="17"/>
      <c r="S10" s="17"/>
      <c r="T10" s="17"/>
      <c r="U10" s="17"/>
      <c r="V10" s="17"/>
      <c r="W10" s="17"/>
      <c r="X10" s="17"/>
      <c r="Y10" s="17">
        <f>Y9+AA9*2+AC9*4+AE9*8+AG9*16</f>
        <v>2</v>
      </c>
      <c r="Z10" s="17"/>
      <c r="AA10" s="17"/>
      <c r="AB10" s="17"/>
      <c r="AC10" s="17"/>
      <c r="AD10" s="17"/>
      <c r="AE10" s="17"/>
      <c r="AF10" s="17"/>
      <c r="AG10" s="17"/>
      <c r="AH10" s="17"/>
      <c r="AI10" s="17">
        <f>AI9+AK9*2+AM9*4+AO9*8+AQ9*16</f>
        <v>19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>
        <f>AS9+AU9*2+AW9*4+AY9*8+BA9*16</f>
        <v>31</v>
      </c>
      <c r="AT10" s="17"/>
      <c r="AU10" s="17"/>
      <c r="AV10" s="17"/>
      <c r="AW10" s="17"/>
      <c r="AX10" s="17"/>
      <c r="AY10" s="17"/>
      <c r="AZ10" s="17"/>
      <c r="BA10" s="17"/>
      <c r="BB10" s="17"/>
      <c r="BC10" s="17">
        <f>BC9+BE9*2+BG9*4+BI9*8+BK9*16</f>
        <v>12</v>
      </c>
      <c r="BD10" s="17"/>
      <c r="BE10" s="17"/>
      <c r="BF10" s="17"/>
      <c r="BG10" s="17"/>
      <c r="BH10" s="17"/>
      <c r="BI10" s="17"/>
      <c r="BJ10" s="17"/>
      <c r="BK10" s="17"/>
      <c r="BL10" s="17"/>
      <c r="BM10" s="17">
        <f>BM9+BO9*2+BQ9*4+BS9*8+BU9*16</f>
        <v>14</v>
      </c>
      <c r="BN10" s="17"/>
      <c r="BO10" s="17"/>
      <c r="BP10" s="17"/>
      <c r="BQ10" s="17"/>
      <c r="BR10" s="17"/>
      <c r="BS10" s="17"/>
      <c r="BT10" s="17"/>
      <c r="BU10" s="17"/>
      <c r="BV10" s="17"/>
      <c r="BW10" s="17">
        <f>BW9+BY9*2+CA9*4+CC9*8+CE9*16</f>
        <v>7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>
        <f>CG9+CI9*2+CK9*4+CM9*8+CO9*16</f>
        <v>16</v>
      </c>
      <c r="CH10" s="17"/>
      <c r="CI10" s="17"/>
      <c r="CJ10" s="17"/>
      <c r="CK10" s="17"/>
      <c r="CL10" s="17"/>
      <c r="CM10" s="17"/>
      <c r="CN10" s="17"/>
      <c r="CO10" s="17"/>
      <c r="CP10" s="17"/>
      <c r="CQ10" s="17">
        <f>CQ9+CS9*2+CU9*4+CW9*8+CY9*16</f>
        <v>0</v>
      </c>
      <c r="CR10" s="17"/>
      <c r="CS10" s="17"/>
      <c r="CT10" s="17"/>
      <c r="CU10" s="17"/>
      <c r="CV10" s="17"/>
      <c r="CW10" s="17"/>
      <c r="CX10" s="17"/>
      <c r="CY10" s="17"/>
      <c r="CZ10" s="17"/>
    </row>
    <row r="11" spans="1:104">
      <c r="A11" s="27"/>
      <c r="B11" s="26"/>
      <c r="C11" s="25"/>
      <c r="D11" s="6" t="s">
        <v>29</v>
      </c>
      <c r="E11" s="17" t="str">
        <f>VLOOKUP(Data!E10,Baudot!$A$1:$C$32,2)</f>
        <v>(LT)</v>
      </c>
      <c r="F11" s="17"/>
      <c r="G11" s="17"/>
      <c r="H11" s="17"/>
      <c r="I11" s="17"/>
      <c r="J11" s="17"/>
      <c r="K11" s="17"/>
      <c r="L11" s="17"/>
      <c r="M11" s="17"/>
      <c r="N11" s="17"/>
      <c r="O11" s="17" t="str">
        <f>VLOOKUP(Data!O10,Baudot!$A$1:$C$32,2)</f>
        <v>E</v>
      </c>
      <c r="P11" s="17"/>
      <c r="Q11" s="17"/>
      <c r="R11" s="17"/>
      <c r="S11" s="17"/>
      <c r="T11" s="17"/>
      <c r="U11" s="17"/>
      <c r="V11" s="17"/>
      <c r="W11" s="17"/>
      <c r="X11" s="17"/>
      <c r="Y11" s="17" t="str">
        <f>VLOOKUP(Data!Y10,Baudot!$A$1:$C$32,2)</f>
        <v>(LF)</v>
      </c>
      <c r="Z11" s="17"/>
      <c r="AA11" s="17"/>
      <c r="AB11" s="17"/>
      <c r="AC11" s="17"/>
      <c r="AD11" s="17"/>
      <c r="AE11" s="17"/>
      <c r="AF11" s="17"/>
      <c r="AG11" s="17"/>
      <c r="AH11" s="17"/>
      <c r="AI11" s="17" t="str">
        <f>VLOOKUP(Data!AI10,Baudot!$A$1:$C$32,2)</f>
        <v>W</v>
      </c>
      <c r="AJ11" s="17"/>
      <c r="AK11" s="17"/>
      <c r="AL11" s="17"/>
      <c r="AM11" s="17"/>
      <c r="AN11" s="17"/>
      <c r="AO11" s="17"/>
      <c r="AP11" s="17"/>
      <c r="AQ11" s="17"/>
      <c r="AR11" s="17"/>
      <c r="AS11" s="17" t="str">
        <f>VLOOKUP(Data!AS10,Baudot!$A$1:$C$32,2)</f>
        <v>(LT)</v>
      </c>
      <c r="AT11" s="17"/>
      <c r="AU11" s="17"/>
      <c r="AV11" s="17"/>
      <c r="AW11" s="17"/>
      <c r="AX11" s="17"/>
      <c r="AY11" s="17"/>
      <c r="AZ11" s="17"/>
      <c r="BA11" s="17"/>
      <c r="BB11" s="17"/>
      <c r="BC11" s="17" t="str">
        <f>VLOOKUP(Data!BC10,Baudot!$A$1:$C$32,2)</f>
        <v>N</v>
      </c>
      <c r="BD11" s="17"/>
      <c r="BE11" s="17"/>
      <c r="BF11" s="17"/>
      <c r="BG11" s="17"/>
      <c r="BH11" s="17"/>
      <c r="BI11" s="17"/>
      <c r="BJ11" s="17"/>
      <c r="BK11" s="17"/>
      <c r="BL11" s="17"/>
      <c r="BM11" s="17" t="str">
        <f>VLOOKUP(Data!BM10,Baudot!$A$1:$C$32,2)</f>
        <v>C</v>
      </c>
      <c r="BN11" s="17"/>
      <c r="BO11" s="17"/>
      <c r="BP11" s="17"/>
      <c r="BQ11" s="17"/>
      <c r="BR11" s="17"/>
      <c r="BS11" s="17"/>
      <c r="BT11" s="17"/>
      <c r="BU11" s="17"/>
      <c r="BV11" s="17"/>
      <c r="BW11" s="17" t="str">
        <f>VLOOKUP(Data!BW10,Baudot!$A$1:$C$32,2)</f>
        <v>U</v>
      </c>
      <c r="BX11" s="17"/>
      <c r="BY11" s="17"/>
      <c r="BZ11" s="17"/>
      <c r="CA11" s="17"/>
      <c r="CB11" s="17"/>
      <c r="CC11" s="17"/>
      <c r="CD11" s="17"/>
      <c r="CE11" s="17"/>
      <c r="CF11" s="17"/>
      <c r="CG11" s="17" t="str">
        <f>VLOOKUP(Data!CG10,Baudot!$A$1:$C$32,2)</f>
        <v>T</v>
      </c>
      <c r="CH11" s="17"/>
      <c r="CI11" s="17"/>
      <c r="CJ11" s="17"/>
      <c r="CK11" s="17"/>
      <c r="CL11" s="17"/>
      <c r="CM11" s="17"/>
      <c r="CN11" s="17"/>
      <c r="CO11" s="17"/>
      <c r="CP11" s="17"/>
      <c r="CQ11" s="17" t="str">
        <f>VLOOKUP(Data!CQ10,Baudot!$A$1:$C$32,2)</f>
        <v>(NL)</v>
      </c>
      <c r="CR11" s="17"/>
      <c r="CS11" s="17"/>
      <c r="CT11" s="17"/>
      <c r="CU11" s="17"/>
      <c r="CV11" s="17"/>
      <c r="CW11" s="17"/>
      <c r="CX11" s="17"/>
      <c r="CY11" s="17"/>
      <c r="CZ11" s="17"/>
    </row>
    <row r="12" spans="1:104">
      <c r="A12" s="27"/>
      <c r="B12" s="26"/>
      <c r="C12" s="25"/>
      <c r="D12" s="6" t="s">
        <v>34</v>
      </c>
      <c r="E12" s="14"/>
      <c r="F12" s="15"/>
      <c r="G12" s="15"/>
      <c r="H12" s="15"/>
      <c r="I12" s="15"/>
      <c r="J12" s="15"/>
      <c r="K12" s="15"/>
      <c r="L12" s="15"/>
      <c r="M12" s="15"/>
      <c r="N12" s="16"/>
      <c r="O12" s="23" t="str">
        <f>CONCATENATE(O11,Y11,AI11,AS11)</f>
        <v>E(LF)W(LT)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4" t="str">
        <f>CONCATENATE(BC11,BM11,BW11,CG11)</f>
        <v>NCUT</v>
      </c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14"/>
      <c r="CR12" s="15"/>
      <c r="CS12" s="15"/>
      <c r="CT12" s="15"/>
      <c r="CU12" s="15"/>
      <c r="CV12" s="15"/>
      <c r="CW12" s="15"/>
      <c r="CX12" s="15"/>
      <c r="CY12" s="15"/>
      <c r="CZ12" s="16"/>
    </row>
    <row r="13" spans="1:104">
      <c r="A13" s="27"/>
      <c r="B13" s="26"/>
      <c r="C13" s="25"/>
      <c r="D13" s="6" t="s">
        <v>319</v>
      </c>
      <c r="E13" s="14"/>
      <c r="F13" s="15"/>
      <c r="G13" s="15"/>
      <c r="H13" s="15"/>
      <c r="I13" s="15"/>
      <c r="J13" s="15"/>
      <c r="K13" s="15"/>
      <c r="L13" s="15"/>
      <c r="M13" s="15"/>
      <c r="N13" s="16"/>
      <c r="O13" s="17" t="e">
        <f>VLOOKUP(O12,Rhythm!A2:C129,2,FALSE)</f>
        <v>#N/A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 t="e">
        <f>VLOOKUP(BC12,Rhythm!A2:C129,3,FALSE)</f>
        <v>#N/A</v>
      </c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4"/>
      <c r="CR13" s="15"/>
      <c r="CS13" s="15"/>
      <c r="CT13" s="15"/>
      <c r="CU13" s="15"/>
      <c r="CV13" s="15"/>
      <c r="CW13" s="15"/>
      <c r="CX13" s="15"/>
      <c r="CY13" s="15"/>
      <c r="CZ13" s="16"/>
    </row>
    <row r="15" spans="1:104">
      <c r="D15" s="6" t="s">
        <v>324</v>
      </c>
      <c r="E15" s="10"/>
      <c r="F15" s="11"/>
      <c r="G15" s="11"/>
      <c r="H15" s="11"/>
      <c r="I15" s="11"/>
      <c r="J15" s="11"/>
      <c r="K15" s="11"/>
      <c r="L15" s="11"/>
      <c r="M15" s="11"/>
      <c r="N15" s="12"/>
      <c r="O15" s="13" t="s">
        <v>325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 t="s">
        <v>326</v>
      </c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 t="s">
        <v>327</v>
      </c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 t="s">
        <v>328</v>
      </c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0"/>
      <c r="CR15" s="11"/>
      <c r="CS15" s="11"/>
      <c r="CT15" s="11"/>
      <c r="CU15" s="11"/>
      <c r="CV15" s="11"/>
      <c r="CW15" s="11"/>
      <c r="CX15" s="11"/>
      <c r="CY15" s="11"/>
      <c r="CZ15" s="12"/>
    </row>
    <row r="16" spans="1:104">
      <c r="D16" s="9" t="s">
        <v>329</v>
      </c>
      <c r="E16" s="10"/>
      <c r="F16" s="11"/>
      <c r="G16" s="11"/>
      <c r="H16" s="11"/>
      <c r="I16" s="11"/>
      <c r="J16" s="11"/>
      <c r="K16" s="11"/>
      <c r="L16" s="11"/>
      <c r="M16" s="11"/>
      <c r="N16" s="12"/>
      <c r="O16" s="13">
        <f>O10*32+Y10</f>
        <v>34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AI10*32+AS10</f>
        <v>639</v>
      </c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>
        <f>BC10*32+BM10</f>
        <v>398</v>
      </c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>
        <f>BW10*32+CG10</f>
        <v>240</v>
      </c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0"/>
      <c r="CR16" s="11"/>
      <c r="CS16" s="11"/>
      <c r="CT16" s="11"/>
      <c r="CU16" s="11"/>
      <c r="CV16" s="11"/>
      <c r="CW16" s="11"/>
      <c r="CX16" s="11"/>
      <c r="CY16" s="11"/>
      <c r="CZ16" s="12"/>
    </row>
    <row r="17" spans="4:104">
      <c r="D17" s="6" t="s">
        <v>330</v>
      </c>
      <c r="E17" s="10"/>
      <c r="F17" s="11"/>
      <c r="G17" s="11"/>
      <c r="H17" s="11"/>
      <c r="I17" s="11"/>
      <c r="J17" s="11"/>
      <c r="K17" s="11"/>
      <c r="L17" s="11"/>
      <c r="M17" s="11"/>
      <c r="N17" s="12"/>
      <c r="O17" s="13" t="str">
        <f>DEC2HEX(O16)</f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 t="str">
        <f>DEC2HEX(AI16)</f>
        <v>27F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 t="str">
        <f>DEC2HEX(BC16)</f>
        <v>18E</v>
      </c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 t="str">
        <f>DEC2HEX(BW16)</f>
        <v>F0</v>
      </c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0"/>
      <c r="CR17" s="11"/>
      <c r="CS17" s="11"/>
      <c r="CT17" s="11"/>
      <c r="CU17" s="11"/>
      <c r="CV17" s="11"/>
      <c r="CW17" s="11"/>
      <c r="CX17" s="11"/>
      <c r="CY17" s="11"/>
      <c r="CZ17" s="12"/>
    </row>
  </sheetData>
  <mergeCells count="164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E17:N17"/>
    <mergeCell ref="O17:AH17"/>
    <mergeCell ref="AI17:BB17"/>
    <mergeCell ref="BC17:BV17"/>
    <mergeCell ref="BW17:CP17"/>
    <mergeCell ref="CQ17:CZ17"/>
    <mergeCell ref="E15:N15"/>
    <mergeCell ref="O15:AH15"/>
    <mergeCell ref="AI15:BB15"/>
    <mergeCell ref="BC15:BV15"/>
    <mergeCell ref="BW15:CP15"/>
    <mergeCell ref="CQ15:CZ15"/>
    <mergeCell ref="E16:N16"/>
    <mergeCell ref="O16:AH16"/>
    <mergeCell ref="AI16:BB16"/>
    <mergeCell ref="BC16:BV16"/>
    <mergeCell ref="BW16:CP16"/>
    <mergeCell ref="CQ16:CZ1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332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333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334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335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336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337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8" t="s">
        <v>41</v>
      </c>
      <c r="B2">
        <v>-12</v>
      </c>
      <c r="C2" s="28" t="s">
        <v>39</v>
      </c>
      <c r="D2" s="28" t="s">
        <v>40</v>
      </c>
    </row>
    <row r="3" spans="1:4">
      <c r="A3" s="28"/>
      <c r="B3">
        <v>-11</v>
      </c>
      <c r="C3" s="28"/>
      <c r="D3" s="28"/>
    </row>
    <row r="4" spans="1:4">
      <c r="A4" s="28"/>
      <c r="B4">
        <v>-10</v>
      </c>
      <c r="C4" s="28"/>
      <c r="D4" s="28"/>
    </row>
    <row r="5" spans="1:4">
      <c r="A5" s="28"/>
      <c r="B5">
        <v>-9</v>
      </c>
      <c r="C5" s="28"/>
      <c r="D5" s="28"/>
    </row>
    <row r="6" spans="1:4">
      <c r="A6" s="28"/>
      <c r="B6">
        <v>-8</v>
      </c>
      <c r="C6" s="28"/>
      <c r="D6" s="28"/>
    </row>
    <row r="7" spans="1:4">
      <c r="A7" s="28"/>
      <c r="B7">
        <v>-7</v>
      </c>
      <c r="C7" s="28"/>
      <c r="D7" s="28"/>
    </row>
    <row r="8" spans="1:4">
      <c r="A8" s="28"/>
      <c r="B8">
        <v>-6</v>
      </c>
      <c r="C8" s="28"/>
      <c r="D8" s="28"/>
    </row>
    <row r="9" spans="1:4">
      <c r="A9" s="28"/>
      <c r="B9">
        <v>-5</v>
      </c>
      <c r="C9" s="28"/>
      <c r="D9" s="28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8" t="s">
        <v>187</v>
      </c>
      <c r="B58">
        <v>44</v>
      </c>
      <c r="C58" s="28" t="s">
        <v>185</v>
      </c>
      <c r="D58" s="28" t="s">
        <v>186</v>
      </c>
    </row>
    <row r="59" spans="1:4">
      <c r="A59" s="28"/>
      <c r="B59">
        <v>45</v>
      </c>
      <c r="C59" s="28"/>
      <c r="D59" s="28"/>
    </row>
    <row r="60" spans="1:4">
      <c r="A60" s="28"/>
      <c r="B60">
        <v>46</v>
      </c>
      <c r="C60" s="28"/>
      <c r="D60" s="28"/>
    </row>
    <row r="61" spans="1:4">
      <c r="A61" s="28"/>
      <c r="B61">
        <v>47</v>
      </c>
      <c r="C61" s="28"/>
      <c r="D61" s="28"/>
    </row>
    <row r="62" spans="1:4">
      <c r="A62" s="28"/>
      <c r="B62">
        <v>48</v>
      </c>
      <c r="C62" s="28"/>
      <c r="D62" s="28"/>
    </row>
    <row r="63" spans="1:4">
      <c r="A63" s="28"/>
      <c r="B63">
        <v>49</v>
      </c>
      <c r="C63" s="28"/>
      <c r="D63" s="28"/>
    </row>
    <row r="64" spans="1:4">
      <c r="A64" s="28"/>
      <c r="B64">
        <v>50</v>
      </c>
      <c r="C64" s="28"/>
      <c r="D64" s="28"/>
    </row>
    <row r="65" spans="1:4">
      <c r="A65" s="28"/>
      <c r="B65">
        <v>51</v>
      </c>
      <c r="C65" s="28"/>
      <c r="D65" s="28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2015-01-18T02:53:52Z</dcterms:modified>
</cp:coreProperties>
</file>