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RTY\Documents\subjects\metrology\"/>
    </mc:Choice>
  </mc:AlternateContent>
  <xr:revisionPtr revIDLastSave="0" documentId="13_ncr:1_{ABFCDD5F-BE08-4E89-A319-C5C1A683A622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ПрактическаяРабота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g6Tqb+XrCBxFf/pnUxf1OBy4Tgng=="/>
    </ext>
  </extLst>
</workbook>
</file>

<file path=xl/calcChain.xml><?xml version="1.0" encoding="utf-8"?>
<calcChain xmlns="http://schemas.openxmlformats.org/spreadsheetml/2006/main">
  <c r="B24" i="2" l="1"/>
  <c r="I4" i="2"/>
  <c r="J6" i="2"/>
  <c r="B40" i="2"/>
  <c r="B21" i="2"/>
  <c r="B13" i="2"/>
  <c r="B9" i="2"/>
  <c r="B7" i="2"/>
  <c r="B2" i="2"/>
  <c r="B1" i="2" l="1"/>
  <c r="B32" i="2"/>
  <c r="B27" i="2"/>
  <c r="B22" i="2"/>
  <c r="B18" i="2"/>
  <c r="B10" i="2" l="1"/>
  <c r="B11" i="2" s="1"/>
  <c r="B12" i="2"/>
  <c r="B33" i="2"/>
  <c r="B28" i="2"/>
  <c r="B35" i="2" s="1"/>
  <c r="B36" i="2" s="1"/>
  <c r="B37" i="2" s="1"/>
  <c r="B38" i="2" s="1"/>
  <c r="B39" i="2" s="1"/>
  <c r="B14" i="2" l="1"/>
  <c r="B15" i="2" s="1"/>
  <c r="B16" i="2" s="1"/>
  <c r="B34" i="2"/>
  <c r="E7" i="2"/>
  <c r="B19" i="2"/>
  <c r="B41" i="2" l="1"/>
  <c r="B42" i="2" s="1"/>
  <c r="K7" i="2"/>
</calcChain>
</file>

<file path=xl/sharedStrings.xml><?xml version="1.0" encoding="utf-8"?>
<sst xmlns="http://schemas.openxmlformats.org/spreadsheetml/2006/main" count="76" uniqueCount="40">
  <si>
    <t>%</t>
  </si>
  <si>
    <t>В</t>
  </si>
  <si>
    <t>B</t>
  </si>
  <si>
    <t>Zp/2</t>
  </si>
  <si>
    <t>P</t>
  </si>
  <si>
    <t>Ux</t>
  </si>
  <si>
    <t>Вариант</t>
  </si>
  <si>
    <t>R</t>
  </si>
  <si>
    <t>Ом</t>
  </si>
  <si>
    <t>Rv</t>
  </si>
  <si>
    <t>y</t>
  </si>
  <si>
    <t>фи</t>
  </si>
  <si>
    <t>фи &lt; 0,8</t>
  </si>
  <si>
    <t>0,8 &lt; фи &lt; 8</t>
  </si>
  <si>
    <t>фи &gt; 8</t>
  </si>
  <si>
    <t>bмп</t>
  </si>
  <si>
    <t>За границу принимаем S(A)</t>
  </si>
  <si>
    <t>Доверительная погрешность рассчитывается по формуле</t>
  </si>
  <si>
    <t>За границу принимаем O</t>
  </si>
  <si>
    <t>bт</t>
  </si>
  <si>
    <t>S(A)</t>
  </si>
  <si>
    <t>bх</t>
  </si>
  <si>
    <t>dx</t>
  </si>
  <si>
    <t>Uv</t>
  </si>
  <si>
    <t>bM</t>
  </si>
  <si>
    <t>q</t>
  </si>
  <si>
    <t>Ñ</t>
  </si>
  <si>
    <t>Хиспр</t>
  </si>
  <si>
    <t>Oмп</t>
  </si>
  <si>
    <t>От</t>
  </si>
  <si>
    <t>O(0,95)</t>
  </si>
  <si>
    <t>k(0,95)</t>
  </si>
  <si>
    <t>E(P)</t>
  </si>
  <si>
    <t>bx</t>
  </si>
  <si>
    <t>bм</t>
  </si>
  <si>
    <t>О(0,95)</t>
  </si>
  <si>
    <t>Для вариантов 1-5</t>
  </si>
  <si>
    <t>Un</t>
  </si>
  <si>
    <t>Оценим значимость составляющих погрешности:</t>
  </si>
  <si>
    <t>для вариантов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</si>
</sst>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00"/>
    <numFmt numFmtId="166" formatCode="0.0000"/>
    <numFmt numFmtId="167" formatCode="0.0000000"/>
    <numFmt numFmtId="168" formatCode="0.0"/>
    <numFmt numFmtId="169" formatCode="0.00000000"/>
    <numFmt numFmtId="170" formatCode="0.000000"/>
  </numFmts>
  <fonts count="5" x14ac:knownFonts="1">
    <font>
      <sz val="10"/>
      <color rgb="FF000000"/>
      <name val="Arial"/>
    </font>
    <font>
      <sz val="14"/>
      <color rgb="FF000000"/>
      <name val="Times New Roman"/>
      <family val="1"/>
      <charset val="204"/>
    </font>
    <font>
      <sz val="10"/>
      <name val="Arial"/>
      <family val="2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rgb="FFD9E6FC"/>
      </patternFill>
    </fill>
    <fill>
      <patternFill patternType="solid">
        <fgColor theme="6" tint="0.79998168889431442"/>
        <bgColor rgb="FFFAD9D6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/>
    <xf numFmtId="0" fontId="1" fillId="0" borderId="12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166" fontId="1" fillId="0" borderId="12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70" fontId="1" fillId="0" borderId="12" xfId="0" applyNumberFormat="1" applyFont="1" applyBorder="1" applyAlignment="1">
      <alignment horizontal="center" vertical="center"/>
    </xf>
    <xf numFmtId="169" fontId="1" fillId="0" borderId="12" xfId="0" applyNumberFormat="1" applyFont="1" applyBorder="1"/>
    <xf numFmtId="0" fontId="1" fillId="0" borderId="12" xfId="0" applyFont="1" applyBorder="1"/>
    <xf numFmtId="164" fontId="1" fillId="0" borderId="12" xfId="0" applyNumberFormat="1" applyFont="1" applyBorder="1"/>
    <xf numFmtId="168" fontId="1" fillId="0" borderId="12" xfId="0" applyNumberFormat="1" applyFont="1" applyBorder="1"/>
    <xf numFmtId="166" fontId="1" fillId="0" borderId="12" xfId="0" applyNumberFormat="1" applyFont="1" applyBorder="1"/>
    <xf numFmtId="0" fontId="4" fillId="0" borderId="12" xfId="0" applyFont="1" applyBorder="1"/>
    <xf numFmtId="165" fontId="1" fillId="0" borderId="12" xfId="0" applyNumberFormat="1" applyFont="1" applyBorder="1"/>
    <xf numFmtId="170" fontId="1" fillId="0" borderId="12" xfId="0" applyNumberFormat="1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1" fillId="0" borderId="6" xfId="0" applyFont="1" applyBorder="1" applyAlignment="1">
      <alignment horizontal="center" vertical="center"/>
    </xf>
    <xf numFmtId="0" fontId="0" fillId="0" borderId="0" xfId="0" applyFont="1" applyAlignment="1"/>
    <xf numFmtId="167" fontId="1" fillId="3" borderId="2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7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8" xfId="0" applyFont="1" applyBorder="1"/>
    <xf numFmtId="164" fontId="1" fillId="0" borderId="6" xfId="0" applyNumberFormat="1" applyFont="1" applyBorder="1" applyAlignment="1">
      <alignment horizontal="center" vertical="center"/>
    </xf>
    <xf numFmtId="167" fontId="1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150495</xdr:colOff>
      <xdr:row>6</xdr:row>
      <xdr:rowOff>53340</xdr:rowOff>
    </xdr:from>
    <xdr:ext cx="4476750" cy="66294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95975" y="2080260"/>
          <a:ext cx="4476750" cy="66294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abSelected="1" topLeftCell="A22" zoomScaleNormal="100" workbookViewId="0">
      <selection activeCell="F39" sqref="F39"/>
    </sheetView>
  </sheetViews>
  <sheetFormatPr defaultColWidth="14.44140625" defaultRowHeight="15" customHeight="1" x14ac:dyDescent="0.25"/>
  <cols>
    <col min="1" max="1" width="12.6640625" customWidth="1"/>
    <col min="2" max="2" width="14.88671875" customWidth="1"/>
    <col min="3" max="3" width="25.33203125" customWidth="1"/>
    <col min="4" max="4" width="11.109375" customWidth="1"/>
    <col min="5" max="5" width="8.6640625" customWidth="1"/>
    <col min="6" max="6" width="11.109375" customWidth="1"/>
    <col min="7" max="7" width="17.6640625" customWidth="1"/>
    <col min="8" max="8" width="19.44140625" customWidth="1"/>
    <col min="9" max="9" width="17.33203125" customWidth="1"/>
    <col min="10" max="10" width="15.88671875" customWidth="1"/>
    <col min="11" max="11" width="8.6640625" customWidth="1"/>
    <col min="12" max="12" width="12.109375" customWidth="1"/>
    <col min="13" max="26" width="8.6640625" customWidth="1"/>
  </cols>
  <sheetData>
    <row r="1" spans="1:23" ht="12.75" customHeight="1" x14ac:dyDescent="0.35">
      <c r="A1" s="12" t="s">
        <v>5</v>
      </c>
      <c r="B1" s="12">
        <f>D2/10</f>
        <v>0.1</v>
      </c>
      <c r="C1" s="12" t="s">
        <v>2</v>
      </c>
      <c r="D1" s="12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</row>
    <row r="2" spans="1:23" ht="12.75" customHeight="1" x14ac:dyDescent="0.35">
      <c r="A2" s="12" t="s">
        <v>7</v>
      </c>
      <c r="B2" s="12">
        <f>B1/0.2</f>
        <v>0.5</v>
      </c>
      <c r="C2" s="12" t="s">
        <v>8</v>
      </c>
      <c r="D2" s="12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  <c r="W2" s="2"/>
    </row>
    <row r="3" spans="1:23" ht="32.25" customHeight="1" x14ac:dyDescent="0.35">
      <c r="A3" s="12" t="s">
        <v>9</v>
      </c>
      <c r="B3" s="12">
        <v>10000</v>
      </c>
      <c r="C3" s="12" t="s">
        <v>8</v>
      </c>
      <c r="D3" s="1"/>
      <c r="E3" s="3"/>
      <c r="F3" s="28" t="s">
        <v>38</v>
      </c>
      <c r="G3" s="29"/>
      <c r="H3" s="29"/>
      <c r="I3" s="29"/>
      <c r="J3" s="29"/>
      <c r="K3" s="29"/>
      <c r="L3" s="30"/>
      <c r="M3" s="1"/>
      <c r="N3" s="1"/>
      <c r="O3" s="1"/>
      <c r="P3" s="1"/>
      <c r="Q3" s="1"/>
      <c r="R3" s="1"/>
      <c r="S3" s="1"/>
      <c r="T3" s="1"/>
      <c r="U3" s="1"/>
      <c r="V3" s="2"/>
      <c r="W3" s="2"/>
    </row>
    <row r="4" spans="1:23" ht="48.75" customHeight="1" x14ac:dyDescent="0.35">
      <c r="A4" s="12" t="s">
        <v>10</v>
      </c>
      <c r="B4" s="13">
        <v>0.1</v>
      </c>
      <c r="C4" s="14" t="s">
        <v>36</v>
      </c>
      <c r="D4" s="1"/>
      <c r="E4" s="31" t="s">
        <v>11</v>
      </c>
      <c r="F4" s="32"/>
      <c r="G4" s="32"/>
      <c r="H4" s="32"/>
      <c r="I4" s="33">
        <f>B21/B9</f>
        <v>1.1725616520258797</v>
      </c>
      <c r="J4" s="34"/>
      <c r="K4" s="34"/>
      <c r="L4" s="35"/>
      <c r="M4" s="1"/>
      <c r="N4" s="1"/>
      <c r="O4" s="1"/>
      <c r="P4" s="1"/>
      <c r="Q4" s="1"/>
      <c r="R4" s="1"/>
      <c r="S4" s="1"/>
      <c r="T4" s="1"/>
      <c r="U4" s="1"/>
      <c r="V4" s="2"/>
      <c r="W4" s="2"/>
    </row>
    <row r="5" spans="1:23" ht="17.25" customHeight="1" x14ac:dyDescent="0.35">
      <c r="A5" s="12" t="s">
        <v>37</v>
      </c>
      <c r="B5" s="13">
        <v>0.75</v>
      </c>
      <c r="C5" s="13"/>
      <c r="D5" s="1"/>
      <c r="E5" s="36" t="s">
        <v>12</v>
      </c>
      <c r="F5" s="30"/>
      <c r="G5" s="36" t="s">
        <v>13</v>
      </c>
      <c r="H5" s="29"/>
      <c r="I5" s="29"/>
      <c r="J5" s="30"/>
      <c r="K5" s="36" t="s">
        <v>14</v>
      </c>
      <c r="L5" s="30"/>
      <c r="M5" s="1"/>
      <c r="N5" s="1"/>
      <c r="O5" s="1"/>
      <c r="P5" s="1"/>
      <c r="Q5" s="1"/>
      <c r="R5" s="1"/>
      <c r="S5" s="1"/>
      <c r="T5" s="1"/>
      <c r="U5" s="1"/>
      <c r="V5" s="2"/>
      <c r="W5" s="2"/>
    </row>
    <row r="6" spans="1:23" ht="37.5" customHeight="1" x14ac:dyDescent="0.35">
      <c r="A6" s="12" t="s">
        <v>15</v>
      </c>
      <c r="B6" s="13">
        <v>0.1</v>
      </c>
      <c r="C6" s="13" t="s">
        <v>0</v>
      </c>
      <c r="D6" s="1"/>
      <c r="E6" s="37" t="s">
        <v>16</v>
      </c>
      <c r="F6" s="38"/>
      <c r="G6" s="37" t="s">
        <v>17</v>
      </c>
      <c r="H6" s="32"/>
      <c r="I6" s="32"/>
      <c r="J6" s="5">
        <f>0.76*ABS(B21+B24)</f>
        <v>2.3991511000394715E-3</v>
      </c>
      <c r="K6" s="37" t="s">
        <v>18</v>
      </c>
      <c r="L6" s="38"/>
      <c r="M6" s="1"/>
      <c r="N6" s="1"/>
      <c r="O6" s="1"/>
      <c r="P6" s="1"/>
      <c r="Q6" s="1"/>
      <c r="R6" s="1"/>
      <c r="S6" s="1"/>
      <c r="T6" s="1"/>
      <c r="U6" s="1"/>
      <c r="V6" s="2"/>
      <c r="W6" s="2"/>
    </row>
    <row r="7" spans="1:23" ht="18" customHeight="1" x14ac:dyDescent="0.35">
      <c r="A7" s="12" t="s">
        <v>19</v>
      </c>
      <c r="B7" s="13">
        <f>2.5*B6</f>
        <v>0.25</v>
      </c>
      <c r="C7" s="13"/>
      <c r="D7" s="1"/>
      <c r="E7" s="39">
        <f>B24</f>
        <v>1.9900497512437814E-3</v>
      </c>
      <c r="F7" s="38"/>
      <c r="G7" s="4"/>
      <c r="H7" s="1"/>
      <c r="I7" s="1"/>
      <c r="J7" s="6"/>
      <c r="K7" s="40">
        <f>B21</f>
        <v>1.1667280119660496E-3</v>
      </c>
      <c r="L7" s="38"/>
      <c r="M7" s="1"/>
      <c r="N7" s="1"/>
      <c r="O7" s="1"/>
      <c r="P7" s="1"/>
      <c r="Q7" s="1"/>
      <c r="R7" s="1"/>
      <c r="S7" s="1"/>
      <c r="T7" s="1"/>
      <c r="U7" s="1"/>
      <c r="V7" s="2"/>
      <c r="W7" s="2"/>
    </row>
    <row r="8" spans="1:23" ht="12.75" customHeight="1" x14ac:dyDescent="0.35">
      <c r="A8" s="12"/>
      <c r="B8" s="12"/>
      <c r="C8" s="12"/>
      <c r="D8" s="1"/>
      <c r="E8" s="4"/>
      <c r="F8" s="6"/>
      <c r="G8" s="4"/>
      <c r="H8" s="1"/>
      <c r="I8" s="1"/>
      <c r="J8" s="6"/>
      <c r="K8" s="4"/>
      <c r="L8" s="6"/>
      <c r="M8" s="1"/>
      <c r="N8" s="1"/>
      <c r="O8" s="1"/>
      <c r="P8" s="1"/>
      <c r="Q8" s="1"/>
      <c r="R8" s="1"/>
      <c r="S8" s="1"/>
      <c r="T8" s="1"/>
      <c r="U8" s="1"/>
      <c r="V8" s="2"/>
      <c r="W8" s="2"/>
    </row>
    <row r="9" spans="1:23" ht="18.75" customHeight="1" x14ac:dyDescent="0.35">
      <c r="A9" s="12" t="s">
        <v>20</v>
      </c>
      <c r="B9" s="15">
        <f>B1/(B2+100)</f>
        <v>9.950248756218907E-4</v>
      </c>
      <c r="C9" s="12" t="s">
        <v>2</v>
      </c>
      <c r="D9" s="1"/>
      <c r="E9" s="4"/>
      <c r="F9" s="6"/>
      <c r="G9" s="4"/>
      <c r="H9" s="1"/>
      <c r="I9" s="1"/>
      <c r="J9" s="6"/>
      <c r="K9" s="4"/>
      <c r="L9" s="6"/>
      <c r="M9" s="1"/>
      <c r="N9" s="1"/>
      <c r="O9" s="1"/>
      <c r="P9" s="1"/>
      <c r="Q9" s="1"/>
      <c r="R9" s="1"/>
      <c r="S9" s="1"/>
      <c r="T9" s="1"/>
      <c r="U9" s="1"/>
      <c r="V9" s="2"/>
      <c r="W9" s="2"/>
    </row>
    <row r="10" spans="1:23" ht="21.75" customHeight="1" x14ac:dyDescent="0.35">
      <c r="A10" s="12" t="s">
        <v>21</v>
      </c>
      <c r="B10" s="16">
        <f>B4*(B5/B1)</f>
        <v>0.75</v>
      </c>
      <c r="C10" s="12" t="s">
        <v>0</v>
      </c>
      <c r="D10" s="1"/>
      <c r="E10" s="7"/>
      <c r="F10" s="8"/>
      <c r="G10" s="7"/>
      <c r="H10" s="9"/>
      <c r="I10" s="9"/>
      <c r="J10" s="8"/>
      <c r="K10" s="7"/>
      <c r="L10" s="8"/>
      <c r="M10" s="1"/>
      <c r="N10" s="1"/>
      <c r="O10" s="1"/>
      <c r="P10" s="1"/>
      <c r="Q10" s="1"/>
      <c r="R10" s="1"/>
      <c r="S10" s="1"/>
      <c r="T10" s="1"/>
      <c r="U10" s="1"/>
      <c r="V10" s="2"/>
      <c r="W10" s="2"/>
    </row>
    <row r="11" spans="1:23" ht="15" customHeight="1" x14ac:dyDescent="0.35">
      <c r="A11" s="12" t="s">
        <v>22</v>
      </c>
      <c r="B11" s="17">
        <f>B1*(B10/100)</f>
        <v>7.5000000000000002E-4</v>
      </c>
      <c r="C11" s="1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2"/>
    </row>
    <row r="12" spans="1:23" ht="39" customHeight="1" x14ac:dyDescent="0.35">
      <c r="A12" s="12" t="s">
        <v>23</v>
      </c>
      <c r="B12" s="17">
        <f>(B3/(B2+B3))*B1</f>
        <v>9.9995000249987503E-2</v>
      </c>
      <c r="C12" s="1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2"/>
    </row>
    <row r="13" spans="1:23" ht="18" customHeight="1" x14ac:dyDescent="0.35">
      <c r="A13" s="12" t="s">
        <v>24</v>
      </c>
      <c r="B13" s="16">
        <f>(B12-B1)/B1*100</f>
        <v>-4.99975001250208E-3</v>
      </c>
      <c r="C13" s="12" t="s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2"/>
    </row>
    <row r="14" spans="1:23" ht="19.5" customHeight="1" x14ac:dyDescent="0.35">
      <c r="A14" s="12" t="s">
        <v>25</v>
      </c>
      <c r="B14" s="16">
        <f>ABS(B13)</f>
        <v>4.99975001250208E-3</v>
      </c>
      <c r="C14" s="12" t="s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2"/>
    </row>
    <row r="15" spans="1:23" ht="23.25" customHeight="1" x14ac:dyDescent="0.35">
      <c r="A15" s="18" t="s">
        <v>26</v>
      </c>
      <c r="B15" s="19">
        <f>B1*B14/100</f>
        <v>4.99975001250208E-6</v>
      </c>
      <c r="C15" s="12" t="s">
        <v>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2"/>
      <c r="W15" s="2"/>
    </row>
    <row r="16" spans="1:23" ht="21.75" customHeight="1" x14ac:dyDescent="0.35">
      <c r="A16" s="12" t="s">
        <v>27</v>
      </c>
      <c r="B16" s="17">
        <f>B1+B15</f>
        <v>0.10000499975001251</v>
      </c>
      <c r="C16" s="12" t="s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2"/>
      <c r="W16" s="2"/>
    </row>
    <row r="17" spans="1:23" ht="12.75" customHeight="1" x14ac:dyDescent="0.35">
      <c r="A17" s="12"/>
      <c r="B17" s="12"/>
      <c r="C17" s="1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2"/>
      <c r="W17" s="2"/>
    </row>
    <row r="18" spans="1:23" ht="18.75" customHeight="1" x14ac:dyDescent="0.35">
      <c r="A18" s="12" t="s">
        <v>28</v>
      </c>
      <c r="B18" s="17">
        <f>B6*B5/100</f>
        <v>7.5000000000000012E-4</v>
      </c>
      <c r="C18" s="12" t="s"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2"/>
      <c r="W18" s="2"/>
    </row>
    <row r="19" spans="1:23" ht="16.5" customHeight="1" x14ac:dyDescent="0.35">
      <c r="A19" s="12" t="s">
        <v>29</v>
      </c>
      <c r="B19" s="19">
        <f>B11*B7/100</f>
        <v>1.875E-6</v>
      </c>
      <c r="C19" s="12" t="s">
        <v>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2"/>
      <c r="W19" s="2"/>
    </row>
    <row r="20" spans="1:23" ht="19.5" customHeight="1" x14ac:dyDescent="0.35">
      <c r="A20" s="12" t="s">
        <v>4</v>
      </c>
      <c r="B20" s="12">
        <v>0.95</v>
      </c>
      <c r="C20" s="1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2"/>
      <c r="W20" s="2"/>
    </row>
    <row r="21" spans="1:23" ht="16.5" customHeight="1" x14ac:dyDescent="0.35">
      <c r="A21" s="12" t="s">
        <v>30</v>
      </c>
      <c r="B21" s="20">
        <f>1.1*SQRT(B11^2+B18^2+B19^2)</f>
        <v>1.1667280119660496E-3</v>
      </c>
      <c r="C21" s="12" t="s">
        <v>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2"/>
      <c r="W21" s="2"/>
    </row>
    <row r="22" spans="1:23" ht="18" customHeight="1" x14ac:dyDescent="0.35">
      <c r="A22" s="21" t="s">
        <v>31</v>
      </c>
      <c r="B22" s="21">
        <f>1.1</f>
        <v>1.1000000000000001</v>
      </c>
      <c r="C22" s="2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7.25" customHeight="1" x14ac:dyDescent="0.35">
      <c r="A23" s="21" t="s">
        <v>3</v>
      </c>
      <c r="B23" s="21">
        <v>2</v>
      </c>
      <c r="C23" s="2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8.75" customHeight="1" x14ac:dyDescent="0.35">
      <c r="A24" s="21" t="s">
        <v>32</v>
      </c>
      <c r="B24" s="22">
        <f>B23*B9</f>
        <v>1.9900497512437814E-3</v>
      </c>
      <c r="C24" s="12" t="s">
        <v>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2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6.5" customHeight="1" x14ac:dyDescent="0.35">
      <c r="A26" s="11"/>
      <c r="B26" s="10"/>
      <c r="C26" s="10"/>
      <c r="D26" s="1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4.25" customHeight="1" x14ac:dyDescent="0.35">
      <c r="A27" s="12" t="s">
        <v>5</v>
      </c>
      <c r="B27" s="12">
        <f>D28/10</f>
        <v>0.1</v>
      </c>
      <c r="C27" s="12" t="s">
        <v>2</v>
      </c>
      <c r="D27" s="12" t="s">
        <v>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" customHeight="1" x14ac:dyDescent="0.35">
      <c r="A28" s="12" t="s">
        <v>7</v>
      </c>
      <c r="B28" s="12">
        <f>B27/0.2</f>
        <v>0.5</v>
      </c>
      <c r="C28" s="12" t="s">
        <v>8</v>
      </c>
      <c r="D28" s="12">
        <v>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8.75" customHeight="1" x14ac:dyDescent="0.35">
      <c r="A29" s="12" t="s">
        <v>10</v>
      </c>
      <c r="B29" s="13">
        <v>0.2</v>
      </c>
      <c r="C29" s="14" t="s">
        <v>39</v>
      </c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2.75" customHeight="1" x14ac:dyDescent="0.35">
      <c r="A30" s="12" t="s">
        <v>37</v>
      </c>
      <c r="B30" s="13">
        <v>0.75</v>
      </c>
      <c r="C30" s="13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6.5" customHeight="1" x14ac:dyDescent="0.35">
      <c r="A31" s="12" t="s">
        <v>15</v>
      </c>
      <c r="B31" s="13">
        <v>0.2</v>
      </c>
      <c r="C31" s="13" t="s">
        <v>0</v>
      </c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20.25" customHeight="1" x14ac:dyDescent="0.35">
      <c r="A32" s="12" t="s">
        <v>19</v>
      </c>
      <c r="B32" s="13">
        <f>2.5*B31</f>
        <v>0.5</v>
      </c>
      <c r="C32" s="13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8" customHeight="1" x14ac:dyDescent="0.35">
      <c r="A33" s="21" t="s">
        <v>33</v>
      </c>
      <c r="B33" s="23">
        <f>B29*(B30/B27)</f>
        <v>1.5</v>
      </c>
      <c r="C33" s="21" t="s">
        <v>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6.5" customHeight="1" x14ac:dyDescent="0.35">
      <c r="A34" s="21" t="s">
        <v>22</v>
      </c>
      <c r="B34" s="24">
        <f>B27*B33/100</f>
        <v>1.5000000000000002E-3</v>
      </c>
      <c r="C34" s="21" t="s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" customHeight="1" x14ac:dyDescent="0.35">
      <c r="A35" s="21" t="s">
        <v>23</v>
      </c>
      <c r="B35" s="24">
        <f>(B3/(B28+B3))*B27</f>
        <v>9.9995000249987503E-2</v>
      </c>
      <c r="C35" s="21" t="s">
        <v>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6.5" customHeight="1" x14ac:dyDescent="0.35">
      <c r="A36" s="21" t="s">
        <v>34</v>
      </c>
      <c r="B36" s="26">
        <f>(B35-B27)/B27*100</f>
        <v>-4.99975001250208E-3</v>
      </c>
      <c r="C36" s="21" t="s">
        <v>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8" customHeight="1" x14ac:dyDescent="0.35">
      <c r="A37" s="21" t="s">
        <v>25</v>
      </c>
      <c r="B37" s="26">
        <f>ABS(B36)</f>
        <v>4.99975001250208E-3</v>
      </c>
      <c r="C37" s="21" t="s">
        <v>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8.75" customHeight="1" x14ac:dyDescent="0.35">
      <c r="A38" s="25" t="s">
        <v>26</v>
      </c>
      <c r="B38" s="27">
        <f>B27*B37/100</f>
        <v>4.99975001250208E-6</v>
      </c>
      <c r="C38" s="21" t="s">
        <v>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6.5" customHeight="1" x14ac:dyDescent="0.35">
      <c r="A39" s="21" t="s">
        <v>27</v>
      </c>
      <c r="B39" s="22">
        <f>B27+B38</f>
        <v>0.10000499975001251</v>
      </c>
      <c r="C39" s="21" t="s">
        <v>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7.25" customHeight="1" x14ac:dyDescent="0.35">
      <c r="A40" s="21" t="s">
        <v>28</v>
      </c>
      <c r="B40" s="24">
        <f>B31*B30/100</f>
        <v>1.5000000000000002E-3</v>
      </c>
      <c r="C40" s="21" t="s">
        <v>1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22.5" customHeight="1" x14ac:dyDescent="0.35">
      <c r="A41" s="21" t="s">
        <v>29</v>
      </c>
      <c r="B41" s="22">
        <f>B34*B32/100</f>
        <v>7.500000000000001E-6</v>
      </c>
      <c r="C41" s="21" t="s">
        <v>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8" customHeight="1" x14ac:dyDescent="0.35">
      <c r="A42" s="21" t="s">
        <v>35</v>
      </c>
      <c r="B42" s="21">
        <f>B22*SQRT(B34^2+B40^2+B41^2)</f>
        <v>2.3334669619473943E-3</v>
      </c>
      <c r="C42" s="21"/>
    </row>
    <row r="43" spans="1:23" ht="12.75" customHeight="1" x14ac:dyDescent="0.35">
      <c r="A43" s="2"/>
      <c r="B43" s="2"/>
      <c r="C43" s="2"/>
    </row>
    <row r="44" spans="1:23" ht="12.75" customHeight="1" x14ac:dyDescent="0.35">
      <c r="A44" s="2"/>
      <c r="B44" s="2"/>
      <c r="C44" s="2"/>
    </row>
    <row r="45" spans="1:23" ht="12.75" customHeight="1" x14ac:dyDescent="0.35">
      <c r="A45" s="2"/>
      <c r="B45" s="2"/>
      <c r="C45" s="2"/>
    </row>
    <row r="46" spans="1:23" ht="12.75" customHeight="1" x14ac:dyDescent="0.35">
      <c r="A46" s="2"/>
      <c r="B46" s="2"/>
      <c r="C46" s="2"/>
    </row>
    <row r="47" spans="1:23" ht="12.75" customHeight="1" x14ac:dyDescent="0.35">
      <c r="A47" s="2"/>
      <c r="B47" s="2"/>
      <c r="C47" s="2"/>
    </row>
    <row r="48" spans="1:23" ht="12.75" customHeight="1" x14ac:dyDescent="0.35">
      <c r="A48" s="2"/>
      <c r="B48" s="2"/>
      <c r="C48" s="2"/>
    </row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1">
    <mergeCell ref="K6:L6"/>
    <mergeCell ref="E7:F7"/>
    <mergeCell ref="K7:L7"/>
    <mergeCell ref="E6:F6"/>
    <mergeCell ref="G6:I6"/>
    <mergeCell ref="F3:L3"/>
    <mergeCell ref="E4:H4"/>
    <mergeCell ref="I4:L4"/>
    <mergeCell ref="E5:F5"/>
    <mergeCell ref="G5:J5"/>
    <mergeCell ref="K5:L5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ПрактическаяРабота2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</dc:creator>
  <cp:lastModifiedBy>ARTY</cp:lastModifiedBy>
  <dcterms:created xsi:type="dcterms:W3CDTF">2023-10-28T10:16:57Z</dcterms:created>
  <dcterms:modified xsi:type="dcterms:W3CDTF">2023-11-04T09:56:40Z</dcterms:modified>
</cp:coreProperties>
</file>