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Yt\OneDrive\Рабочий стол\метрология\лаб2\"/>
    </mc:Choice>
  </mc:AlternateContent>
  <xr:revisionPtr revIDLastSave="0" documentId="13_ncr:1_{773685EF-5D2C-466E-955F-3CBF0E46C02E}" xr6:coauthVersionLast="47" xr6:coauthVersionMax="47" xr10:uidLastSave="{00000000-0000-0000-0000-000000000000}"/>
  <bookViews>
    <workbookView xWindow="-120" yWindow="330" windowWidth="21840" windowHeight="13290" xr2:uid="{F7343FEA-F0E5-42CB-BA63-4DC32401FA4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B36" i="1"/>
  <c r="F36" i="1"/>
  <c r="E36" i="1"/>
  <c r="F24" i="1"/>
  <c r="G25" i="1"/>
  <c r="G26" i="1"/>
  <c r="G27" i="1"/>
  <c r="G28" i="1"/>
  <c r="G29" i="1"/>
  <c r="G30" i="1"/>
  <c r="G31" i="1"/>
  <c r="G24" i="1"/>
  <c r="F31" i="1"/>
  <c r="F29" i="1"/>
  <c r="F27" i="1"/>
  <c r="F25" i="1"/>
  <c r="F30" i="1"/>
  <c r="F28" i="1"/>
  <c r="F26" i="1"/>
  <c r="E24" i="1"/>
  <c r="I13" i="1"/>
  <c r="I5" i="1"/>
  <c r="I6" i="1"/>
  <c r="I7" i="1"/>
  <c r="I8" i="1"/>
  <c r="I9" i="1"/>
  <c r="I10" i="1"/>
  <c r="I11" i="1"/>
  <c r="I12" i="1"/>
  <c r="I4" i="1"/>
  <c r="H5" i="1"/>
  <c r="H6" i="1"/>
  <c r="H7" i="1"/>
  <c r="H8" i="1"/>
  <c r="H9" i="1"/>
  <c r="H10" i="1"/>
  <c r="H11" i="1"/>
  <c r="H12" i="1"/>
  <c r="H4" i="1"/>
  <c r="G4" i="1"/>
  <c r="F4" i="1"/>
  <c r="E4" i="1"/>
  <c r="G32" i="1"/>
  <c r="G5" i="1"/>
  <c r="G6" i="1"/>
  <c r="G7" i="1"/>
  <c r="G8" i="1"/>
  <c r="G9" i="1"/>
  <c r="G10" i="1"/>
  <c r="G11" i="1"/>
  <c r="G12" i="1"/>
  <c r="F5" i="1"/>
  <c r="F6" i="1"/>
  <c r="F7" i="1"/>
  <c r="F8" i="1"/>
  <c r="F9" i="1"/>
  <c r="F10" i="1"/>
  <c r="F11" i="1"/>
  <c r="F12" i="1"/>
  <c r="E5" i="1"/>
  <c r="E6" i="1"/>
  <c r="E7" i="1"/>
  <c r="E8" i="1"/>
  <c r="E9" i="1"/>
  <c r="E10" i="1"/>
  <c r="E11" i="1"/>
  <c r="E12" i="1"/>
  <c r="E25" i="1"/>
  <c r="E26" i="1"/>
  <c r="E27" i="1"/>
  <c r="E28" i="1"/>
  <c r="E29" i="1"/>
  <c r="E30" i="1"/>
  <c r="E31" i="1"/>
  <c r="D5" i="1"/>
  <c r="D6" i="1"/>
  <c r="D7" i="1"/>
  <c r="D8" i="1"/>
  <c r="D9" i="1"/>
  <c r="D10" i="1"/>
  <c r="D11" i="1"/>
  <c r="D12" i="1"/>
  <c r="D4" i="1"/>
  <c r="H13" i="1" l="1"/>
</calcChain>
</file>

<file path=xl/sharedStrings.xml><?xml version="1.0" encoding="utf-8"?>
<sst xmlns="http://schemas.openxmlformats.org/spreadsheetml/2006/main" count="46" uniqueCount="41">
  <si>
    <t>таблица 2</t>
  </si>
  <si>
    <t xml:space="preserve">показания эталонного прибора </t>
  </si>
  <si>
    <t>положение испытуемого прибора</t>
  </si>
  <si>
    <t>показания прибора</t>
  </si>
  <si>
    <t>показания эталонного прибора</t>
  </si>
  <si>
    <t>возрастание</t>
  </si>
  <si>
    <t>убывание</t>
  </si>
  <si>
    <t xml:space="preserve">вверх </t>
  </si>
  <si>
    <t>вниз</t>
  </si>
  <si>
    <t>влево</t>
  </si>
  <si>
    <t xml:space="preserve">вправо </t>
  </si>
  <si>
    <t>таблица 4</t>
  </si>
  <si>
    <t>среднее арифметическое показаний</t>
  </si>
  <si>
    <t xml:space="preserve">показания испытуемого прибора  Iх, А </t>
  </si>
  <si>
    <t>при увеличении показаний I0в, А</t>
  </si>
  <si>
    <t xml:space="preserve">при уменьшении показаний I0у,А </t>
  </si>
  <si>
    <t>абсолютная погрешность ΔI</t>
  </si>
  <si>
    <t>среднее арифметическое показаний Iср</t>
  </si>
  <si>
    <t xml:space="preserve">Абсолютная погрешность (при увеличении) </t>
  </si>
  <si>
    <t>Абсолютная погрешность (при уменьшении)</t>
  </si>
  <si>
    <t xml:space="preserve">вариация показаний </t>
  </si>
  <si>
    <t>приведенная погрешность вариации</t>
  </si>
  <si>
    <t>вариация показаний</t>
  </si>
  <si>
    <t>основная приведенная погрешность</t>
  </si>
  <si>
    <t>макс:</t>
  </si>
  <si>
    <t>таблица 3</t>
  </si>
  <si>
    <t xml:space="preserve">время успокоения, с </t>
  </si>
  <si>
    <t xml:space="preserve">среднее время, с </t>
  </si>
  <si>
    <t>погрешность от наклона</t>
  </si>
  <si>
    <t>дополнительная погрешность</t>
  </si>
  <si>
    <t>Параметры</t>
  </si>
  <si>
    <t xml:space="preserve"> γ0 , % </t>
  </si>
  <si>
    <t>γB, %</t>
  </si>
  <si>
    <t xml:space="preserve"> ∆см, мм</t>
  </si>
  <si>
    <t xml:space="preserve"> tУ, с</t>
  </si>
  <si>
    <t xml:space="preserve"> γφ, % </t>
  </si>
  <si>
    <t>R, Ом</t>
  </si>
  <si>
    <t>опытные значения</t>
  </si>
  <si>
    <t>Пределы допускаемых значений для класса точности</t>
  </si>
  <si>
    <t>4 ± 0.25</t>
  </si>
  <si>
    <t>основная приведенная погрешность,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</si>
</sst>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9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9" fontId="0" fillId="0" borderId="1" xfId="1" applyNumberFormat="1" applyFon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87AA2-264F-4D49-AF70-3A7E03427322}">
  <dimension ref="A1:K37"/>
  <sheetViews>
    <sheetView tabSelected="1" zoomScale="85" zoomScaleNormal="85" workbookViewId="0">
      <selection activeCell="J22" sqref="J22"/>
    </sheetView>
  </sheetViews>
  <sheetFormatPr defaultColWidth="9.140625" defaultRowHeight="15" x14ac:dyDescent="0.25"/>
  <cols>
    <col min="1" max="1" width="13.140625" style="1" customWidth="1"/>
    <col min="2" max="2" width="16.42578125" style="1" bestFit="1" customWidth="1"/>
    <col min="3" max="3" width="17.42578125" style="1" bestFit="1" customWidth="1"/>
    <col min="4" max="4" width="15.28515625" style="1" customWidth="1"/>
    <col min="5" max="5" width="18.140625" style="1" bestFit="1" customWidth="1"/>
    <col min="6" max="6" width="13.7109375" style="1" customWidth="1"/>
    <col min="7" max="7" width="14.42578125" style="1" customWidth="1"/>
    <col min="8" max="8" width="13.7109375" style="1" bestFit="1" customWidth="1"/>
    <col min="9" max="9" width="16.28515625" style="1" customWidth="1"/>
    <col min="10" max="10" width="16.42578125" style="1" customWidth="1"/>
    <col min="11" max="16384" width="9.140625" style="1"/>
  </cols>
  <sheetData>
    <row r="1" spans="1:11" x14ac:dyDescent="0.25">
      <c r="A1" s="4" t="s">
        <v>0</v>
      </c>
    </row>
    <row r="2" spans="1:11" x14ac:dyDescent="0.25">
      <c r="A2" s="11" t="s">
        <v>13</v>
      </c>
      <c r="B2" s="11" t="s">
        <v>1</v>
      </c>
      <c r="C2" s="11"/>
      <c r="D2" s="3"/>
      <c r="E2" s="11" t="s">
        <v>16</v>
      </c>
      <c r="F2" s="11"/>
      <c r="G2" s="11" t="s">
        <v>20</v>
      </c>
      <c r="H2" s="11"/>
      <c r="I2" s="11" t="s">
        <v>23</v>
      </c>
      <c r="J2" s="5"/>
    </row>
    <row r="3" spans="1:11" ht="60" x14ac:dyDescent="0.25">
      <c r="A3" s="11"/>
      <c r="B3" s="2" t="s">
        <v>14</v>
      </c>
      <c r="C3" s="2" t="s">
        <v>15</v>
      </c>
      <c r="D3" s="2" t="s">
        <v>17</v>
      </c>
      <c r="E3" s="2" t="s">
        <v>18</v>
      </c>
      <c r="F3" s="2" t="s">
        <v>19</v>
      </c>
      <c r="G3" s="2" t="s">
        <v>22</v>
      </c>
      <c r="H3" s="2" t="s">
        <v>21</v>
      </c>
      <c r="I3" s="11"/>
    </row>
    <row r="4" spans="1:11" x14ac:dyDescent="0.25">
      <c r="A4" s="3">
        <v>0.1</v>
      </c>
      <c r="B4" s="3">
        <v>9.8629999999999995E-2</v>
      </c>
      <c r="C4" s="3">
        <v>9.6579999999999999E-2</v>
      </c>
      <c r="D4" s="3">
        <f t="shared" ref="D4:D12" si="0">(B4+C4)/2</f>
        <v>9.7604999999999997E-2</v>
      </c>
      <c r="E4" s="3">
        <f>A4-B4</f>
        <v>1.3700000000000101E-3</v>
      </c>
      <c r="F4" s="3">
        <f>A4-C4</f>
        <v>3.4200000000000064E-3</v>
      </c>
      <c r="G4" s="7">
        <f>B4-C4</f>
        <v>2.0499999999999963E-3</v>
      </c>
      <c r="H4" s="13">
        <f>(ABS(B4-C4)/$A$12)*100</f>
        <v>0.40999999999999925</v>
      </c>
      <c r="I4" s="13">
        <f>(MAX(ABS(E4),ABS(F4))/$A$12)*100</f>
        <v>0.68400000000000127</v>
      </c>
    </row>
    <row r="5" spans="1:11" x14ac:dyDescent="0.25">
      <c r="A5" s="3">
        <v>0.15</v>
      </c>
      <c r="B5" s="3">
        <v>0.15084</v>
      </c>
      <c r="C5" s="3">
        <v>0.14795</v>
      </c>
      <c r="D5" s="3">
        <f t="shared" si="0"/>
        <v>0.149395</v>
      </c>
      <c r="E5" s="3">
        <f t="shared" ref="E5:E12" si="1">A5-B5</f>
        <v>-8.4000000000000741E-4</v>
      </c>
      <c r="F5" s="3">
        <f t="shared" ref="F5:F12" si="2">A5-C5</f>
        <v>2.0499999999999963E-3</v>
      </c>
      <c r="G5" s="7">
        <f t="shared" ref="G5:G12" si="3">B5-C5</f>
        <v>2.8900000000000037E-3</v>
      </c>
      <c r="H5" s="13">
        <f t="shared" ref="H5:H12" si="4">(ABS(B5-C5)/$A$12)*100</f>
        <v>0.57800000000000074</v>
      </c>
      <c r="I5" s="13">
        <f t="shared" ref="I5:I12" si="5">(MAX(ABS(E5),ABS(F5))/$A$12)*100</f>
        <v>0.40999999999999925</v>
      </c>
    </row>
    <row r="6" spans="1:11" x14ac:dyDescent="0.25">
      <c r="A6" s="3">
        <v>0.2</v>
      </c>
      <c r="B6" s="3">
        <v>0.20179</v>
      </c>
      <c r="C6" s="3">
        <v>0.20014999999999999</v>
      </c>
      <c r="D6" s="3">
        <f t="shared" si="0"/>
        <v>0.20096999999999998</v>
      </c>
      <c r="E6" s="3">
        <f t="shared" si="1"/>
        <v>-1.789999999999986E-3</v>
      </c>
      <c r="F6" s="3">
        <f t="shared" si="2"/>
        <v>-1.4999999999998348E-4</v>
      </c>
      <c r="G6" s="7">
        <f t="shared" si="3"/>
        <v>1.6400000000000026E-3</v>
      </c>
      <c r="H6" s="13">
        <f t="shared" si="4"/>
        <v>0.32800000000000051</v>
      </c>
      <c r="I6" s="13">
        <f t="shared" si="5"/>
        <v>0.35799999999999721</v>
      </c>
    </row>
    <row r="7" spans="1:11" x14ac:dyDescent="0.25">
      <c r="A7" s="3">
        <v>0.25</v>
      </c>
      <c r="B7" s="3">
        <v>0.25402999999999998</v>
      </c>
      <c r="C7" s="3">
        <v>0.25274000000000002</v>
      </c>
      <c r="D7" s="3">
        <f t="shared" si="0"/>
        <v>0.25338499999999997</v>
      </c>
      <c r="E7" s="3">
        <f t="shared" si="1"/>
        <v>-4.029999999999978E-3</v>
      </c>
      <c r="F7" s="3">
        <f t="shared" si="2"/>
        <v>-2.7400000000000202E-3</v>
      </c>
      <c r="G7" s="7">
        <f t="shared" si="3"/>
        <v>1.2899999999999578E-3</v>
      </c>
      <c r="H7" s="13">
        <f t="shared" si="4"/>
        <v>0.25799999999999157</v>
      </c>
      <c r="I7" s="13">
        <f t="shared" si="5"/>
        <v>0.80599999999999561</v>
      </c>
    </row>
    <row r="8" spans="1:11" x14ac:dyDescent="0.25">
      <c r="A8" s="3">
        <v>0.3</v>
      </c>
      <c r="B8" s="3">
        <v>0.30570000000000003</v>
      </c>
      <c r="C8" s="3">
        <v>0.30534</v>
      </c>
      <c r="D8" s="3">
        <f t="shared" si="0"/>
        <v>0.30552000000000001</v>
      </c>
      <c r="E8" s="3">
        <f t="shared" si="1"/>
        <v>-5.7000000000000384E-3</v>
      </c>
      <c r="F8" s="3">
        <f t="shared" si="2"/>
        <v>-5.3400000000000114E-3</v>
      </c>
      <c r="G8" s="7">
        <f t="shared" si="3"/>
        <v>3.6000000000002697E-4</v>
      </c>
      <c r="H8" s="13">
        <f t="shared" si="4"/>
        <v>7.2000000000005393E-2</v>
      </c>
      <c r="I8" s="13">
        <f t="shared" si="5"/>
        <v>1.1400000000000077</v>
      </c>
    </row>
    <row r="9" spans="1:11" x14ac:dyDescent="0.25">
      <c r="A9" s="3">
        <v>0.35</v>
      </c>
      <c r="B9" s="3">
        <v>0.35754999999999998</v>
      </c>
      <c r="C9" s="3">
        <v>0.35560999999999998</v>
      </c>
      <c r="D9" s="3">
        <f t="shared" si="0"/>
        <v>0.35658000000000001</v>
      </c>
      <c r="E9" s="3">
        <f t="shared" si="1"/>
        <v>-7.5500000000000012E-3</v>
      </c>
      <c r="F9" s="3">
        <f t="shared" si="2"/>
        <v>-5.6100000000000039E-3</v>
      </c>
      <c r="G9" s="7">
        <f t="shared" si="3"/>
        <v>1.9399999999999973E-3</v>
      </c>
      <c r="H9" s="13">
        <f t="shared" si="4"/>
        <v>0.38799999999999946</v>
      </c>
      <c r="I9" s="13">
        <f t="shared" si="5"/>
        <v>1.5100000000000002</v>
      </c>
    </row>
    <row r="10" spans="1:11" x14ac:dyDescent="0.25">
      <c r="A10" s="3">
        <v>0.4</v>
      </c>
      <c r="B10" s="3">
        <v>0.40560000000000002</v>
      </c>
      <c r="C10" s="3">
        <v>0.40504000000000001</v>
      </c>
      <c r="D10" s="3">
        <f t="shared" si="0"/>
        <v>0.40532000000000001</v>
      </c>
      <c r="E10" s="3">
        <f t="shared" si="1"/>
        <v>-5.5999999999999939E-3</v>
      </c>
      <c r="F10" s="3">
        <f t="shared" si="2"/>
        <v>-5.0399999999999889E-3</v>
      </c>
      <c r="G10" s="7">
        <f t="shared" si="3"/>
        <v>5.6000000000000494E-4</v>
      </c>
      <c r="H10" s="13">
        <f t="shared" si="4"/>
        <v>0.11200000000000099</v>
      </c>
      <c r="I10" s="13">
        <f t="shared" si="5"/>
        <v>1.1199999999999988</v>
      </c>
    </row>
    <row r="11" spans="1:11" x14ac:dyDescent="0.25">
      <c r="A11" s="3">
        <v>0.45</v>
      </c>
      <c r="B11" s="3">
        <v>0.45623000000000002</v>
      </c>
      <c r="C11" s="3">
        <v>0.45490000000000003</v>
      </c>
      <c r="D11" s="3">
        <f t="shared" si="0"/>
        <v>0.455565</v>
      </c>
      <c r="E11" s="3">
        <f t="shared" si="1"/>
        <v>-6.2300000000000133E-3</v>
      </c>
      <c r="F11" s="3">
        <f t="shared" si="2"/>
        <v>-4.9000000000000155E-3</v>
      </c>
      <c r="G11" s="7">
        <f t="shared" si="3"/>
        <v>1.3299999999999979E-3</v>
      </c>
      <c r="H11" s="13">
        <f t="shared" si="4"/>
        <v>0.26599999999999957</v>
      </c>
      <c r="I11" s="13">
        <f t="shared" si="5"/>
        <v>1.2460000000000027</v>
      </c>
    </row>
    <row r="12" spans="1:11" x14ac:dyDescent="0.25">
      <c r="A12" s="3">
        <v>0.5</v>
      </c>
      <c r="B12" s="3">
        <v>0.50788</v>
      </c>
      <c r="C12" s="3">
        <v>0.50619999999999998</v>
      </c>
      <c r="D12" s="3">
        <f t="shared" si="0"/>
        <v>0.50703999999999994</v>
      </c>
      <c r="E12" s="3">
        <f t="shared" si="1"/>
        <v>-7.8799999999999981E-3</v>
      </c>
      <c r="F12" s="3">
        <f t="shared" si="2"/>
        <v>-6.1999999999999833E-3</v>
      </c>
      <c r="G12" s="7">
        <f t="shared" si="3"/>
        <v>1.6800000000000148E-3</v>
      </c>
      <c r="H12" s="13">
        <f t="shared" si="4"/>
        <v>0.33600000000000296</v>
      </c>
      <c r="I12" s="13">
        <f t="shared" si="5"/>
        <v>1.5759999999999996</v>
      </c>
    </row>
    <row r="13" spans="1:11" x14ac:dyDescent="0.25">
      <c r="G13" s="8" t="s">
        <v>24</v>
      </c>
      <c r="H13" s="13">
        <f>MAX(H4:H12)</f>
        <v>0.57800000000000074</v>
      </c>
      <c r="I13" s="13">
        <f>MAX(I4:I12)</f>
        <v>1.5759999999999996</v>
      </c>
    </row>
    <row r="14" spans="1:11" ht="30" customHeight="1" x14ac:dyDescent="0.25">
      <c r="A14" s="4" t="s">
        <v>25</v>
      </c>
    </row>
    <row r="15" spans="1:11" ht="45" x14ac:dyDescent="0.25">
      <c r="A15" s="2" t="s">
        <v>26</v>
      </c>
      <c r="B15" s="2" t="s">
        <v>27</v>
      </c>
    </row>
    <row r="16" spans="1:11" x14ac:dyDescent="0.25">
      <c r="A16" s="3">
        <v>3.42</v>
      </c>
      <c r="B16" s="12">
        <v>3.1549999999999998</v>
      </c>
      <c r="J16" s="6"/>
      <c r="K16" s="6"/>
    </row>
    <row r="17" spans="1:7" x14ac:dyDescent="0.25">
      <c r="A17" s="3">
        <v>3</v>
      </c>
      <c r="B17" s="12"/>
    </row>
    <row r="18" spans="1:7" x14ac:dyDescent="0.25">
      <c r="A18" s="3">
        <v>3.1</v>
      </c>
      <c r="B18" s="12"/>
    </row>
    <row r="19" spans="1:7" x14ac:dyDescent="0.25">
      <c r="A19" s="3">
        <v>3.1</v>
      </c>
      <c r="B19" s="12"/>
    </row>
    <row r="21" spans="1:7" x14ac:dyDescent="0.25">
      <c r="A21" s="4" t="s">
        <v>11</v>
      </c>
    </row>
    <row r="22" spans="1:7" x14ac:dyDescent="0.25">
      <c r="A22" s="11" t="s">
        <v>2</v>
      </c>
      <c r="B22" s="11" t="s">
        <v>3</v>
      </c>
      <c r="C22" s="12" t="s">
        <v>4</v>
      </c>
      <c r="D22" s="12"/>
      <c r="E22" s="12"/>
      <c r="F22" s="11" t="s">
        <v>28</v>
      </c>
      <c r="G22" s="11"/>
    </row>
    <row r="23" spans="1:7" ht="75" x14ac:dyDescent="0.25">
      <c r="A23" s="11"/>
      <c r="B23" s="11"/>
      <c r="C23" s="3" t="s">
        <v>5</v>
      </c>
      <c r="D23" s="3" t="s">
        <v>6</v>
      </c>
      <c r="E23" s="2" t="s">
        <v>12</v>
      </c>
      <c r="F23" s="2" t="s">
        <v>29</v>
      </c>
      <c r="G23" s="2" t="s">
        <v>40</v>
      </c>
    </row>
    <row r="24" spans="1:7" x14ac:dyDescent="0.25">
      <c r="A24" s="3" t="s">
        <v>7</v>
      </c>
      <c r="B24" s="3">
        <v>0.3</v>
      </c>
      <c r="C24" s="3">
        <v>0.30921999999999999</v>
      </c>
      <c r="D24" s="3">
        <v>0.30886999999999998</v>
      </c>
      <c r="E24" s="3">
        <f>(C24+D24)/2</f>
        <v>0.30904500000000001</v>
      </c>
      <c r="F24" s="13">
        <f>E24-$D$8</f>
        <v>3.5250000000000004E-3</v>
      </c>
      <c r="G24" s="13">
        <f>(F24/$A$12)*100</f>
        <v>0.70500000000000007</v>
      </c>
    </row>
    <row r="25" spans="1:7" x14ac:dyDescent="0.25">
      <c r="A25" s="3" t="s">
        <v>7</v>
      </c>
      <c r="B25" s="3">
        <v>0.5</v>
      </c>
      <c r="C25" s="3">
        <v>0.50980999999999999</v>
      </c>
      <c r="D25" s="3">
        <v>0.50890000000000002</v>
      </c>
      <c r="E25" s="3">
        <f t="shared" ref="E25:E31" si="6">(C25+D25)/2</f>
        <v>0.509355</v>
      </c>
      <c r="F25" s="13">
        <f>E25-$D$12</f>
        <v>2.315000000000067E-3</v>
      </c>
      <c r="G25" s="13">
        <f t="shared" ref="G25:G31" si="7">(F25/$A$12)*100</f>
        <v>0.4630000000000134</v>
      </c>
    </row>
    <row r="26" spans="1:7" x14ac:dyDescent="0.25">
      <c r="A26" s="3" t="s">
        <v>8</v>
      </c>
      <c r="B26" s="3">
        <v>0.3</v>
      </c>
      <c r="C26" s="3">
        <v>0.30586999999999998</v>
      </c>
      <c r="D26" s="3">
        <v>0.30531000000000003</v>
      </c>
      <c r="E26" s="3">
        <f t="shared" si="6"/>
        <v>0.30559000000000003</v>
      </c>
      <c r="F26" s="13">
        <f>E26-$D$8</f>
        <v>7.0000000000014495E-5</v>
      </c>
      <c r="G26" s="13">
        <f t="shared" si="7"/>
        <v>1.4000000000002899E-2</v>
      </c>
    </row>
    <row r="27" spans="1:7" x14ac:dyDescent="0.25">
      <c r="A27" s="3" t="s">
        <v>8</v>
      </c>
      <c r="B27" s="3">
        <v>0.5</v>
      </c>
      <c r="C27" s="3">
        <v>0.50705999999999996</v>
      </c>
      <c r="D27" s="3">
        <v>0.50880000000000003</v>
      </c>
      <c r="E27" s="3">
        <f t="shared" si="6"/>
        <v>0.50792999999999999</v>
      </c>
      <c r="F27" s="13">
        <f>E27-$D$12</f>
        <v>8.9000000000005741E-4</v>
      </c>
      <c r="G27" s="13">
        <f t="shared" si="7"/>
        <v>0.17800000000001148</v>
      </c>
    </row>
    <row r="28" spans="1:7" x14ac:dyDescent="0.25">
      <c r="A28" s="3" t="s">
        <v>9</v>
      </c>
      <c r="B28" s="3">
        <v>0.3</v>
      </c>
      <c r="C28" s="3">
        <v>0.30437999999999998</v>
      </c>
      <c r="D28" s="3">
        <v>0.30514999999999998</v>
      </c>
      <c r="E28" s="3">
        <f t="shared" si="6"/>
        <v>0.30476499999999995</v>
      </c>
      <c r="F28" s="13">
        <f>E28-$D$8</f>
        <v>-7.5500000000006118E-4</v>
      </c>
      <c r="G28" s="13">
        <f t="shared" si="7"/>
        <v>-0.15100000000001224</v>
      </c>
    </row>
    <row r="29" spans="1:7" x14ac:dyDescent="0.25">
      <c r="A29" s="3" t="s">
        <v>9</v>
      </c>
      <c r="B29" s="3">
        <v>0.5</v>
      </c>
      <c r="C29" s="3">
        <v>0.50568000000000002</v>
      </c>
      <c r="D29" s="3">
        <v>0.50639999999999996</v>
      </c>
      <c r="E29" s="3">
        <f t="shared" si="6"/>
        <v>0.50604000000000005</v>
      </c>
      <c r="F29" s="13">
        <f>E29-$D$12</f>
        <v>-9.9999999999988987E-4</v>
      </c>
      <c r="G29" s="13">
        <f t="shared" si="7"/>
        <v>-0.19999999999997797</v>
      </c>
    </row>
    <row r="30" spans="1:7" x14ac:dyDescent="0.25">
      <c r="A30" s="3" t="s">
        <v>10</v>
      </c>
      <c r="B30" s="3">
        <v>0.3</v>
      </c>
      <c r="C30" s="3">
        <v>0.30896000000000001</v>
      </c>
      <c r="D30" s="3">
        <v>0.30591000000000002</v>
      </c>
      <c r="E30" s="3">
        <f t="shared" si="6"/>
        <v>0.30743500000000001</v>
      </c>
      <c r="F30" s="13">
        <f>E30-$D$8</f>
        <v>1.915E-3</v>
      </c>
      <c r="G30" s="13">
        <f t="shared" si="7"/>
        <v>0.38300000000000001</v>
      </c>
    </row>
    <row r="31" spans="1:7" x14ac:dyDescent="0.25">
      <c r="A31" s="3" t="s">
        <v>10</v>
      </c>
      <c r="B31" s="3">
        <v>0.5</v>
      </c>
      <c r="C31" s="3">
        <v>0.50939999999999996</v>
      </c>
      <c r="D31" s="3">
        <v>0.50829999999999997</v>
      </c>
      <c r="E31" s="3">
        <f t="shared" si="6"/>
        <v>0.50885000000000002</v>
      </c>
      <c r="F31" s="13">
        <f>E31-$D$12</f>
        <v>1.8100000000000893E-3</v>
      </c>
      <c r="G31" s="13">
        <f t="shared" si="7"/>
        <v>0.36200000000001786</v>
      </c>
    </row>
    <row r="32" spans="1:7" x14ac:dyDescent="0.25">
      <c r="F32" s="9" t="s">
        <v>24</v>
      </c>
      <c r="G32" s="13">
        <f>MAX(G24:G31)</f>
        <v>0.70500000000000007</v>
      </c>
    </row>
    <row r="35" spans="1:7" x14ac:dyDescent="0.25">
      <c r="A35" s="3" t="s">
        <v>30</v>
      </c>
      <c r="B35" s="3" t="s">
        <v>31</v>
      </c>
      <c r="C35" s="3" t="s">
        <v>32</v>
      </c>
      <c r="D35" s="3" t="s">
        <v>33</v>
      </c>
      <c r="E35" s="3" t="s">
        <v>34</v>
      </c>
      <c r="F35" s="3" t="s">
        <v>35</v>
      </c>
      <c r="G35" s="3" t="s">
        <v>36</v>
      </c>
    </row>
    <row r="36" spans="1:7" ht="39.6" customHeight="1" x14ac:dyDescent="0.25">
      <c r="A36" s="2" t="s">
        <v>37</v>
      </c>
      <c r="B36" s="14">
        <f>I13</f>
        <v>1.5759999999999996</v>
      </c>
      <c r="C36" s="14">
        <f>H13</f>
        <v>0.57800000000000074</v>
      </c>
      <c r="D36" s="3">
        <v>0.25</v>
      </c>
      <c r="E36" s="3">
        <f>B16</f>
        <v>3.1549999999999998</v>
      </c>
      <c r="F36" s="14">
        <f>G32</f>
        <v>0.70500000000000007</v>
      </c>
      <c r="G36" s="3">
        <v>320.02999999999997</v>
      </c>
    </row>
    <row r="37" spans="1:7" ht="75" x14ac:dyDescent="0.25">
      <c r="A37" s="10" t="s">
        <v>38</v>
      </c>
      <c r="B37" s="3">
        <v>0.5</v>
      </c>
      <c r="C37" s="3">
        <v>0.5</v>
      </c>
      <c r="D37" s="3">
        <v>0.375</v>
      </c>
      <c r="E37" s="3">
        <v>4</v>
      </c>
      <c r="F37" s="3">
        <v>0.5</v>
      </c>
      <c r="G37" s="3" t="s">
        <v>39</v>
      </c>
    </row>
  </sheetData>
  <mergeCells count="10">
    <mergeCell ref="I2:I3"/>
    <mergeCell ref="B16:B19"/>
    <mergeCell ref="B2:C2"/>
    <mergeCell ref="A2:A3"/>
    <mergeCell ref="C22:E22"/>
    <mergeCell ref="B22:B23"/>
    <mergeCell ref="A22:A23"/>
    <mergeCell ref="E2:F2"/>
    <mergeCell ref="F22:G22"/>
    <mergeCell ref="G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kiki Artem</dc:creator>
  <cp:lastModifiedBy>kiki Artem</cp:lastModifiedBy>
  <dcterms:created xsi:type="dcterms:W3CDTF">2023-10-19T18:37:30Z</dcterms:created>
  <dcterms:modified xsi:type="dcterms:W3CDTF">2023-12-27T04:41:11Z</dcterms:modified>
</cp:coreProperties>
</file>