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rv237_exeter_ac_uk/Documents/PhD/Data/"/>
    </mc:Choice>
  </mc:AlternateContent>
  <xr:revisionPtr revIDLastSave="7" documentId="11_5E3306E18224637F10EB5514DB863E2AEFAF8D03" xr6:coauthVersionLast="47" xr6:coauthVersionMax="47" xr10:uidLastSave="{0909EB69-09C6-48B4-867C-7B8772BD126C}"/>
  <bookViews>
    <workbookView minimized="1" xWindow="4500" yWindow="1185" windowWidth="25185" windowHeight="14565" firstSheet="1" activeTab="2" xr2:uid="{00000000-000D-0000-FFFF-FFFF00000000}"/>
  </bookViews>
  <sheets>
    <sheet name="biomass" sheetId="1" r:id="rId1"/>
    <sheet name="cover" sheetId="5" r:id="rId2"/>
    <sheet name="fire window" sheetId="2" r:id="rId3"/>
    <sheet name="productivity" sheetId="4" r:id="rId4"/>
    <sheet name="productivity_lat" sheetId="6" r:id="rId5"/>
    <sheet name="upper limit" sheetId="3" r:id="rId6"/>
    <sheet name="upper limit lat" sheetId="7" r:id="rId7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F6" i="2"/>
  <c r="F5" i="2"/>
  <c r="M40" i="7"/>
  <c r="L40" i="7"/>
  <c r="M39" i="7"/>
  <c r="L39" i="7"/>
  <c r="M38" i="7"/>
  <c r="L38" i="7"/>
  <c r="M37" i="7"/>
  <c r="L37" i="7"/>
  <c r="M36" i="7"/>
  <c r="L36" i="7"/>
  <c r="J40" i="7"/>
  <c r="I40" i="7"/>
  <c r="J39" i="7"/>
  <c r="I39" i="7"/>
  <c r="J38" i="7"/>
  <c r="I38" i="7"/>
  <c r="J37" i="7"/>
  <c r="I37" i="7"/>
  <c r="J36" i="7"/>
  <c r="I36" i="7"/>
  <c r="G40" i="7"/>
  <c r="F40" i="7"/>
  <c r="G39" i="7"/>
  <c r="F39" i="7"/>
  <c r="G38" i="7"/>
  <c r="F38" i="7"/>
  <c r="G37" i="7"/>
  <c r="F37" i="7"/>
  <c r="G36" i="7"/>
  <c r="F36" i="7"/>
  <c r="D40" i="7"/>
  <c r="D39" i="7"/>
  <c r="D38" i="7"/>
  <c r="D37" i="7"/>
  <c r="D36" i="7"/>
  <c r="C40" i="7"/>
  <c r="C39" i="7"/>
  <c r="C38" i="7"/>
  <c r="C37" i="7"/>
  <c r="C36" i="7"/>
  <c r="M35" i="7" l="1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I31" i="7"/>
  <c r="I23" i="7"/>
  <c r="I35" i="7"/>
  <c r="I34" i="7"/>
  <c r="I33" i="7"/>
  <c r="I32" i="7"/>
  <c r="I30" i="7"/>
  <c r="I29" i="7"/>
  <c r="I28" i="7"/>
  <c r="I27" i="7"/>
  <c r="I26" i="7"/>
  <c r="I25" i="7"/>
  <c r="I24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D35" i="7" l="1"/>
  <c r="D34" i="7"/>
  <c r="D33" i="7"/>
  <c r="D32" i="7"/>
  <c r="D31" i="7"/>
  <c r="D30" i="7"/>
  <c r="D29" i="7"/>
  <c r="D28" i="7"/>
  <c r="D27" i="7"/>
  <c r="D26" i="7"/>
  <c r="D25" i="7"/>
  <c r="D24" i="7"/>
  <c r="D23" i="7"/>
  <c r="C35" i="7"/>
  <c r="C34" i="7"/>
  <c r="C33" i="7"/>
  <c r="C32" i="7"/>
  <c r="C31" i="7"/>
  <c r="C30" i="7"/>
  <c r="C29" i="7"/>
  <c r="C28" i="7"/>
  <c r="C27" i="7"/>
  <c r="C25" i="7"/>
  <c r="C24" i="7"/>
  <c r="C26" i="7"/>
  <c r="C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S22" i="6"/>
  <c r="S20" i="6"/>
  <c r="S18" i="6"/>
  <c r="S16" i="6"/>
  <c r="S14" i="6"/>
  <c r="S12" i="6"/>
  <c r="S10" i="6"/>
  <c r="S9" i="6"/>
  <c r="S8" i="6"/>
  <c r="S6" i="6"/>
  <c r="S4" i="6"/>
  <c r="P22" i="6"/>
  <c r="P20" i="6"/>
  <c r="P18" i="6"/>
  <c r="P16" i="6"/>
  <c r="P14" i="6"/>
  <c r="P12" i="6"/>
  <c r="P10" i="6"/>
  <c r="P9" i="6"/>
  <c r="P8" i="6"/>
  <c r="P6" i="6"/>
  <c r="P4" i="6"/>
  <c r="M22" i="6"/>
  <c r="M20" i="6"/>
  <c r="M18" i="6"/>
  <c r="M16" i="6"/>
  <c r="M14" i="6"/>
  <c r="M12" i="6"/>
  <c r="M10" i="6"/>
  <c r="M9" i="6"/>
  <c r="M8" i="6"/>
  <c r="M6" i="6"/>
  <c r="M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F4" i="6"/>
  <c r="C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R22" i="6"/>
  <c r="R20" i="6"/>
  <c r="R18" i="6"/>
  <c r="R16" i="6"/>
  <c r="R14" i="6"/>
  <c r="R12" i="6"/>
  <c r="R10" i="6"/>
  <c r="R9" i="6"/>
  <c r="R8" i="6"/>
  <c r="R6" i="6"/>
  <c r="R4" i="6"/>
  <c r="O22" i="6"/>
  <c r="O20" i="6"/>
  <c r="O18" i="6"/>
  <c r="O16" i="6"/>
  <c r="O14" i="6"/>
  <c r="O12" i="6"/>
  <c r="O10" i="6"/>
  <c r="O9" i="6"/>
  <c r="O8" i="6"/>
  <c r="O6" i="6"/>
  <c r="O4" i="6"/>
  <c r="L22" i="6"/>
  <c r="L20" i="6"/>
  <c r="L18" i="6"/>
  <c r="L16" i="6"/>
  <c r="L14" i="6"/>
  <c r="L12" i="6"/>
  <c r="L10" i="6"/>
  <c r="L9" i="6"/>
  <c r="L8" i="6"/>
  <c r="L6" i="6"/>
  <c r="L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K4" i="4" l="1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E9" i="3"/>
  <c r="E8" i="3"/>
  <c r="E7" i="3"/>
  <c r="E6" i="3"/>
  <c r="E5" i="3"/>
  <c r="E19" i="3"/>
  <c r="E18" i="3"/>
  <c r="E17" i="3"/>
  <c r="E16" i="3"/>
  <c r="E15" i="3"/>
  <c r="E14" i="3"/>
  <c r="E13" i="3"/>
  <c r="E12" i="3"/>
  <c r="E11" i="3"/>
  <c r="E10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J18" i="3"/>
  <c r="J22" i="3"/>
  <c r="J20" i="3"/>
  <c r="J21" i="3"/>
  <c r="J19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K9" i="4"/>
  <c r="M9" i="4"/>
  <c r="N9" i="4"/>
  <c r="P9" i="4"/>
  <c r="Q9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Q22" i="4"/>
  <c r="Q20" i="4"/>
  <c r="Q18" i="4"/>
  <c r="Q16" i="4"/>
  <c r="Q14" i="4"/>
  <c r="Q12" i="4"/>
  <c r="Q10" i="4"/>
  <c r="Q8" i="4"/>
  <c r="Q6" i="4"/>
  <c r="Q4" i="4"/>
  <c r="N22" i="4"/>
  <c r="N20" i="4"/>
  <c r="N18" i="4"/>
  <c r="N16" i="4"/>
  <c r="N14" i="4"/>
  <c r="N12" i="4"/>
  <c r="N10" i="4"/>
  <c r="N8" i="4"/>
  <c r="N6" i="4"/>
  <c r="N4" i="4"/>
  <c r="I23" i="4"/>
  <c r="I5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C3" i="2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P22" i="4"/>
  <c r="P20" i="4"/>
  <c r="P18" i="4"/>
  <c r="P16" i="4"/>
  <c r="P14" i="4"/>
  <c r="P12" i="4"/>
  <c r="P10" i="4"/>
  <c r="P8" i="4"/>
  <c r="P6" i="4"/>
  <c r="P4" i="4"/>
  <c r="M22" i="4"/>
  <c r="M20" i="4"/>
  <c r="M18" i="4"/>
  <c r="M16" i="4"/>
  <c r="M14" i="4"/>
  <c r="M12" i="4"/>
  <c r="M10" i="4"/>
  <c r="M8" i="4"/>
  <c r="M6" i="4"/>
  <c r="M4" i="4"/>
  <c r="K22" i="4"/>
  <c r="K20" i="4"/>
  <c r="K18" i="4"/>
  <c r="K16" i="4"/>
  <c r="K14" i="4"/>
  <c r="K12" i="4"/>
  <c r="K10" i="4"/>
  <c r="K8" i="4"/>
  <c r="K6" i="4"/>
  <c r="H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C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K20" i="5"/>
  <c r="AR23" i="5"/>
  <c r="AR25" i="5"/>
  <c r="AQ25" i="5"/>
  <c r="AP25" i="5"/>
  <c r="AO25" i="5"/>
  <c r="AM25" i="5"/>
  <c r="AL25" i="5"/>
  <c r="AK25" i="5"/>
  <c r="AI25" i="5"/>
  <c r="AH25" i="5"/>
  <c r="AF25" i="5"/>
  <c r="AE25" i="5"/>
  <c r="AC25" i="5"/>
  <c r="AB25" i="5"/>
  <c r="Z25" i="5"/>
  <c r="Y25" i="5"/>
  <c r="W25" i="5"/>
  <c r="V25" i="5"/>
  <c r="T25" i="5"/>
  <c r="S25" i="5"/>
  <c r="Q25" i="5"/>
  <c r="P25" i="5"/>
  <c r="N25" i="5"/>
  <c r="M25" i="5"/>
  <c r="K25" i="5"/>
  <c r="J25" i="5"/>
  <c r="I25" i="5"/>
  <c r="G25" i="5"/>
  <c r="F25" i="5"/>
  <c r="D25" i="5"/>
  <c r="AR24" i="5"/>
  <c r="AQ24" i="5"/>
  <c r="AP24" i="5"/>
  <c r="AO24" i="5"/>
  <c r="AM24" i="5"/>
  <c r="AL24" i="5"/>
  <c r="AK24" i="5"/>
  <c r="AI24" i="5"/>
  <c r="AH24" i="5"/>
  <c r="AF24" i="5"/>
  <c r="AE24" i="5"/>
  <c r="AC24" i="5"/>
  <c r="AB24" i="5"/>
  <c r="Z24" i="5"/>
  <c r="Y24" i="5"/>
  <c r="W24" i="5"/>
  <c r="V24" i="5"/>
  <c r="T24" i="5"/>
  <c r="S24" i="5"/>
  <c r="Q24" i="5"/>
  <c r="P24" i="5"/>
  <c r="N24" i="5"/>
  <c r="M24" i="5"/>
  <c r="K24" i="5"/>
  <c r="J24" i="5"/>
  <c r="I24" i="5"/>
  <c r="G24" i="5"/>
  <c r="F24" i="5"/>
  <c r="D24" i="5"/>
  <c r="AQ23" i="5"/>
  <c r="AP23" i="5"/>
  <c r="AO23" i="5"/>
  <c r="AM23" i="5"/>
  <c r="AL23" i="5"/>
  <c r="AK23" i="5"/>
  <c r="AI23" i="5"/>
  <c r="AH23" i="5"/>
  <c r="AF23" i="5"/>
  <c r="AE23" i="5"/>
  <c r="AC23" i="5"/>
  <c r="AB23" i="5"/>
  <c r="Z23" i="5"/>
  <c r="Y23" i="5"/>
  <c r="W23" i="5"/>
  <c r="V23" i="5"/>
  <c r="T23" i="5"/>
  <c r="S23" i="5"/>
  <c r="Q23" i="5"/>
  <c r="P23" i="5"/>
  <c r="N23" i="5"/>
  <c r="M23" i="5"/>
  <c r="K23" i="5"/>
  <c r="J23" i="5"/>
  <c r="I23" i="5"/>
  <c r="G23" i="5"/>
  <c r="F23" i="5"/>
  <c r="D23" i="5"/>
  <c r="AR22" i="5"/>
  <c r="AQ22" i="5"/>
  <c r="AP22" i="5"/>
  <c r="AO22" i="5"/>
  <c r="AM22" i="5"/>
  <c r="AL22" i="5"/>
  <c r="AK22" i="5"/>
  <c r="AI22" i="5"/>
  <c r="AH22" i="5"/>
  <c r="AF22" i="5"/>
  <c r="AE22" i="5"/>
  <c r="AC22" i="5"/>
  <c r="AB22" i="5"/>
  <c r="Z22" i="5"/>
  <c r="Y22" i="5"/>
  <c r="W22" i="5"/>
  <c r="V22" i="5"/>
  <c r="T22" i="5"/>
  <c r="S22" i="5"/>
  <c r="Q22" i="5"/>
  <c r="P22" i="5"/>
  <c r="N22" i="5"/>
  <c r="M22" i="5"/>
  <c r="K22" i="5"/>
  <c r="J22" i="5"/>
  <c r="I22" i="5"/>
  <c r="G22" i="5"/>
  <c r="F22" i="5"/>
  <c r="D22" i="5"/>
  <c r="AR21" i="5"/>
  <c r="AQ21" i="5"/>
  <c r="AP21" i="5"/>
  <c r="AO21" i="5"/>
  <c r="AM21" i="5"/>
  <c r="AL21" i="5"/>
  <c r="AK21" i="5"/>
  <c r="AI21" i="5"/>
  <c r="AH21" i="5"/>
  <c r="AF21" i="5"/>
  <c r="AE21" i="5"/>
  <c r="AC21" i="5"/>
  <c r="AB21" i="5"/>
  <c r="Z21" i="5"/>
  <c r="Y21" i="5"/>
  <c r="W21" i="5"/>
  <c r="V21" i="5"/>
  <c r="T21" i="5"/>
  <c r="S21" i="5"/>
  <c r="Q21" i="5"/>
  <c r="P21" i="5"/>
  <c r="N21" i="5"/>
  <c r="M21" i="5"/>
  <c r="K21" i="5"/>
  <c r="J21" i="5"/>
  <c r="I21" i="5"/>
  <c r="G21" i="5"/>
  <c r="F21" i="5"/>
  <c r="D21" i="5"/>
  <c r="AR20" i="5"/>
  <c r="AQ20" i="5"/>
  <c r="AP20" i="5"/>
  <c r="AO20" i="5"/>
  <c r="AM20" i="5"/>
  <c r="AL20" i="5"/>
  <c r="AK20" i="5"/>
  <c r="AI20" i="5"/>
  <c r="AH20" i="5"/>
  <c r="AF20" i="5"/>
  <c r="AE20" i="5"/>
  <c r="AC20" i="5"/>
  <c r="AB20" i="5"/>
  <c r="Z20" i="5"/>
  <c r="Y20" i="5"/>
  <c r="W20" i="5"/>
  <c r="V20" i="5"/>
  <c r="T20" i="5"/>
  <c r="S20" i="5"/>
  <c r="Q20" i="5"/>
  <c r="P20" i="5"/>
  <c r="N20" i="5"/>
  <c r="M20" i="5"/>
  <c r="J20" i="5"/>
  <c r="I20" i="5"/>
  <c r="G20" i="5"/>
  <c r="F20" i="5"/>
  <c r="D20" i="5"/>
  <c r="AR19" i="5"/>
  <c r="AQ19" i="5"/>
  <c r="AP19" i="5"/>
  <c r="AO19" i="5"/>
  <c r="AM19" i="5"/>
  <c r="AL19" i="5"/>
  <c r="AK19" i="5"/>
  <c r="AI19" i="5"/>
  <c r="AH19" i="5"/>
  <c r="AF19" i="5"/>
  <c r="AE19" i="5"/>
  <c r="AC19" i="5"/>
  <c r="AB19" i="5"/>
  <c r="Z19" i="5"/>
  <c r="Y19" i="5"/>
  <c r="W19" i="5"/>
  <c r="V19" i="5"/>
  <c r="T19" i="5"/>
  <c r="S19" i="5"/>
  <c r="Q19" i="5"/>
  <c r="P19" i="5"/>
  <c r="N19" i="5"/>
  <c r="M19" i="5"/>
  <c r="K19" i="5"/>
  <c r="J19" i="5"/>
  <c r="I19" i="5"/>
  <c r="G19" i="5"/>
  <c r="F19" i="5"/>
  <c r="D19" i="5"/>
  <c r="AR18" i="5"/>
  <c r="AQ18" i="5"/>
  <c r="AP18" i="5"/>
  <c r="AO18" i="5"/>
  <c r="AM18" i="5"/>
  <c r="AL18" i="5"/>
  <c r="AK18" i="5"/>
  <c r="AI18" i="5"/>
  <c r="AH18" i="5"/>
  <c r="AF18" i="5"/>
  <c r="AE18" i="5"/>
  <c r="AC18" i="5"/>
  <c r="AB18" i="5"/>
  <c r="Z18" i="5"/>
  <c r="Y18" i="5"/>
  <c r="W18" i="5"/>
  <c r="V18" i="5"/>
  <c r="T18" i="5"/>
  <c r="S18" i="5"/>
  <c r="Q18" i="5"/>
  <c r="P18" i="5"/>
  <c r="N18" i="5"/>
  <c r="M18" i="5"/>
  <c r="K18" i="5"/>
  <c r="J18" i="5"/>
  <c r="I18" i="5"/>
  <c r="G18" i="5"/>
  <c r="F18" i="5"/>
  <c r="D18" i="5"/>
  <c r="AR17" i="5"/>
  <c r="AQ17" i="5"/>
  <c r="AP17" i="5"/>
  <c r="AO17" i="5"/>
  <c r="AM17" i="5"/>
  <c r="AL17" i="5"/>
  <c r="AK17" i="5"/>
  <c r="AI17" i="5"/>
  <c r="AH17" i="5"/>
  <c r="AF17" i="5"/>
  <c r="AE17" i="5"/>
  <c r="AC17" i="5"/>
  <c r="AB17" i="5"/>
  <c r="Z17" i="5"/>
  <c r="Y17" i="5"/>
  <c r="W17" i="5"/>
  <c r="V17" i="5"/>
  <c r="T17" i="5"/>
  <c r="S17" i="5"/>
  <c r="Q17" i="5"/>
  <c r="P17" i="5"/>
  <c r="N17" i="5"/>
  <c r="M17" i="5"/>
  <c r="K17" i="5"/>
  <c r="J17" i="5"/>
  <c r="I17" i="5"/>
  <c r="G17" i="5"/>
  <c r="F17" i="5"/>
  <c r="D17" i="5"/>
  <c r="AR16" i="5"/>
  <c r="AQ16" i="5"/>
  <c r="AP16" i="5"/>
  <c r="AO16" i="5"/>
  <c r="AM16" i="5"/>
  <c r="AL16" i="5"/>
  <c r="AK16" i="5"/>
  <c r="AI16" i="5"/>
  <c r="AH16" i="5"/>
  <c r="AF16" i="5"/>
  <c r="AE16" i="5"/>
  <c r="AC16" i="5"/>
  <c r="AB16" i="5"/>
  <c r="Z16" i="5"/>
  <c r="Y16" i="5"/>
  <c r="W16" i="5"/>
  <c r="V16" i="5"/>
  <c r="T16" i="5"/>
  <c r="S16" i="5"/>
  <c r="Q16" i="5"/>
  <c r="P16" i="5"/>
  <c r="N16" i="5"/>
  <c r="M16" i="5"/>
  <c r="K16" i="5"/>
  <c r="J16" i="5"/>
  <c r="I16" i="5"/>
  <c r="G16" i="5"/>
  <c r="F16" i="5"/>
  <c r="D16" i="5"/>
  <c r="AR15" i="5"/>
  <c r="AQ15" i="5"/>
  <c r="AP15" i="5"/>
  <c r="AO15" i="5"/>
  <c r="AM15" i="5"/>
  <c r="AL15" i="5"/>
  <c r="AK15" i="5"/>
  <c r="AI15" i="5"/>
  <c r="AH15" i="5"/>
  <c r="AF15" i="5"/>
  <c r="AE15" i="5"/>
  <c r="AC15" i="5"/>
  <c r="AB15" i="5"/>
  <c r="Z15" i="5"/>
  <c r="Y15" i="5"/>
  <c r="W15" i="5"/>
  <c r="V15" i="5"/>
  <c r="T15" i="5"/>
  <c r="S15" i="5"/>
  <c r="Q15" i="5"/>
  <c r="P15" i="5"/>
  <c r="N15" i="5"/>
  <c r="M15" i="5"/>
  <c r="K15" i="5"/>
  <c r="J15" i="5"/>
  <c r="I15" i="5"/>
  <c r="G15" i="5"/>
  <c r="F15" i="5"/>
  <c r="D15" i="5"/>
  <c r="AR14" i="5"/>
  <c r="AQ14" i="5"/>
  <c r="AP14" i="5"/>
  <c r="AO14" i="5"/>
  <c r="AM14" i="5"/>
  <c r="AL14" i="5"/>
  <c r="AK14" i="5"/>
  <c r="AI14" i="5"/>
  <c r="AH14" i="5"/>
  <c r="AF14" i="5"/>
  <c r="AE14" i="5"/>
  <c r="AC14" i="5"/>
  <c r="AB14" i="5"/>
  <c r="Z14" i="5"/>
  <c r="Y14" i="5"/>
  <c r="W14" i="5"/>
  <c r="V14" i="5"/>
  <c r="T14" i="5"/>
  <c r="S14" i="5"/>
  <c r="Q14" i="5"/>
  <c r="P14" i="5"/>
  <c r="N14" i="5"/>
  <c r="M14" i="5"/>
  <c r="K14" i="5"/>
  <c r="J14" i="5"/>
  <c r="I14" i="5"/>
  <c r="G14" i="5"/>
  <c r="F14" i="5"/>
  <c r="D14" i="5"/>
  <c r="AR13" i="5"/>
  <c r="AQ13" i="5"/>
  <c r="AP13" i="5"/>
  <c r="AO13" i="5"/>
  <c r="AM13" i="5"/>
  <c r="AL13" i="5"/>
  <c r="AK13" i="5"/>
  <c r="AI13" i="5"/>
  <c r="AH13" i="5"/>
  <c r="AF13" i="5"/>
  <c r="AE13" i="5"/>
  <c r="AC13" i="5"/>
  <c r="AB13" i="5"/>
  <c r="Z13" i="5"/>
  <c r="Y13" i="5"/>
  <c r="W13" i="5"/>
  <c r="V13" i="5"/>
  <c r="T13" i="5"/>
  <c r="S13" i="5"/>
  <c r="Q13" i="5"/>
  <c r="P13" i="5"/>
  <c r="N13" i="5"/>
  <c r="M13" i="5"/>
  <c r="K13" i="5"/>
  <c r="J13" i="5"/>
  <c r="I13" i="5"/>
  <c r="G13" i="5"/>
  <c r="F13" i="5"/>
  <c r="D13" i="5"/>
  <c r="AR12" i="5"/>
  <c r="AQ12" i="5"/>
  <c r="AP12" i="5"/>
  <c r="AO12" i="5"/>
  <c r="AM12" i="5"/>
  <c r="AL12" i="5"/>
  <c r="AK12" i="5"/>
  <c r="AI12" i="5"/>
  <c r="AH12" i="5"/>
  <c r="AF12" i="5"/>
  <c r="AE12" i="5"/>
  <c r="AC12" i="5"/>
  <c r="AB12" i="5"/>
  <c r="Z12" i="5"/>
  <c r="Y12" i="5"/>
  <c r="W12" i="5"/>
  <c r="V12" i="5"/>
  <c r="T12" i="5"/>
  <c r="S12" i="5"/>
  <c r="Q12" i="5"/>
  <c r="P12" i="5"/>
  <c r="N12" i="5"/>
  <c r="M12" i="5"/>
  <c r="K12" i="5"/>
  <c r="J12" i="5"/>
  <c r="I12" i="5"/>
  <c r="G12" i="5"/>
  <c r="F12" i="5"/>
  <c r="D12" i="5"/>
  <c r="AR11" i="5"/>
  <c r="AQ11" i="5"/>
  <c r="AP11" i="5"/>
  <c r="AO11" i="5"/>
  <c r="AM11" i="5"/>
  <c r="AL11" i="5"/>
  <c r="AK11" i="5"/>
  <c r="AI11" i="5"/>
  <c r="AH11" i="5"/>
  <c r="AF11" i="5"/>
  <c r="AE11" i="5"/>
  <c r="AC11" i="5"/>
  <c r="AB11" i="5"/>
  <c r="Z11" i="5"/>
  <c r="Y11" i="5"/>
  <c r="W11" i="5"/>
  <c r="V11" i="5"/>
  <c r="T11" i="5"/>
  <c r="S11" i="5"/>
  <c r="Q11" i="5"/>
  <c r="P11" i="5"/>
  <c r="N11" i="5"/>
  <c r="M11" i="5"/>
  <c r="K11" i="5"/>
  <c r="J11" i="5"/>
  <c r="I11" i="5"/>
  <c r="G11" i="5"/>
  <c r="F11" i="5"/>
  <c r="D11" i="5"/>
  <c r="AR10" i="5"/>
  <c r="AQ10" i="5"/>
  <c r="AP10" i="5"/>
  <c r="AO10" i="5"/>
  <c r="AM10" i="5"/>
  <c r="AL10" i="5"/>
  <c r="AK10" i="5"/>
  <c r="AI10" i="5"/>
  <c r="AH10" i="5"/>
  <c r="AF10" i="5"/>
  <c r="AE10" i="5"/>
  <c r="AC10" i="5"/>
  <c r="AB10" i="5"/>
  <c r="Z10" i="5"/>
  <c r="Y10" i="5"/>
  <c r="W10" i="5"/>
  <c r="V10" i="5"/>
  <c r="T10" i="5"/>
  <c r="S10" i="5"/>
  <c r="Q10" i="5"/>
  <c r="P10" i="5"/>
  <c r="N10" i="5"/>
  <c r="M10" i="5"/>
  <c r="K10" i="5"/>
  <c r="J10" i="5"/>
  <c r="I10" i="5"/>
  <c r="G10" i="5"/>
  <c r="F10" i="5"/>
  <c r="D10" i="5"/>
  <c r="AR9" i="5"/>
  <c r="AQ9" i="5"/>
  <c r="AP9" i="5"/>
  <c r="AO9" i="5"/>
  <c r="AM9" i="5"/>
  <c r="AL9" i="5"/>
  <c r="AK9" i="5"/>
  <c r="AI9" i="5"/>
  <c r="AH9" i="5"/>
  <c r="AF9" i="5"/>
  <c r="AE9" i="5"/>
  <c r="AC9" i="5"/>
  <c r="AB9" i="5"/>
  <c r="Z9" i="5"/>
  <c r="Y9" i="5"/>
  <c r="W9" i="5"/>
  <c r="V9" i="5"/>
  <c r="T9" i="5"/>
  <c r="S9" i="5"/>
  <c r="Q9" i="5"/>
  <c r="P9" i="5"/>
  <c r="N9" i="5"/>
  <c r="M9" i="5"/>
  <c r="K9" i="5"/>
  <c r="J9" i="5"/>
  <c r="I9" i="5"/>
  <c r="G9" i="5"/>
  <c r="F9" i="5"/>
  <c r="D9" i="5"/>
  <c r="AR8" i="5"/>
  <c r="AQ8" i="5"/>
  <c r="AP8" i="5"/>
  <c r="AO8" i="5"/>
  <c r="AM8" i="5"/>
  <c r="AL8" i="5"/>
  <c r="AK8" i="5"/>
  <c r="AI8" i="5"/>
  <c r="AH8" i="5"/>
  <c r="AF8" i="5"/>
  <c r="AE8" i="5"/>
  <c r="AC8" i="5"/>
  <c r="AB8" i="5"/>
  <c r="Z8" i="5"/>
  <c r="Y8" i="5"/>
  <c r="W8" i="5"/>
  <c r="V8" i="5"/>
  <c r="T8" i="5"/>
  <c r="S8" i="5"/>
  <c r="Q8" i="5"/>
  <c r="P8" i="5"/>
  <c r="N8" i="5"/>
  <c r="M8" i="5"/>
  <c r="K8" i="5"/>
  <c r="J8" i="5"/>
  <c r="I8" i="5"/>
  <c r="G8" i="5"/>
  <c r="F8" i="5"/>
  <c r="D8" i="5"/>
  <c r="AR7" i="5"/>
  <c r="AQ7" i="5"/>
  <c r="AP7" i="5"/>
  <c r="AO7" i="5"/>
  <c r="AM7" i="5"/>
  <c r="AL7" i="5"/>
  <c r="AK7" i="5"/>
  <c r="AI7" i="5"/>
  <c r="AH7" i="5"/>
  <c r="AF7" i="5"/>
  <c r="AE7" i="5"/>
  <c r="AC7" i="5"/>
  <c r="AB7" i="5"/>
  <c r="Z7" i="5"/>
  <c r="Y7" i="5"/>
  <c r="W7" i="5"/>
  <c r="V7" i="5"/>
  <c r="T7" i="5"/>
  <c r="S7" i="5"/>
  <c r="Q7" i="5"/>
  <c r="P7" i="5"/>
  <c r="N7" i="5"/>
  <c r="M7" i="5"/>
  <c r="K7" i="5"/>
  <c r="J7" i="5"/>
  <c r="I7" i="5"/>
  <c r="G7" i="5"/>
  <c r="F7" i="5"/>
  <c r="D7" i="5"/>
  <c r="AR6" i="5"/>
  <c r="AQ6" i="5"/>
  <c r="AP6" i="5"/>
  <c r="AO6" i="5"/>
  <c r="AM6" i="5"/>
  <c r="AL6" i="5"/>
  <c r="AK6" i="5"/>
  <c r="AI6" i="5"/>
  <c r="AH6" i="5"/>
  <c r="AF6" i="5"/>
  <c r="AE6" i="5"/>
  <c r="AC6" i="5"/>
  <c r="AB6" i="5"/>
  <c r="Z6" i="5"/>
  <c r="Y6" i="5"/>
  <c r="W6" i="5"/>
  <c r="V6" i="5"/>
  <c r="T6" i="5"/>
  <c r="S6" i="5"/>
  <c r="Q6" i="5"/>
  <c r="P6" i="5"/>
  <c r="N6" i="5"/>
  <c r="M6" i="5"/>
  <c r="K6" i="5"/>
  <c r="J6" i="5"/>
  <c r="I6" i="5"/>
  <c r="G6" i="5"/>
  <c r="F6" i="5"/>
  <c r="D6" i="5"/>
  <c r="G18" i="2" l="1"/>
  <c r="F18" i="2"/>
  <c r="C18" i="2"/>
  <c r="G17" i="2"/>
  <c r="F17" i="2"/>
  <c r="C17" i="2"/>
  <c r="G16" i="2"/>
  <c r="F16" i="2"/>
  <c r="C16" i="2"/>
  <c r="G15" i="2"/>
  <c r="F15" i="2"/>
  <c r="C15" i="2"/>
  <c r="G14" i="2"/>
  <c r="F14" i="2"/>
  <c r="C14" i="2"/>
  <c r="G13" i="2"/>
  <c r="F13" i="2"/>
  <c r="C13" i="2"/>
  <c r="G12" i="2"/>
  <c r="F12" i="2"/>
  <c r="C12" i="2"/>
  <c r="G11" i="2"/>
  <c r="F11" i="2"/>
  <c r="C11" i="2"/>
  <c r="G10" i="2"/>
  <c r="F10" i="2"/>
  <c r="C10" i="2"/>
  <c r="G9" i="2"/>
  <c r="F9" i="2"/>
  <c r="C9" i="2"/>
  <c r="G8" i="2"/>
  <c r="F8" i="2"/>
  <c r="C8" i="2"/>
  <c r="G7" i="2"/>
  <c r="F7" i="2"/>
  <c r="C7" i="2"/>
  <c r="G6" i="2"/>
  <c r="C6" i="2"/>
  <c r="G5" i="2"/>
  <c r="C5" i="2"/>
  <c r="G4" i="2"/>
  <c r="F4" i="2"/>
  <c r="AQ25" i="1"/>
  <c r="AO25" i="1"/>
  <c r="AN25" i="1"/>
  <c r="AM25" i="1"/>
  <c r="AL25" i="1"/>
  <c r="AK25" i="1"/>
  <c r="AI25" i="1"/>
  <c r="AH25" i="1"/>
  <c r="AF25" i="1"/>
  <c r="AE25" i="1"/>
  <c r="AC25" i="1"/>
  <c r="AB25" i="1"/>
  <c r="Z25" i="1"/>
  <c r="Y25" i="1"/>
  <c r="W25" i="1"/>
  <c r="V25" i="1"/>
  <c r="T25" i="1"/>
  <c r="S25" i="1"/>
  <c r="Q25" i="1"/>
  <c r="P25" i="1"/>
  <c r="N25" i="1"/>
  <c r="M25" i="1"/>
  <c r="K25" i="1"/>
  <c r="J25" i="1"/>
  <c r="I25" i="1"/>
  <c r="G25" i="1"/>
  <c r="F25" i="1"/>
  <c r="D25" i="1"/>
  <c r="AQ24" i="1"/>
  <c r="AO24" i="1"/>
  <c r="AN24" i="1"/>
  <c r="AM24" i="1"/>
  <c r="AL24" i="1"/>
  <c r="AK24" i="1"/>
  <c r="AI24" i="1"/>
  <c r="AH24" i="1"/>
  <c r="AF24" i="1"/>
  <c r="AE24" i="1"/>
  <c r="AC24" i="1"/>
  <c r="AB24" i="1"/>
  <c r="Z24" i="1"/>
  <c r="Y24" i="1"/>
  <c r="W24" i="1"/>
  <c r="V24" i="1"/>
  <c r="T24" i="1"/>
  <c r="S24" i="1"/>
  <c r="Q24" i="1"/>
  <c r="P24" i="1"/>
  <c r="N24" i="1"/>
  <c r="M24" i="1"/>
  <c r="K24" i="1"/>
  <c r="J24" i="1"/>
  <c r="I24" i="1"/>
  <c r="G24" i="1"/>
  <c r="F24" i="1"/>
  <c r="D24" i="1"/>
  <c r="AQ23" i="1"/>
  <c r="AO23" i="1"/>
  <c r="AN23" i="1"/>
  <c r="AM23" i="1"/>
  <c r="AL23" i="1"/>
  <c r="AK23" i="1"/>
  <c r="AI23" i="1"/>
  <c r="AH23" i="1"/>
  <c r="AF23" i="1"/>
  <c r="AE23" i="1"/>
  <c r="AC23" i="1"/>
  <c r="AB23" i="1"/>
  <c r="Z23" i="1"/>
  <c r="Y23" i="1"/>
  <c r="W23" i="1"/>
  <c r="V23" i="1"/>
  <c r="T23" i="1"/>
  <c r="S23" i="1"/>
  <c r="Q23" i="1"/>
  <c r="P23" i="1"/>
  <c r="N23" i="1"/>
  <c r="M23" i="1"/>
  <c r="K23" i="1"/>
  <c r="J23" i="1"/>
  <c r="I23" i="1"/>
  <c r="G23" i="1"/>
  <c r="F23" i="1"/>
  <c r="D23" i="1"/>
  <c r="AQ22" i="1"/>
  <c r="AO22" i="1"/>
  <c r="AN22" i="1"/>
  <c r="AM22" i="1"/>
  <c r="AL22" i="1"/>
  <c r="AK22" i="1"/>
  <c r="AI22" i="1"/>
  <c r="AH22" i="1"/>
  <c r="AF22" i="1"/>
  <c r="AE22" i="1"/>
  <c r="AC22" i="1"/>
  <c r="AB22" i="1"/>
  <c r="Z22" i="1"/>
  <c r="Y22" i="1"/>
  <c r="W22" i="1"/>
  <c r="V22" i="1"/>
  <c r="T22" i="1"/>
  <c r="S22" i="1"/>
  <c r="Q22" i="1"/>
  <c r="P22" i="1"/>
  <c r="N22" i="1"/>
  <c r="M22" i="1"/>
  <c r="K22" i="1"/>
  <c r="J22" i="1"/>
  <c r="I22" i="1"/>
  <c r="G22" i="1"/>
  <c r="F22" i="1"/>
  <c r="D22" i="1"/>
  <c r="AQ21" i="1"/>
  <c r="AO21" i="1"/>
  <c r="AN21" i="1"/>
  <c r="AM21" i="1"/>
  <c r="AL21" i="1"/>
  <c r="AK21" i="1"/>
  <c r="AI21" i="1"/>
  <c r="AH21" i="1"/>
  <c r="AF21" i="1"/>
  <c r="AE21" i="1"/>
  <c r="AC21" i="1"/>
  <c r="AB21" i="1"/>
  <c r="Z21" i="1"/>
  <c r="Y21" i="1"/>
  <c r="W21" i="1"/>
  <c r="V21" i="1"/>
  <c r="T21" i="1"/>
  <c r="S21" i="1"/>
  <c r="Q21" i="1"/>
  <c r="P21" i="1"/>
  <c r="N21" i="1"/>
  <c r="M21" i="1"/>
  <c r="K21" i="1"/>
  <c r="J21" i="1"/>
  <c r="I21" i="1"/>
  <c r="G21" i="1"/>
  <c r="F21" i="1"/>
  <c r="D21" i="1"/>
  <c r="AQ20" i="1"/>
  <c r="AO20" i="1"/>
  <c r="AN20" i="1"/>
  <c r="AM20" i="1"/>
  <c r="AL20" i="1"/>
  <c r="AK20" i="1"/>
  <c r="AI20" i="1"/>
  <c r="AH20" i="1"/>
  <c r="AF20" i="1"/>
  <c r="AE20" i="1"/>
  <c r="AC20" i="1"/>
  <c r="AB20" i="1"/>
  <c r="Z20" i="1"/>
  <c r="Y20" i="1"/>
  <c r="W20" i="1"/>
  <c r="V20" i="1"/>
  <c r="T20" i="1"/>
  <c r="S20" i="1"/>
  <c r="Q20" i="1"/>
  <c r="P20" i="1"/>
  <c r="N20" i="1"/>
  <c r="M20" i="1"/>
  <c r="K20" i="1"/>
  <c r="J20" i="1"/>
  <c r="I20" i="1"/>
  <c r="G20" i="1"/>
  <c r="F20" i="1"/>
  <c r="D20" i="1"/>
  <c r="AQ19" i="1"/>
  <c r="AO19" i="1"/>
  <c r="AN19" i="1"/>
  <c r="AM19" i="1"/>
  <c r="AL19" i="1"/>
  <c r="AK19" i="1"/>
  <c r="AI19" i="1"/>
  <c r="AH19" i="1"/>
  <c r="AF19" i="1"/>
  <c r="AE19" i="1"/>
  <c r="AC19" i="1"/>
  <c r="AB19" i="1"/>
  <c r="Z19" i="1"/>
  <c r="Y19" i="1"/>
  <c r="W19" i="1"/>
  <c r="V19" i="1"/>
  <c r="T19" i="1"/>
  <c r="S19" i="1"/>
  <c r="Q19" i="1"/>
  <c r="P19" i="1"/>
  <c r="N19" i="1"/>
  <c r="M19" i="1"/>
  <c r="K19" i="1"/>
  <c r="J19" i="1"/>
  <c r="I19" i="1"/>
  <c r="G19" i="1"/>
  <c r="F19" i="1"/>
  <c r="D19" i="1"/>
  <c r="AQ18" i="1"/>
  <c r="AO18" i="1"/>
  <c r="AN18" i="1"/>
  <c r="AM18" i="1"/>
  <c r="AL18" i="1"/>
  <c r="AK18" i="1"/>
  <c r="AI18" i="1"/>
  <c r="AH18" i="1"/>
  <c r="AF18" i="1"/>
  <c r="AE18" i="1"/>
  <c r="AC18" i="1"/>
  <c r="AB18" i="1"/>
  <c r="Z18" i="1"/>
  <c r="Y18" i="1"/>
  <c r="W18" i="1"/>
  <c r="V18" i="1"/>
  <c r="T18" i="1"/>
  <c r="S18" i="1"/>
  <c r="Q18" i="1"/>
  <c r="P18" i="1"/>
  <c r="N18" i="1"/>
  <c r="M18" i="1"/>
  <c r="K18" i="1"/>
  <c r="J18" i="1"/>
  <c r="I18" i="1"/>
  <c r="G18" i="1"/>
  <c r="F18" i="1"/>
  <c r="D18" i="1"/>
  <c r="AQ17" i="1"/>
  <c r="AO17" i="1"/>
  <c r="AN17" i="1"/>
  <c r="AM17" i="1"/>
  <c r="AL17" i="1"/>
  <c r="AK17" i="1"/>
  <c r="AI17" i="1"/>
  <c r="AH17" i="1"/>
  <c r="AF17" i="1"/>
  <c r="AE17" i="1"/>
  <c r="AC17" i="1"/>
  <c r="AB17" i="1"/>
  <c r="Z17" i="1"/>
  <c r="Y17" i="1"/>
  <c r="W17" i="1"/>
  <c r="V17" i="1"/>
  <c r="T17" i="1"/>
  <c r="S17" i="1"/>
  <c r="Q17" i="1"/>
  <c r="P17" i="1"/>
  <c r="N17" i="1"/>
  <c r="M17" i="1"/>
  <c r="K17" i="1"/>
  <c r="J17" i="1"/>
  <c r="I17" i="1"/>
  <c r="G17" i="1"/>
  <c r="F17" i="1"/>
  <c r="D17" i="1"/>
  <c r="AQ16" i="1"/>
  <c r="AO16" i="1"/>
  <c r="AN16" i="1"/>
  <c r="AM16" i="1"/>
  <c r="AL16" i="1"/>
  <c r="AK16" i="1"/>
  <c r="AI16" i="1"/>
  <c r="AH16" i="1"/>
  <c r="AF16" i="1"/>
  <c r="AE16" i="1"/>
  <c r="AC16" i="1"/>
  <c r="AB16" i="1"/>
  <c r="Z16" i="1"/>
  <c r="Y16" i="1"/>
  <c r="W16" i="1"/>
  <c r="V16" i="1"/>
  <c r="T16" i="1"/>
  <c r="S16" i="1"/>
  <c r="Q16" i="1"/>
  <c r="P16" i="1"/>
  <c r="N16" i="1"/>
  <c r="M16" i="1"/>
  <c r="K16" i="1"/>
  <c r="J16" i="1"/>
  <c r="I16" i="1"/>
  <c r="G16" i="1"/>
  <c r="F16" i="1"/>
  <c r="D16" i="1"/>
  <c r="AQ15" i="1"/>
  <c r="AO15" i="1"/>
  <c r="AN15" i="1"/>
  <c r="AM15" i="1"/>
  <c r="AL15" i="1"/>
  <c r="AK15" i="1"/>
  <c r="AI15" i="1"/>
  <c r="AH15" i="1"/>
  <c r="AF15" i="1"/>
  <c r="AE15" i="1"/>
  <c r="AC15" i="1"/>
  <c r="AB15" i="1"/>
  <c r="Z15" i="1"/>
  <c r="Y15" i="1"/>
  <c r="W15" i="1"/>
  <c r="V15" i="1"/>
  <c r="T15" i="1"/>
  <c r="S15" i="1"/>
  <c r="Q15" i="1"/>
  <c r="P15" i="1"/>
  <c r="N15" i="1"/>
  <c r="M15" i="1"/>
  <c r="K15" i="1"/>
  <c r="J15" i="1"/>
  <c r="I15" i="1"/>
  <c r="G15" i="1"/>
  <c r="F15" i="1"/>
  <c r="D15" i="1"/>
  <c r="AQ14" i="1"/>
  <c r="AO14" i="1"/>
  <c r="AN14" i="1"/>
  <c r="AM14" i="1"/>
  <c r="AL14" i="1"/>
  <c r="AK14" i="1"/>
  <c r="AI14" i="1"/>
  <c r="AH14" i="1"/>
  <c r="AF14" i="1"/>
  <c r="AE14" i="1"/>
  <c r="AC14" i="1"/>
  <c r="AB14" i="1"/>
  <c r="Z14" i="1"/>
  <c r="Y14" i="1"/>
  <c r="W14" i="1"/>
  <c r="V14" i="1"/>
  <c r="T14" i="1"/>
  <c r="S14" i="1"/>
  <c r="Q14" i="1"/>
  <c r="P14" i="1"/>
  <c r="N14" i="1"/>
  <c r="M14" i="1"/>
  <c r="K14" i="1"/>
  <c r="J14" i="1"/>
  <c r="I14" i="1"/>
  <c r="G14" i="1"/>
  <c r="F14" i="1"/>
  <c r="D14" i="1"/>
  <c r="AQ13" i="1"/>
  <c r="AO13" i="1"/>
  <c r="AN13" i="1"/>
  <c r="AM13" i="1"/>
  <c r="AL13" i="1"/>
  <c r="AK13" i="1"/>
  <c r="AI13" i="1"/>
  <c r="AH13" i="1"/>
  <c r="AF13" i="1"/>
  <c r="AE13" i="1"/>
  <c r="AC13" i="1"/>
  <c r="AB13" i="1"/>
  <c r="Z13" i="1"/>
  <c r="Y13" i="1"/>
  <c r="W13" i="1"/>
  <c r="V13" i="1"/>
  <c r="T13" i="1"/>
  <c r="S13" i="1"/>
  <c r="Q13" i="1"/>
  <c r="P13" i="1"/>
  <c r="N13" i="1"/>
  <c r="M13" i="1"/>
  <c r="K13" i="1"/>
  <c r="J13" i="1"/>
  <c r="I13" i="1"/>
  <c r="G13" i="1"/>
  <c r="F13" i="1"/>
  <c r="D13" i="1"/>
  <c r="AQ12" i="1"/>
  <c r="AO12" i="1"/>
  <c r="AN12" i="1"/>
  <c r="AM12" i="1"/>
  <c r="AL12" i="1"/>
  <c r="AK12" i="1"/>
  <c r="AI12" i="1"/>
  <c r="AH12" i="1"/>
  <c r="AF12" i="1"/>
  <c r="AE12" i="1"/>
  <c r="AC12" i="1"/>
  <c r="AB12" i="1"/>
  <c r="Z12" i="1"/>
  <c r="Y12" i="1"/>
  <c r="W12" i="1"/>
  <c r="V12" i="1"/>
  <c r="T12" i="1"/>
  <c r="S12" i="1"/>
  <c r="Q12" i="1"/>
  <c r="P12" i="1"/>
  <c r="N12" i="1"/>
  <c r="M12" i="1"/>
  <c r="K12" i="1"/>
  <c r="J12" i="1"/>
  <c r="I12" i="1"/>
  <c r="G12" i="1"/>
  <c r="F12" i="1"/>
  <c r="D12" i="1"/>
  <c r="AQ11" i="1"/>
  <c r="AR25" i="1" s="1"/>
  <c r="AO11" i="1"/>
  <c r="AP11" i="1" s="1"/>
  <c r="AN11" i="1"/>
  <c r="AM11" i="1"/>
  <c r="AL11" i="1"/>
  <c r="AK11" i="1"/>
  <c r="AI11" i="1"/>
  <c r="AH11" i="1"/>
  <c r="AF11" i="1"/>
  <c r="AE11" i="1"/>
  <c r="AC11" i="1"/>
  <c r="AB11" i="1"/>
  <c r="Z11" i="1"/>
  <c r="Y11" i="1"/>
  <c r="W11" i="1"/>
  <c r="V11" i="1"/>
  <c r="T11" i="1"/>
  <c r="S11" i="1"/>
  <c r="Q11" i="1"/>
  <c r="P11" i="1"/>
  <c r="N11" i="1"/>
  <c r="M11" i="1"/>
  <c r="K11" i="1"/>
  <c r="J11" i="1"/>
  <c r="I11" i="1"/>
  <c r="G11" i="1"/>
  <c r="F11" i="1"/>
  <c r="D11" i="1"/>
  <c r="AQ10" i="1"/>
  <c r="AO10" i="1"/>
  <c r="AN10" i="1"/>
  <c r="AM10" i="1"/>
  <c r="AL10" i="1"/>
  <c r="AK10" i="1"/>
  <c r="AI10" i="1"/>
  <c r="AH10" i="1"/>
  <c r="AF10" i="1"/>
  <c r="AE10" i="1"/>
  <c r="AC10" i="1"/>
  <c r="AB10" i="1"/>
  <c r="Z10" i="1"/>
  <c r="Y10" i="1"/>
  <c r="W10" i="1"/>
  <c r="V10" i="1"/>
  <c r="T10" i="1"/>
  <c r="S10" i="1"/>
  <c r="Q10" i="1"/>
  <c r="P10" i="1"/>
  <c r="N10" i="1"/>
  <c r="M10" i="1"/>
  <c r="K10" i="1"/>
  <c r="J10" i="1"/>
  <c r="I10" i="1"/>
  <c r="G10" i="1"/>
  <c r="F10" i="1"/>
  <c r="D10" i="1"/>
  <c r="AQ9" i="1"/>
  <c r="AR9" i="1" s="1"/>
  <c r="AO9" i="1"/>
  <c r="AN9" i="1"/>
  <c r="AM9" i="1"/>
  <c r="AL9" i="1"/>
  <c r="AK9" i="1"/>
  <c r="AI9" i="1"/>
  <c r="AH9" i="1"/>
  <c r="AF9" i="1"/>
  <c r="AE9" i="1"/>
  <c r="AC9" i="1"/>
  <c r="AB9" i="1"/>
  <c r="Z9" i="1"/>
  <c r="Y9" i="1"/>
  <c r="W9" i="1"/>
  <c r="V9" i="1"/>
  <c r="T9" i="1"/>
  <c r="S9" i="1"/>
  <c r="Q9" i="1"/>
  <c r="P9" i="1"/>
  <c r="N9" i="1"/>
  <c r="M9" i="1"/>
  <c r="K9" i="1"/>
  <c r="J9" i="1"/>
  <c r="I9" i="1"/>
  <c r="G9" i="1"/>
  <c r="F9" i="1"/>
  <c r="D9" i="1"/>
  <c r="AQ8" i="1"/>
  <c r="AO8" i="1"/>
  <c r="AN8" i="1"/>
  <c r="AM8" i="1"/>
  <c r="AL8" i="1"/>
  <c r="AK8" i="1"/>
  <c r="AI8" i="1"/>
  <c r="AH8" i="1"/>
  <c r="AF8" i="1"/>
  <c r="AE8" i="1"/>
  <c r="AC8" i="1"/>
  <c r="AB8" i="1"/>
  <c r="Z8" i="1"/>
  <c r="Y8" i="1"/>
  <c r="W8" i="1"/>
  <c r="V8" i="1"/>
  <c r="T8" i="1"/>
  <c r="S8" i="1"/>
  <c r="Q8" i="1"/>
  <c r="P8" i="1"/>
  <c r="N8" i="1"/>
  <c r="M8" i="1"/>
  <c r="K8" i="1"/>
  <c r="J8" i="1"/>
  <c r="I8" i="1"/>
  <c r="G8" i="1"/>
  <c r="F8" i="1"/>
  <c r="D8" i="1"/>
  <c r="AQ7" i="1"/>
  <c r="AR7" i="1" s="1"/>
  <c r="AO7" i="1"/>
  <c r="AN7" i="1"/>
  <c r="AM7" i="1"/>
  <c r="AL7" i="1"/>
  <c r="AK7" i="1"/>
  <c r="AI7" i="1"/>
  <c r="AH7" i="1"/>
  <c r="AF7" i="1"/>
  <c r="AE7" i="1"/>
  <c r="AC7" i="1"/>
  <c r="AB7" i="1"/>
  <c r="Z7" i="1"/>
  <c r="Y7" i="1"/>
  <c r="W7" i="1"/>
  <c r="V7" i="1"/>
  <c r="T7" i="1"/>
  <c r="S7" i="1"/>
  <c r="Q7" i="1"/>
  <c r="P7" i="1"/>
  <c r="N7" i="1"/>
  <c r="M7" i="1"/>
  <c r="K7" i="1"/>
  <c r="J7" i="1"/>
  <c r="I7" i="1"/>
  <c r="G7" i="1"/>
  <c r="F7" i="1"/>
  <c r="D7" i="1"/>
  <c r="AQ6" i="1"/>
  <c r="AO6" i="1"/>
  <c r="AN6" i="1"/>
  <c r="AM6" i="1"/>
  <c r="AL6" i="1"/>
  <c r="AK6" i="1"/>
  <c r="AI6" i="1"/>
  <c r="AH6" i="1"/>
  <c r="AF6" i="1"/>
  <c r="AE6" i="1"/>
  <c r="AC6" i="1"/>
  <c r="AB6" i="1"/>
  <c r="Z6" i="1"/>
  <c r="Y6" i="1"/>
  <c r="W6" i="1"/>
  <c r="V6" i="1"/>
  <c r="T6" i="1"/>
  <c r="S6" i="1"/>
  <c r="Q6" i="1"/>
  <c r="P6" i="1"/>
  <c r="N6" i="1"/>
  <c r="M6" i="1"/>
  <c r="K6" i="1"/>
  <c r="J6" i="1"/>
  <c r="I6" i="1"/>
  <c r="G6" i="1"/>
  <c r="F6" i="1"/>
  <c r="D6" i="1"/>
  <c r="AR10" i="1" l="1"/>
  <c r="AR6" i="1"/>
  <c r="AP10" i="1"/>
  <c r="AP6" i="1"/>
  <c r="AP8" i="1"/>
  <c r="AP9" i="1"/>
  <c r="AP17" i="1"/>
  <c r="AP21" i="1"/>
  <c r="AP23" i="1"/>
  <c r="AP25" i="1"/>
  <c r="AP13" i="1"/>
  <c r="AP15" i="1"/>
  <c r="AP19" i="1"/>
  <c r="AP7" i="1"/>
  <c r="AR11" i="1"/>
  <c r="AR12" i="1"/>
  <c r="AR8" i="1"/>
  <c r="AR13" i="1"/>
  <c r="AR14" i="1"/>
  <c r="AR16" i="1"/>
  <c r="AR18" i="1"/>
  <c r="AR20" i="1"/>
  <c r="AR22" i="1"/>
  <c r="AR24" i="1"/>
  <c r="AP12" i="1"/>
  <c r="AP14" i="1"/>
  <c r="AR15" i="1"/>
  <c r="AP16" i="1"/>
  <c r="AR17" i="1"/>
  <c r="AP18" i="1"/>
  <c r="AR19" i="1"/>
  <c r="AP20" i="1"/>
  <c r="AR21" i="1"/>
  <c r="AP22" i="1"/>
  <c r="AR23" i="1"/>
  <c r="AP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Vitali, Rayanne</author>
  </authors>
  <commentList>
    <comment ref="AM4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Vitali, Rayanne: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How much more biomass would exist with no fire compared to current state
</t>
        </r>
      </text>
    </comment>
  </commentList>
</comments>
</file>

<file path=xl/sharedStrings.xml><?xml version="1.0" encoding="utf-8"?>
<sst xmlns="http://schemas.openxmlformats.org/spreadsheetml/2006/main" count="254" uniqueCount="74">
  <si>
    <t>65 Ma onwards</t>
  </si>
  <si>
    <t>250 Ma onwards</t>
  </si>
  <si>
    <r>
      <t>O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Concentration (%) </t>
    </r>
  </si>
  <si>
    <t>All PFTs</t>
  </si>
  <si>
    <t>Grass</t>
  </si>
  <si>
    <t>Trees</t>
  </si>
  <si>
    <t>TrBE</t>
  </si>
  <si>
    <t>TrBR</t>
  </si>
  <si>
    <t>TeNE</t>
  </si>
  <si>
    <t>TeBE</t>
  </si>
  <si>
    <t>TeBS</t>
  </si>
  <si>
    <t>BoNE</t>
  </si>
  <si>
    <t>BoS</t>
  </si>
  <si>
    <t>C3</t>
  </si>
  <si>
    <t>C4</t>
  </si>
  <si>
    <t>Biomass Supression 1</t>
  </si>
  <si>
    <t>Biomass Supression 2</t>
  </si>
  <si>
    <t>Late Cret</t>
  </si>
  <si>
    <t>O-M bound</t>
  </si>
  <si>
    <t>Total (PgC)</t>
  </si>
  <si>
    <t>Normalised</t>
  </si>
  <si>
    <t>% of total biomass</t>
  </si>
  <si>
    <t>Tree:Grass Ratio</t>
  </si>
  <si>
    <t>Jurassic</t>
  </si>
  <si>
    <t>Conifers</t>
  </si>
  <si>
    <t>Early Cret</t>
  </si>
  <si>
    <t>weeds</t>
  </si>
  <si>
    <t>shrub</t>
  </si>
  <si>
    <t>All Tree minus TrBE</t>
  </si>
  <si>
    <t>Paleocene</t>
  </si>
  <si>
    <t>tropicla forest</t>
  </si>
  <si>
    <t>All Tree</t>
  </si>
  <si>
    <t>O-M boundary</t>
  </si>
  <si>
    <t>c3 grasslands</t>
  </si>
  <si>
    <t>All minus C4</t>
  </si>
  <si>
    <t>Miocene onwards</t>
  </si>
  <si>
    <t xml:space="preserve">c4 </t>
  </si>
  <si>
    <t>All</t>
  </si>
  <si>
    <t>Tree Cover Supression 1</t>
  </si>
  <si>
    <t>Forest Cover</t>
  </si>
  <si>
    <t>Forest Cover Supression 1</t>
  </si>
  <si>
    <t>Forest Cover Supression 2</t>
  </si>
  <si>
    <t>Total (Km2)</t>
  </si>
  <si>
    <t>% of total cover</t>
  </si>
  <si>
    <t xml:space="preserve">Forest Cover Supression </t>
  </si>
  <si>
    <t>Annual Number of fires</t>
  </si>
  <si>
    <t>Annual burnt Area          (km2)</t>
  </si>
  <si>
    <t>Annual Number of fires Norm</t>
  </si>
  <si>
    <t>Annual burnt Area Norm     (km2)</t>
  </si>
  <si>
    <t>O2</t>
  </si>
  <si>
    <t>Fire</t>
  </si>
  <si>
    <t>Prod</t>
  </si>
  <si>
    <t>Both</t>
  </si>
  <si>
    <t>NPP</t>
  </si>
  <si>
    <t>Biomass</t>
  </si>
  <si>
    <t>Forest cov</t>
  </si>
  <si>
    <t>vals</t>
  </si>
  <si>
    <t>norm</t>
  </si>
  <si>
    <t>sup</t>
  </si>
  <si>
    <t xml:space="preserve">oxygen concentration </t>
  </si>
  <si>
    <t>lower bound</t>
  </si>
  <si>
    <t>upper bound</t>
  </si>
  <si>
    <t>forest cover</t>
  </si>
  <si>
    <t>biomass</t>
  </si>
  <si>
    <t>supression</t>
  </si>
  <si>
    <t>val</t>
  </si>
  <si>
    <t>low lat</t>
  </si>
  <si>
    <t>mid lat</t>
  </si>
  <si>
    <t>high lat</t>
  </si>
  <si>
    <t>global</t>
  </si>
  <si>
    <t>low</t>
  </si>
  <si>
    <t>mid</t>
  </si>
  <si>
    <t>high</t>
  </si>
  <si>
    <t>Total cover (km2)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</si>
</sst>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757171"/>
      <name val="Calibri"/>
      <family val="2"/>
      <scheme val="minor"/>
    </font>
    <font>
      <sz val="13"/>
      <color theme="1"/>
      <name val="Helvetica"/>
      <family val="2"/>
    </font>
    <font>
      <sz val="11"/>
      <color rgb="FF00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2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double">
        <color indexed="64"/>
      </bottom>
      <diagonal/>
    </border>
    <border>
      <left/>
      <right style="thin">
        <color theme="2" tint="-0.249977111117893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0" fontId="0" fillId="2" borderId="2" xfId="0" applyFill="1" applyBorder="1" applyAlignment="1">
      <alignment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right" vertical="center"/>
    </xf>
    <xf numFmtId="164" fontId="8" fillId="2" borderId="3" xfId="0" applyNumberFormat="1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left" vertical="center"/>
    </xf>
    <xf numFmtId="2" fontId="7" fillId="2" borderId="3" xfId="0" applyNumberFormat="1" applyFont="1" applyFill="1" applyBorder="1" applyAlignment="1">
      <alignment horizontal="right" vertical="center"/>
    </xf>
    <xf numFmtId="2" fontId="8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7" fillId="2" borderId="0" xfId="0" applyFont="1" applyFill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left" vertical="center"/>
    </xf>
    <xf numFmtId="2" fontId="7" fillId="2" borderId="0" xfId="0" applyNumberFormat="1" applyFont="1" applyFill="1" applyAlignment="1">
      <alignment horizontal="right" vertical="center"/>
    </xf>
    <xf numFmtId="164" fontId="8" fillId="2" borderId="4" xfId="0" applyNumberFormat="1" applyFont="1" applyFill="1" applyBorder="1" applyAlignment="1">
      <alignment horizontal="center" vertical="center"/>
    </xf>
    <xf numFmtId="164" fontId="8" fillId="2" borderId="4" xfId="0" applyNumberFormat="1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right" vertical="center"/>
    </xf>
    <xf numFmtId="164" fontId="8" fillId="2" borderId="5" xfId="0" applyNumberFormat="1" applyFont="1" applyFill="1" applyBorder="1" applyAlignment="1">
      <alignment horizontal="center" vertical="center"/>
    </xf>
    <xf numFmtId="164" fontId="8" fillId="2" borderId="5" xfId="0" applyNumberFormat="1" applyFont="1" applyFill="1" applyBorder="1" applyAlignment="1">
      <alignment horizontal="left" vertical="center"/>
    </xf>
    <xf numFmtId="2" fontId="7" fillId="2" borderId="5" xfId="0" applyNumberFormat="1" applyFont="1" applyFill="1" applyBorder="1" applyAlignment="1">
      <alignment horizontal="right" vertical="center"/>
    </xf>
    <xf numFmtId="2" fontId="8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/>
    <xf numFmtId="164" fontId="7" fillId="2" borderId="5" xfId="0" applyNumberFormat="1" applyFont="1" applyFill="1" applyBorder="1" applyAlignment="1">
      <alignment horizontal="right" vertical="center"/>
    </xf>
    <xf numFmtId="164" fontId="0" fillId="0" borderId="0" xfId="0" applyNumberFormat="1"/>
    <xf numFmtId="0" fontId="0" fillId="4" borderId="0" xfId="0" applyFill="1"/>
    <xf numFmtId="0" fontId="3" fillId="2" borderId="1" xfId="0" applyFont="1" applyFill="1" applyBorder="1" applyAlignment="1">
      <alignment horizontal="center" vertical="top"/>
    </xf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2" fillId="3" borderId="5" xfId="0" applyFont="1" applyFill="1" applyBorder="1"/>
    <xf numFmtId="0" fontId="0" fillId="5" borderId="0" xfId="0" applyFill="1"/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right" vertical="center"/>
    </xf>
    <xf numFmtId="164" fontId="8" fillId="5" borderId="0" xfId="0" applyNumberFormat="1" applyFont="1" applyFill="1" applyAlignment="1">
      <alignment horizontal="center" vertical="center"/>
    </xf>
    <xf numFmtId="164" fontId="8" fillId="5" borderId="0" xfId="0" applyNumberFormat="1" applyFont="1" applyFill="1" applyAlignment="1">
      <alignment horizontal="left" vertical="center"/>
    </xf>
    <xf numFmtId="2" fontId="7" fillId="5" borderId="0" xfId="0" applyNumberFormat="1" applyFont="1" applyFill="1" applyAlignment="1">
      <alignment horizontal="right" vertical="center"/>
    </xf>
    <xf numFmtId="164" fontId="7" fillId="5" borderId="0" xfId="0" applyNumberFormat="1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 wrapText="1"/>
    </xf>
    <xf numFmtId="2" fontId="8" fillId="6" borderId="0" xfId="0" applyNumberFormat="1" applyFont="1" applyFill="1" applyAlignment="1">
      <alignment horizontal="center" vertical="center"/>
    </xf>
    <xf numFmtId="0" fontId="2" fillId="5" borderId="0" xfId="0" applyFont="1" applyFill="1"/>
    <xf numFmtId="2" fontId="9" fillId="6" borderId="0" xfId="0" applyNumberFormat="1" applyFont="1" applyFill="1" applyAlignment="1">
      <alignment horizontal="center" vertical="center"/>
    </xf>
    <xf numFmtId="0" fontId="10" fillId="0" borderId="0" xfId="0" applyFont="1"/>
    <xf numFmtId="0" fontId="11" fillId="2" borderId="0" xfId="0" applyFont="1" applyFill="1" applyAlignment="1">
      <alignment wrapText="1"/>
    </xf>
    <xf numFmtId="0" fontId="2" fillId="2" borderId="0" xfId="0" applyFont="1" applyFill="1" applyAlignment="1">
      <alignment horizontal="right" vertical="center"/>
    </xf>
    <xf numFmtId="0" fontId="2" fillId="0" borderId="0" xfId="0" applyFont="1" applyFill="1"/>
    <xf numFmtId="0" fontId="11" fillId="5" borderId="0" xfId="0" applyFont="1" applyFill="1" applyAlignment="1">
      <alignment wrapText="1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/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165" fontId="15" fillId="2" borderId="0" xfId="0" applyNumberFormat="1" applyFont="1" applyFill="1" applyBorder="1" applyAlignment="1">
      <alignment horizontal="center" vertical="center"/>
    </xf>
    <xf numFmtId="165" fontId="16" fillId="2" borderId="0" xfId="0" applyNumberFormat="1" applyFont="1" applyFill="1" applyBorder="1" applyAlignment="1">
      <alignment horizontal="center" vertical="center"/>
    </xf>
    <xf numFmtId="165" fontId="15" fillId="2" borderId="8" xfId="0" applyNumberFormat="1" applyFont="1" applyFill="1" applyBorder="1" applyAlignment="1">
      <alignment horizontal="center" vertical="center"/>
    </xf>
    <xf numFmtId="165" fontId="16" fillId="2" borderId="9" xfId="0" applyNumberFormat="1" applyFont="1" applyFill="1" applyBorder="1" applyAlignment="1">
      <alignment horizontal="center" vertical="center"/>
    </xf>
    <xf numFmtId="165" fontId="15" fillId="2" borderId="5" xfId="0" applyNumberFormat="1" applyFont="1" applyFill="1" applyBorder="1" applyAlignment="1">
      <alignment horizontal="center" vertical="center"/>
    </xf>
    <xf numFmtId="165" fontId="16" fillId="2" borderId="5" xfId="0" applyNumberFormat="1" applyFont="1" applyFill="1" applyBorder="1" applyAlignment="1">
      <alignment horizontal="center" vertical="center"/>
    </xf>
    <xf numFmtId="165" fontId="15" fillId="2" borderId="10" xfId="0" applyNumberFormat="1" applyFont="1" applyFill="1" applyBorder="1" applyAlignment="1">
      <alignment horizontal="center" vertical="center"/>
    </xf>
    <xf numFmtId="165" fontId="17" fillId="2" borderId="5" xfId="0" applyNumberFormat="1" applyFont="1" applyFill="1" applyBorder="1" applyAlignment="1">
      <alignment horizontal="center" vertical="center"/>
    </xf>
    <xf numFmtId="165" fontId="17" fillId="2" borderId="11" xfId="0" applyNumberFormat="1" applyFont="1" applyFill="1" applyBorder="1" applyAlignment="1">
      <alignment horizontal="center" vertical="center"/>
    </xf>
    <xf numFmtId="165" fontId="16" fillId="2" borderId="11" xfId="0" applyNumberFormat="1" applyFont="1" applyFill="1" applyBorder="1" applyAlignment="1">
      <alignment horizontal="center" vertical="center"/>
    </xf>
    <xf numFmtId="165" fontId="16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8" fillId="2" borderId="0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5" fontId="8" fillId="2" borderId="5" xfId="0" applyNumberFormat="1" applyFont="1" applyFill="1" applyBorder="1" applyAlignment="1">
      <alignment horizontal="center"/>
    </xf>
    <xf numFmtId="165" fontId="7" fillId="2" borderId="5" xfId="0" applyNumberFormat="1" applyFont="1" applyFill="1" applyBorder="1" applyAlignment="1">
      <alignment horizontal="center"/>
    </xf>
    <xf numFmtId="165" fontId="3" fillId="2" borderId="13" xfId="0" applyNumberFormat="1" applyFont="1" applyFill="1" applyBorder="1" applyAlignment="1">
      <alignment horizontal="center" vertical="center" wrapText="1"/>
    </xf>
    <xf numFmtId="165" fontId="3" fillId="2" borderId="13" xfId="0" applyNumberFormat="1" applyFont="1" applyFill="1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/>
    </xf>
    <xf numFmtId="0" fontId="14" fillId="2" borderId="16" xfId="0" applyFont="1" applyFill="1" applyBorder="1" applyAlignment="1">
      <alignment horizontal="center"/>
    </xf>
    <xf numFmtId="165" fontId="7" fillId="2" borderId="8" xfId="0" applyNumberFormat="1" applyFont="1" applyFill="1" applyBorder="1" applyAlignment="1">
      <alignment horizontal="center"/>
    </xf>
    <xf numFmtId="165" fontId="8" fillId="2" borderId="9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65" fontId="1" fillId="2" borderId="9" xfId="0" applyNumberFormat="1" applyFont="1" applyFill="1" applyBorder="1" applyAlignment="1">
      <alignment horizontal="center"/>
    </xf>
    <xf numFmtId="165" fontId="1" fillId="2" borderId="10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165" fontId="7" fillId="2" borderId="10" xfId="0" applyNumberFormat="1" applyFont="1" applyFill="1" applyBorder="1" applyAlignment="1">
      <alignment horizontal="center"/>
    </xf>
    <xf numFmtId="165" fontId="8" fillId="2" borderId="11" xfId="0" applyNumberFormat="1" applyFont="1" applyFill="1" applyBorder="1" applyAlignment="1">
      <alignment horizontal="center"/>
    </xf>
    <xf numFmtId="0" fontId="14" fillId="2" borderId="19" xfId="0" applyFont="1" applyFill="1" applyBorder="1" applyAlignment="1">
      <alignment horizontal="center"/>
    </xf>
    <xf numFmtId="165" fontId="8" fillId="2" borderId="18" xfId="0" applyNumberFormat="1" applyFont="1" applyFill="1" applyBorder="1" applyAlignment="1">
      <alignment horizontal="center"/>
    </xf>
    <xf numFmtId="165" fontId="8" fillId="2" borderId="20" xfId="0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20" fillId="0" borderId="0" xfId="0" applyFont="1"/>
    <xf numFmtId="0" fontId="3" fillId="2" borderId="21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165" fontId="16" fillId="2" borderId="22" xfId="0" applyNumberFormat="1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/>
    </xf>
    <xf numFmtId="0" fontId="17" fillId="2" borderId="24" xfId="0" applyFont="1" applyFill="1" applyBorder="1" applyAlignment="1">
      <alignment horizontal="center"/>
    </xf>
    <xf numFmtId="165" fontId="16" fillId="2" borderId="24" xfId="0" applyNumberFormat="1" applyFont="1" applyFill="1" applyBorder="1" applyAlignment="1">
      <alignment horizontal="center" vertical="center"/>
    </xf>
    <xf numFmtId="165" fontId="16" fillId="2" borderId="25" xfId="0" applyNumberFormat="1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5" fontId="15" fillId="2" borderId="0" xfId="0" applyNumberFormat="1" applyFont="1" applyFill="1" applyBorder="1" applyAlignment="1">
      <alignment horizontal="center"/>
    </xf>
    <xf numFmtId="0" fontId="17" fillId="2" borderId="0" xfId="0" applyFont="1" applyFill="1" applyBorder="1"/>
    <xf numFmtId="165" fontId="3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17" fillId="2" borderId="0" xfId="0" applyFont="1" applyFill="1"/>
    <xf numFmtId="0" fontId="15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9" borderId="27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Aboveground Biomass Supression vs atmospheric oxygen concentration</a:t>
            </a:r>
          </a:p>
        </c:rich>
      </c:tx>
      <c:layout>
        <c:manualLayout>
          <c:xMode val="edge"/>
          <c:yMode val="edge"/>
          <c:x val="0.14485823643389828"/>
          <c:y val="3.6787118670654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8097222222222226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5622307979651632E-2"/>
                  <c:y val="0.12217288635033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(biomass!$B$6,biomass!$B$7,biomass!$B$9,biomass!$B$11,biomass!$B$13,biomass!$B$15,biomass!$B$17,biomass!$B$19,biomass!$B$21,biomass!$B$23,biomass!$B$25)</c:f>
              <c:numCache>
                <c:formatCode>General</c:formatCode>
                <c:ptCount val="11"/>
                <c:pt idx="0">
                  <c:v>16</c:v>
                </c:pt>
                <c:pt idx="1">
                  <c:v>17</c:v>
                </c:pt>
                <c:pt idx="2">
                  <c:v>19</c:v>
                </c:pt>
                <c:pt idx="3">
                  <c:v>20.95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</c:numCache>
            </c:numRef>
          </c:xVal>
          <c:yVal>
            <c:numRef>
              <c:f>(biomass!$AN$6,biomass!$AN$7,biomass!$AN$9,biomass!$AN$11,biomass!$AN$13,biomass!$AN$15,biomass!$AN$17,biomass!$AN$19,biomass!$AN$21,biomass!$AN$23,biomass!$AN$25)</c:f>
              <c:numCache>
                <c:formatCode>General</c:formatCode>
                <c:ptCount val="11"/>
                <c:pt idx="0">
                  <c:v>0</c:v>
                </c:pt>
                <c:pt idx="1">
                  <c:v>0.42749361648045658</c:v>
                </c:pt>
                <c:pt idx="2">
                  <c:v>14.717334288454209</c:v>
                </c:pt>
                <c:pt idx="3">
                  <c:v>25.241187276865663</c:v>
                </c:pt>
                <c:pt idx="4">
                  <c:v>38.705503113771066</c:v>
                </c:pt>
                <c:pt idx="5">
                  <c:v>48.630865039109885</c:v>
                </c:pt>
                <c:pt idx="6">
                  <c:v>53.42399279037793</c:v>
                </c:pt>
                <c:pt idx="7">
                  <c:v>56.502524523113529</c:v>
                </c:pt>
                <c:pt idx="8">
                  <c:v>58.836986285542636</c:v>
                </c:pt>
                <c:pt idx="9">
                  <c:v>60.211320493119658</c:v>
                </c:pt>
                <c:pt idx="10">
                  <c:v>61.126387910018366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Biomass supression</c:v>
                </c15:tx>
              </c15:filteredSeriesTitle>
            </c:ext>
            <c:ext xmlns:c16="http://schemas.microsoft.com/office/drawing/2014/chart" uri="{C3380CC4-5D6E-409C-BE32-E72D297353CC}">
              <c16:uniqueId val="{00000001-129E-EE4D-BC52-FE43E116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59160"/>
        <c:axId val="171259552"/>
      </c:scatterChart>
      <c:valAx>
        <c:axId val="171259160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Atmospheric Oxygen concentration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59552"/>
        <c:crosses val="autoZero"/>
        <c:crossBetween val="midCat"/>
      </c:valAx>
      <c:valAx>
        <c:axId val="1712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Biomass</a:t>
                </a:r>
                <a:r>
                  <a:rPr lang="en-GB" baseline="0"/>
                  <a:t> Supression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5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Trees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5264654418197726E-2"/>
                  <c:y val="-0.31190543890347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Lit>
              <c:ptCount val="21"/>
            </c:strLit>
          </c:xVal>
          <c:yVal>
            <c:numLit>
              <c:formatCode>General</c:formatCode>
              <c:ptCount val="21"/>
            </c:numLit>
          </c:yVal>
          <c:smooth val="0"/>
          <c:extLst>
            <c:ext xmlns:c16="http://schemas.microsoft.com/office/drawing/2014/chart" uri="{C3380CC4-5D6E-409C-BE32-E72D297353CC}">
              <c16:uniqueId val="{00000001-FCBB-1F4A-A425-D345A844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32728"/>
        <c:axId val="1724323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2.5375765529308838E-2"/>
                        <c:y val="-0.2723148148148147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Lit>
                    <c:ptCount val="21"/>
                  </c:strLit>
                </c:xVal>
                <c:yVal>
                  <c:numLit>
                    <c:formatCode>General</c:formatCode>
                    <c:ptCount val="21"/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3-FCBB-1F4A-A425-D345A8445BF1}"/>
                  </c:ext>
                </c:extLst>
              </c15:ser>
            </c15:filteredScatterSeries>
          </c:ext>
        </c:extLst>
      </c:scatterChart>
      <c:valAx>
        <c:axId val="172432728"/>
        <c:scaling>
          <c:orientation val="minMax"/>
          <c:max val="37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Oxygen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2336"/>
        <c:crosses val="autoZero"/>
        <c:crossBetween val="midCat"/>
      </c:valAx>
      <c:valAx>
        <c:axId val="1724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Biomass (normalised around PAL)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Grasses</a:t>
            </a:r>
          </a:p>
          <a:p>
            <a:pPr>
              <a:defRPr/>
            </a:pP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541601049868766"/>
                  <c:y val="-8.33333333333333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Lit>
              <c:ptCount val="21"/>
            </c:strLit>
          </c:xVal>
          <c:yVal>
            <c:numLit>
              <c:formatCode>General</c:formatCode>
              <c:ptCount val="21"/>
            </c:numLit>
          </c:yVal>
          <c:smooth val="0"/>
          <c:extLst>
            <c:ext xmlns:c16="http://schemas.microsoft.com/office/drawing/2014/chart" uri="{C3380CC4-5D6E-409C-BE32-E72D297353CC}">
              <c16:uniqueId val="{00000001-FA25-EE4D-9367-C96DFCAD6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33512"/>
        <c:axId val="1724339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2.5375765529308838E-2"/>
                        <c:y val="-0.2723148148148147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Lit>
                    <c:ptCount val="21"/>
                  </c:strLit>
                </c:xVal>
                <c:yVal>
                  <c:numLit>
                    <c:formatCode>General</c:formatCode>
                    <c:ptCount val="21"/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3-FA25-EE4D-9367-C96DFCAD62E8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3.5264654418197726E-2"/>
                        <c:y val="-0.3119054389034703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Lit>
                    <c:ptCount val="21"/>
                  </c:strLit>
                </c:xVal>
                <c:yVal>
                  <c:numLit>
                    <c:formatCode>General</c:formatCode>
                    <c:ptCount val="21"/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25-EE4D-9367-C96DFCAD62E8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3.5264654418197726E-2"/>
                        <c:y val="-0.3143883056284630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Lit>
                    <c:ptCount val="21"/>
                  </c:strLit>
                </c:xVal>
                <c:yVal>
                  <c:numLit>
                    <c:formatCode>General</c:formatCode>
                    <c:ptCount val="21"/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25-EE4D-9367-C96DFCAD62E8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2.9709098862642169E-2"/>
                        <c:y val="-0.2508982210557013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Lit>
                    <c:ptCount val="21"/>
                  </c:strLit>
                </c:xVal>
                <c:yVal>
                  <c:numLit>
                    <c:formatCode>General</c:formatCode>
                    <c:ptCount val="21"/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A25-EE4D-9367-C96DFCAD62E8}"/>
                  </c:ext>
                </c:extLst>
              </c15:ser>
            </c15:filteredScatterSeries>
          </c:ext>
        </c:extLst>
      </c:scatterChart>
      <c:valAx>
        <c:axId val="172433512"/>
        <c:scaling>
          <c:orientation val="minMax"/>
          <c:max val="37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Oxygen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3904"/>
        <c:crosses val="autoZero"/>
        <c:crossBetween val="midCat"/>
      </c:valAx>
      <c:valAx>
        <c:axId val="1724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Biomass (normalised around PAL)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Aboveground total biomass normalised around PAL </a:t>
            </a:r>
          </a:p>
        </c:rich>
      </c:tx>
      <c:layout>
        <c:manualLayout>
          <c:xMode val="edge"/>
          <c:yMode val="edge"/>
          <c:x val="0.24808398950131236"/>
          <c:y val="5.809198470742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8097222222222226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normalised 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701558170283995E-2"/>
                  <c:y val="7.2681456570993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(biomass!$B$6,biomass!$B$7,biomass!$B$9,biomass!$B$11,biomass!$B$13,biomass!$B$15,biomass!$B$17,biomass!$B$19,biomass!$B$21,biomass!$B$23,biomass!$B$25)</c:f>
              <c:numCache>
                <c:formatCode>General</c:formatCode>
                <c:ptCount val="11"/>
                <c:pt idx="0">
                  <c:v>16</c:v>
                </c:pt>
                <c:pt idx="1">
                  <c:v>17</c:v>
                </c:pt>
                <c:pt idx="2">
                  <c:v>19</c:v>
                </c:pt>
                <c:pt idx="3">
                  <c:v>20.95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</c:numCache>
            </c:numRef>
          </c:xVal>
          <c:yVal>
            <c:numRef>
              <c:f>(biomass!$D$6,biomass!$D$7,biomass!$D$9,biomass!$D$11,biomass!$D$13,biomass!$D$15,biomass!$D$17,biomass!$D$19,biomass!$D$21,biomass!$D$23,biomass!$D$25)</c:f>
              <c:numCache>
                <c:formatCode>0.000</c:formatCode>
                <c:ptCount val="11"/>
                <c:pt idx="0">
                  <c:v>1.3376349403828174</c:v>
                </c:pt>
                <c:pt idx="1">
                  <c:v>1.3319166364008685</c:v>
                </c:pt>
                <c:pt idx="2">
                  <c:v>1.1407707346475129</c:v>
                </c:pt>
                <c:pt idx="3">
                  <c:v>1</c:v>
                </c:pt>
                <c:pt idx="4">
                  <c:v>0.81989660688205612</c:v>
                </c:pt>
                <c:pt idx="5">
                  <c:v>0.68713149780927141</c:v>
                </c:pt>
                <c:pt idx="6">
                  <c:v>0.62301694627112492</c:v>
                </c:pt>
                <c:pt idx="7">
                  <c:v>0.58183743016328082</c:v>
                </c:pt>
                <c:pt idx="8">
                  <c:v>0.55061085395915277</c:v>
                </c:pt>
                <c:pt idx="9">
                  <c:v>0.53222727940096903</c:v>
                </c:pt>
                <c:pt idx="10">
                  <c:v>0.51998701790447344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7B-A245-8FB5-A2C92AFE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34688"/>
        <c:axId val="172435080"/>
      </c:scatterChart>
      <c:valAx>
        <c:axId val="172434688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Atmopsheric Oxygen concentration (%)</a:t>
                </a:r>
              </a:p>
            </c:rich>
          </c:tx>
          <c:layout>
            <c:manualLayout>
              <c:xMode val="edge"/>
              <c:yMode val="edge"/>
              <c:x val="0.41786413198261263"/>
              <c:y val="0.94798849506311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5080"/>
        <c:crosses val="autoZero"/>
        <c:crossBetween val="midCat"/>
      </c:valAx>
      <c:valAx>
        <c:axId val="17243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Above</a:t>
                </a:r>
                <a:r>
                  <a:rPr lang="en-GB" baseline="0"/>
                  <a:t>ground biomass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6.3156279245204271E-3"/>
              <c:y val="0.3257444889655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860424</xdr:colOff>
      <xdr:row>27</xdr:row>
      <xdr:rowOff>39686</xdr:rowOff>
    </xdr:from>
    <xdr:to>
      <xdr:col>23</xdr:col>
      <xdr:colOff>626373</xdr:colOff>
      <xdr:row>50</xdr:row>
      <xdr:rowOff>130116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E729E-038A-3649-A981-590163C48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59</xdr:row>
      <xdr:rowOff>0</xdr:rowOff>
    </xdr:from>
    <xdr:to>
      <xdr:col>36</xdr:col>
      <xdr:colOff>0</xdr:colOff>
      <xdr:row>73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084D8A-5C84-B242-B290-D254638DC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61</xdr:row>
      <xdr:rowOff>0</xdr:rowOff>
    </xdr:from>
    <xdr:to>
      <xdr:col>42</xdr:col>
      <xdr:colOff>508000</xdr:colOff>
      <xdr:row>75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DDD9865-E4C2-C643-947B-6A59F074D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28</xdr:row>
      <xdr:rowOff>0</xdr:rowOff>
    </xdr:from>
    <xdr:to>
      <xdr:col>13</xdr:col>
      <xdr:colOff>336904</xdr:colOff>
      <xdr:row>49</xdr:row>
      <xdr:rowOff>83786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B7C4C2E-3EAE-C14F-9B04-BD3FCFA3A091}"/>
            </a:ext>
            <a:ext uri="{147F2762-F138-4A5C-976F-8EAC2B608ADB}">
              <a16:predDERef xmlns:a16="http://schemas.microsoft.com/office/drawing/2014/main" pred="{C187C3BC-3B6A-439C-AAF1-E3FCDFCB7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R37"/>
  <sheetViews>
    <sheetView zoomScaleNormal="100" workbookViewId="0">
      <pane xSplit="2" topLeftCell="AB1" activePane="topRight" state="frozen"/>
      <selection pane="topRight" activeCell="AD19" sqref="AD19"/>
    </sheetView>
  </sheetViews>
  <sheetFormatPr defaultColWidth="8.875" defaultRowHeight="15.75" x14ac:dyDescent="0.25"/>
  <cols>
    <col min="1" max="1" width="11.375" customWidth="1"/>
    <col min="2" max="2" width="20.375" customWidth="1"/>
    <col min="3" max="38" width="11.5" customWidth="1"/>
    <col min="39" max="39" width="16" customWidth="1"/>
    <col min="40" max="40" width="15" customWidth="1"/>
  </cols>
  <sheetData>
    <row r="3" spans="1:44" x14ac:dyDescent="0.25">
      <c r="M3" t="s">
        <v>0</v>
      </c>
      <c r="S3" t="s">
        <v>1</v>
      </c>
    </row>
    <row r="4" spans="1:44" ht="39.75" customHeight="1" x14ac:dyDescent="0.25">
      <c r="A4" s="1"/>
      <c r="B4" s="2" t="s">
        <v>2</v>
      </c>
      <c r="C4" s="122" t="s">
        <v>3</v>
      </c>
      <c r="D4" s="122"/>
      <c r="E4" s="122" t="s">
        <v>4</v>
      </c>
      <c r="F4" s="122"/>
      <c r="G4" s="122"/>
      <c r="H4" s="123" t="s">
        <v>5</v>
      </c>
      <c r="I4" s="123"/>
      <c r="J4" s="123"/>
      <c r="K4" s="3"/>
      <c r="L4" s="122" t="s">
        <v>6</v>
      </c>
      <c r="M4" s="122"/>
      <c r="N4" s="122"/>
      <c r="O4" s="122" t="s">
        <v>7</v>
      </c>
      <c r="P4" s="122"/>
      <c r="Q4" s="122"/>
      <c r="R4" s="122" t="s">
        <v>8</v>
      </c>
      <c r="S4" s="122"/>
      <c r="T4" s="122"/>
      <c r="U4" s="122" t="s">
        <v>9</v>
      </c>
      <c r="V4" s="122"/>
      <c r="W4" s="122"/>
      <c r="X4" s="122" t="s">
        <v>10</v>
      </c>
      <c r="Y4" s="122"/>
      <c r="Z4" s="122"/>
      <c r="AA4" s="122" t="s">
        <v>11</v>
      </c>
      <c r="AB4" s="122"/>
      <c r="AC4" s="122"/>
      <c r="AD4" s="122" t="s">
        <v>12</v>
      </c>
      <c r="AE4" s="122"/>
      <c r="AF4" s="122"/>
      <c r="AG4" s="122" t="s">
        <v>13</v>
      </c>
      <c r="AH4" s="122"/>
      <c r="AI4" s="122"/>
      <c r="AJ4" s="122" t="s">
        <v>14</v>
      </c>
      <c r="AK4" s="122"/>
      <c r="AL4" s="122"/>
      <c r="AM4" s="120" t="s">
        <v>15</v>
      </c>
      <c r="AN4" s="120" t="s">
        <v>16</v>
      </c>
      <c r="AO4" s="122" t="s">
        <v>17</v>
      </c>
      <c r="AP4" s="122"/>
      <c r="AQ4" s="122" t="s">
        <v>18</v>
      </c>
      <c r="AR4" s="122"/>
    </row>
    <row r="5" spans="1:44" ht="23.25" thickBot="1" x14ac:dyDescent="0.3">
      <c r="A5" s="1"/>
      <c r="B5" s="4"/>
      <c r="C5" s="5" t="s">
        <v>19</v>
      </c>
      <c r="D5" s="6" t="s">
        <v>20</v>
      </c>
      <c r="E5" s="5" t="s">
        <v>19</v>
      </c>
      <c r="F5" s="6" t="s">
        <v>20</v>
      </c>
      <c r="G5" s="7" t="s">
        <v>21</v>
      </c>
      <c r="H5" s="5" t="s">
        <v>19</v>
      </c>
      <c r="I5" s="6" t="s">
        <v>20</v>
      </c>
      <c r="J5" s="7" t="s">
        <v>21</v>
      </c>
      <c r="K5" s="8" t="s">
        <v>22</v>
      </c>
      <c r="L5" s="5" t="s">
        <v>19</v>
      </c>
      <c r="M5" s="6" t="s">
        <v>20</v>
      </c>
      <c r="N5" s="7" t="s">
        <v>21</v>
      </c>
      <c r="O5" s="5" t="s">
        <v>19</v>
      </c>
      <c r="P5" s="6" t="s">
        <v>20</v>
      </c>
      <c r="Q5" s="7" t="s">
        <v>21</v>
      </c>
      <c r="R5" s="5" t="s">
        <v>19</v>
      </c>
      <c r="S5" s="6" t="s">
        <v>20</v>
      </c>
      <c r="T5" s="7" t="s">
        <v>21</v>
      </c>
      <c r="U5" s="5" t="s">
        <v>19</v>
      </c>
      <c r="V5" s="6" t="s">
        <v>20</v>
      </c>
      <c r="W5" s="7" t="s">
        <v>21</v>
      </c>
      <c r="X5" s="5" t="s">
        <v>19</v>
      </c>
      <c r="Y5" s="6" t="s">
        <v>20</v>
      </c>
      <c r="Z5" s="7" t="s">
        <v>21</v>
      </c>
      <c r="AA5" s="5" t="s">
        <v>19</v>
      </c>
      <c r="AB5" s="6" t="s">
        <v>20</v>
      </c>
      <c r="AC5" s="7" t="s">
        <v>21</v>
      </c>
      <c r="AD5" s="5" t="s">
        <v>19</v>
      </c>
      <c r="AE5" s="6" t="s">
        <v>20</v>
      </c>
      <c r="AF5" s="7" t="s">
        <v>21</v>
      </c>
      <c r="AG5" s="5" t="s">
        <v>19</v>
      </c>
      <c r="AH5" s="6" t="s">
        <v>20</v>
      </c>
      <c r="AI5" s="7" t="s">
        <v>21</v>
      </c>
      <c r="AJ5" s="5" t="s">
        <v>19</v>
      </c>
      <c r="AK5" s="6" t="s">
        <v>20</v>
      </c>
      <c r="AL5" s="7" t="s">
        <v>21</v>
      </c>
      <c r="AM5" s="121"/>
      <c r="AN5" s="121"/>
      <c r="AO5" s="5" t="s">
        <v>19</v>
      </c>
      <c r="AP5" s="6" t="s">
        <v>20</v>
      </c>
      <c r="AQ5" s="5" t="s">
        <v>19</v>
      </c>
      <c r="AR5" s="6" t="s">
        <v>20</v>
      </c>
    </row>
    <row r="6" spans="1:44" ht="18" customHeight="1" thickTop="1" x14ac:dyDescent="0.25">
      <c r="A6" s="1"/>
      <c r="B6" s="9">
        <v>16</v>
      </c>
      <c r="C6" s="10">
        <v>1731.02</v>
      </c>
      <c r="D6" s="11">
        <f>C6/C11</f>
        <v>1.3376349403828174</v>
      </c>
      <c r="E6" s="10">
        <v>1.8</v>
      </c>
      <c r="F6" s="11">
        <f>E6/E11</f>
        <v>0.41860465116279072</v>
      </c>
      <c r="G6" s="12">
        <f>(E6*100)/C6</f>
        <v>0.10398493373848945</v>
      </c>
      <c r="H6" s="13">
        <v>1729.22</v>
      </c>
      <c r="I6" s="11">
        <f>H6/H11</f>
        <v>1.2627758547663905</v>
      </c>
      <c r="J6" s="12">
        <f t="shared" ref="J6:J25" si="0">(H6*100)/C6</f>
        <v>99.896015066261512</v>
      </c>
      <c r="K6" s="14">
        <f>H6/E6</f>
        <v>960.67777777777781</v>
      </c>
      <c r="L6" s="10">
        <v>668.02</v>
      </c>
      <c r="M6" s="11">
        <f>L6/L11</f>
        <v>1.5198161714519725</v>
      </c>
      <c r="N6" s="12">
        <f>(L6*100)/C6</f>
        <v>38.591119686658736</v>
      </c>
      <c r="O6" s="10">
        <v>113.23</v>
      </c>
      <c r="P6" s="11">
        <f>O6/O11</f>
        <v>0.60820755223720258</v>
      </c>
      <c r="Q6" s="12">
        <f>(O6*100)/C6</f>
        <v>6.5412300262273115</v>
      </c>
      <c r="R6" s="10">
        <v>154.21</v>
      </c>
      <c r="S6" s="11">
        <f>R6/R11</f>
        <v>1.4588023838804278</v>
      </c>
      <c r="T6" s="12">
        <f>(R6*100)/C6</f>
        <v>8.9086203510069204</v>
      </c>
      <c r="U6" s="10">
        <v>118.49</v>
      </c>
      <c r="V6" s="11">
        <f>U6/U11</f>
        <v>2.0025350684468477</v>
      </c>
      <c r="W6" s="12">
        <f>(U6*100)/C6</f>
        <v>6.8450971103742306</v>
      </c>
      <c r="X6" s="10">
        <v>223.74</v>
      </c>
      <c r="Y6" s="11">
        <f>X6/X11</f>
        <v>1.8483271375464685</v>
      </c>
      <c r="Z6" s="12">
        <f>(X6*100)/C6</f>
        <v>12.925327263694237</v>
      </c>
      <c r="AA6" s="10">
        <v>237.42</v>
      </c>
      <c r="AB6" s="11">
        <f>AA6/AA11</f>
        <v>1.2061572851046534</v>
      </c>
      <c r="AC6" s="12">
        <f>(AA6*100)/C6</f>
        <v>13.715612760106758</v>
      </c>
      <c r="AD6" s="10">
        <v>214.11</v>
      </c>
      <c r="AE6" s="11">
        <f>AD6/AD11</f>
        <v>1.1808405029781603</v>
      </c>
      <c r="AF6" s="12">
        <f>(AD6*100)/C6</f>
        <v>12.36900786819332</v>
      </c>
      <c r="AG6" s="10">
        <v>1.38</v>
      </c>
      <c r="AH6" s="11">
        <f>AG6/AG11</f>
        <v>0.41566265060240964</v>
      </c>
      <c r="AI6" s="12">
        <f>(AG6*100)/C6</f>
        <v>7.9721782532841914E-2</v>
      </c>
      <c r="AJ6" s="10">
        <v>0.42</v>
      </c>
      <c r="AK6" s="11">
        <f>AJ6/AJ11</f>
        <v>0.42424242424242425</v>
      </c>
      <c r="AL6" s="12">
        <f>(AJ6*100)/C6</f>
        <v>2.4263151205647537E-2</v>
      </c>
      <c r="AM6" s="15">
        <f>((C6 / C6)-1)*100</f>
        <v>0</v>
      </c>
      <c r="AN6" s="15">
        <f>(1-(C6/C6))*100</f>
        <v>0</v>
      </c>
      <c r="AO6" s="16">
        <f>R6+U6+X6+AA6+AD6+O6</f>
        <v>1061.2</v>
      </c>
      <c r="AP6" s="11">
        <f>AO6/AO11</f>
        <v>1.2480888198903868</v>
      </c>
      <c r="AQ6" s="17">
        <f>AG6+H6</f>
        <v>1730.6000000000001</v>
      </c>
      <c r="AR6" s="11">
        <f>AQ6/AQ11</f>
        <v>1.2607270343119401</v>
      </c>
    </row>
    <row r="7" spans="1:44" ht="18" customHeight="1" x14ac:dyDescent="0.25">
      <c r="A7" s="1"/>
      <c r="B7" s="18">
        <v>17</v>
      </c>
      <c r="C7" s="16">
        <v>1723.62</v>
      </c>
      <c r="D7" s="19">
        <f>C7/C11</f>
        <v>1.3319166364008685</v>
      </c>
      <c r="E7" s="16">
        <v>1.8</v>
      </c>
      <c r="F7" s="19">
        <f>E7/E11</f>
        <v>0.41860465116279072</v>
      </c>
      <c r="G7" s="20">
        <f>(E7*100)/C7</f>
        <v>0.10443137118390365</v>
      </c>
      <c r="H7" s="21">
        <v>1721.82</v>
      </c>
      <c r="I7" s="19">
        <f>H7/H11</f>
        <v>1.2573719493493405</v>
      </c>
      <c r="J7" s="20">
        <f t="shared" si="0"/>
        <v>99.895568628816108</v>
      </c>
      <c r="K7" s="14">
        <f>H7/E7</f>
        <v>956.56666666666661</v>
      </c>
      <c r="L7" s="16">
        <v>664.65</v>
      </c>
      <c r="M7" s="19">
        <f>L7/L11</f>
        <v>1.5121490649315192</v>
      </c>
      <c r="N7" s="20">
        <f>(L7*100)/C7</f>
        <v>38.561283809656423</v>
      </c>
      <c r="O7" s="16">
        <v>113.67</v>
      </c>
      <c r="P7" s="19">
        <f>O7/O11</f>
        <v>0.61057098350969552</v>
      </c>
      <c r="Q7" s="20">
        <f>(O7*100)/C7</f>
        <v>6.5948410902635155</v>
      </c>
      <c r="R7" s="16">
        <v>153.86000000000001</v>
      </c>
      <c r="S7" s="19">
        <f>R7/R11</f>
        <v>1.4554914388421154</v>
      </c>
      <c r="T7" s="20">
        <f>(R7*100)/C7</f>
        <v>8.9265615390863431</v>
      </c>
      <c r="U7" s="16">
        <v>116.73</v>
      </c>
      <c r="V7" s="19">
        <f>U7/U11</f>
        <v>1.9727902653371641</v>
      </c>
      <c r="W7" s="20">
        <f>(U7*100)/C7</f>
        <v>6.7723744212761519</v>
      </c>
      <c r="X7" s="16">
        <v>221.54</v>
      </c>
      <c r="Y7" s="19">
        <f>X7/X11</f>
        <v>1.830152829409335</v>
      </c>
      <c r="Z7" s="20">
        <f>(X7*100)/C7</f>
        <v>12.853181095601119</v>
      </c>
      <c r="AA7" s="16">
        <v>237.31</v>
      </c>
      <c r="AB7" s="19">
        <f>AA7/AA11</f>
        <v>1.2055984555984556</v>
      </c>
      <c r="AC7" s="20">
        <f>(AA7*100)/C7</f>
        <v>13.768115942028986</v>
      </c>
      <c r="AD7" s="16">
        <v>214.06</v>
      </c>
      <c r="AE7" s="19">
        <f>AD7/AD11</f>
        <v>1.1805647474078977</v>
      </c>
      <c r="AF7" s="20">
        <f>(AD7*100)/C7</f>
        <v>12.419210730903565</v>
      </c>
      <c r="AG7" s="16">
        <v>1.38</v>
      </c>
      <c r="AH7" s="19">
        <f>AG7/AG11</f>
        <v>0.41566265060240964</v>
      </c>
      <c r="AI7" s="20">
        <f>(AG7*100)/C7</f>
        <v>8.0064051240992806E-2</v>
      </c>
      <c r="AJ7" s="16">
        <v>0.42</v>
      </c>
      <c r="AK7" s="19">
        <f>AJ7/AJ11</f>
        <v>0.42424242424242425</v>
      </c>
      <c r="AL7" s="20">
        <f>(AJ7*100)/C7</f>
        <v>2.4367319942910852E-2</v>
      </c>
      <c r="AM7" s="15">
        <f>((C6/C7)-1)*100</f>
        <v>0.42932897042271545</v>
      </c>
      <c r="AN7" s="15">
        <f>(1-(C7/C6))*100</f>
        <v>0.42749361648045658</v>
      </c>
      <c r="AO7" s="16">
        <f>R7+U7+X7+AA7+AD7+O7</f>
        <v>1057.17</v>
      </c>
      <c r="AP7" s="19">
        <f>AO7/AO11</f>
        <v>1.2433490932185451</v>
      </c>
      <c r="AQ7" s="17">
        <f t="shared" ref="AQ7:AQ25" si="1">AG7+H7</f>
        <v>1723.2</v>
      </c>
      <c r="AR7" s="19">
        <f>AQ7/AQ11</f>
        <v>1.2553361987324252</v>
      </c>
    </row>
    <row r="8" spans="1:44" s="39" customFormat="1" ht="18" customHeight="1" thickBot="1" x14ac:dyDescent="0.3">
      <c r="B8" s="40">
        <v>18</v>
      </c>
      <c r="C8" s="41">
        <v>1614.78</v>
      </c>
      <c r="D8" s="42">
        <f>C8/C11</f>
        <v>1.247811203239342</v>
      </c>
      <c r="E8" s="41">
        <v>2.21</v>
      </c>
      <c r="F8" s="42">
        <f>E8/E11</f>
        <v>0.51395348837209298</v>
      </c>
      <c r="G8" s="43">
        <f t="shared" ref="G8:G25" si="2">(E8*100)/C8</f>
        <v>0.13686074883265831</v>
      </c>
      <c r="H8" s="44">
        <v>1612.57</v>
      </c>
      <c r="I8" s="42">
        <f>H8/H11</f>
        <v>1.177591318698973</v>
      </c>
      <c r="J8" s="43">
        <f t="shared" si="0"/>
        <v>99.86313925116734</v>
      </c>
      <c r="K8" s="47">
        <f t="shared" ref="K8:K25" si="3">H8/E8</f>
        <v>729.66968325791856</v>
      </c>
      <c r="L8" s="41">
        <v>609.49</v>
      </c>
      <c r="M8" s="42">
        <f>L8/L11</f>
        <v>1.3866542294216682</v>
      </c>
      <c r="N8" s="43">
        <f t="shared" ref="N8:N25" si="4">(L8*100)/C8</f>
        <v>37.744460545709011</v>
      </c>
      <c r="O8" s="41">
        <v>123.57</v>
      </c>
      <c r="P8" s="42">
        <f>O8/O11</f>
        <v>0.66374818714078532</v>
      </c>
      <c r="Q8" s="43">
        <f t="shared" ref="Q8:Q25" si="5">(O8*100)/C8</f>
        <v>7.6524356259056967</v>
      </c>
      <c r="R8" s="41">
        <v>144.44999999999999</v>
      </c>
      <c r="S8" s="42">
        <f>R8/R11</f>
        <v>1.3664743165263455</v>
      </c>
      <c r="T8" s="43">
        <f t="shared" ref="T8:T25" si="6">(R8*100)/C8</f>
        <v>8.9454910266413989</v>
      </c>
      <c r="U8" s="41">
        <v>98.62</v>
      </c>
      <c r="V8" s="42">
        <f>U8/U11</f>
        <v>1.666723001521041</v>
      </c>
      <c r="W8" s="43">
        <f t="shared" ref="W8:W25" si="7">(U8*100)/C8</f>
        <v>6.1073335067315675</v>
      </c>
      <c r="X8" s="41">
        <v>189.79</v>
      </c>
      <c r="Y8" s="42">
        <f>X8/X11</f>
        <v>1.5678645187938869</v>
      </c>
      <c r="Z8" s="43">
        <f t="shared" ref="Z8:Z25" si="8">(X8*100)/C8</f>
        <v>11.753303855633584</v>
      </c>
      <c r="AA8" s="41">
        <v>235.43</v>
      </c>
      <c r="AB8" s="42">
        <f>AA8/AA11</f>
        <v>1.1960475513107092</v>
      </c>
      <c r="AC8" s="43">
        <f t="shared" ref="AC8:AC25" si="9">(AA8*100)/C8</f>
        <v>14.579695066820248</v>
      </c>
      <c r="AD8" s="41">
        <v>211.21</v>
      </c>
      <c r="AE8" s="42">
        <f>AD8/AD11</f>
        <v>1.1648466799029342</v>
      </c>
      <c r="AF8" s="43">
        <f t="shared" ref="AF8:AF25" si="10">(AD8*100)/C8</f>
        <v>13.07980034431935</v>
      </c>
      <c r="AG8" s="41">
        <v>1.64</v>
      </c>
      <c r="AH8" s="42">
        <f>AG8/AG11</f>
        <v>0.49397590361445781</v>
      </c>
      <c r="AI8" s="43">
        <f t="shared" ref="AI8:AI25" si="11">(AG8*100)/C8</f>
        <v>0.10156182266314916</v>
      </c>
      <c r="AJ8" s="41">
        <v>0.57999999999999996</v>
      </c>
      <c r="AK8" s="42">
        <f>AJ8/AJ11</f>
        <v>0.58585858585858586</v>
      </c>
      <c r="AL8" s="43">
        <f t="shared" ref="AL8:AL25" si="12">(AJ8*100)/C8</f>
        <v>3.591820557599177E-2</v>
      </c>
      <c r="AM8" s="15">
        <f>((C6/C8)-1)*100</f>
        <v>7.1985038209539276</v>
      </c>
      <c r="AN8" s="15">
        <f>(1-(C8/C6))*100</f>
        <v>6.7151159432011216</v>
      </c>
      <c r="AO8" s="41">
        <f t="shared" ref="AO8:AO25" si="13">R8+U8+X8+AA8+AD8+O8</f>
        <v>1003.0699999999999</v>
      </c>
      <c r="AP8" s="42">
        <f>AO8/AO11</f>
        <v>1.179721496953873</v>
      </c>
      <c r="AQ8" s="45">
        <f t="shared" si="1"/>
        <v>1614.21</v>
      </c>
      <c r="AR8" s="42">
        <f>AQ8/AQ11</f>
        <v>1.1759379325417061</v>
      </c>
    </row>
    <row r="9" spans="1:44" ht="18" customHeight="1" x14ac:dyDescent="0.25">
      <c r="A9" s="1"/>
      <c r="B9" s="18">
        <v>19</v>
      </c>
      <c r="C9" s="16">
        <v>1476.26</v>
      </c>
      <c r="D9" s="22">
        <f>C9/C11</f>
        <v>1.1407707346475129</v>
      </c>
      <c r="E9" s="16">
        <v>3.06</v>
      </c>
      <c r="F9" s="22">
        <f>E9/E11</f>
        <v>0.71162790697674427</v>
      </c>
      <c r="G9" s="23">
        <f>(E9*100)/C9</f>
        <v>0.20728056033490036</v>
      </c>
      <c r="H9" s="21">
        <v>1473.19</v>
      </c>
      <c r="I9" s="22">
        <f>H9/H11</f>
        <v>1.0758080299113466</v>
      </c>
      <c r="J9" s="23">
        <f t="shared" si="0"/>
        <v>99.79204205221302</v>
      </c>
      <c r="K9" s="14">
        <f>H9/E9</f>
        <v>481.43464052287584</v>
      </c>
      <c r="L9" s="16">
        <v>534.15</v>
      </c>
      <c r="M9" s="22">
        <f>L9/L11</f>
        <v>1.2152477590207944</v>
      </c>
      <c r="N9" s="23">
        <f t="shared" si="4"/>
        <v>36.182650752577459</v>
      </c>
      <c r="O9" s="16">
        <v>147.33000000000001</v>
      </c>
      <c r="P9" s="22">
        <f>O9/O11</f>
        <v>0.79137347585540108</v>
      </c>
      <c r="Q9" s="23">
        <f t="shared" si="5"/>
        <v>9.9799493314185863</v>
      </c>
      <c r="R9" s="16">
        <v>126.81</v>
      </c>
      <c r="S9" s="22">
        <f>R9/R11</f>
        <v>1.1996026865954026</v>
      </c>
      <c r="T9" s="23">
        <f t="shared" si="6"/>
        <v>8.5899502797610179</v>
      </c>
      <c r="U9" s="16">
        <v>78.459999999999994</v>
      </c>
      <c r="V9" s="22">
        <f>U9/U11</f>
        <v>1.3260098022646609</v>
      </c>
      <c r="W9" s="23">
        <f t="shared" si="7"/>
        <v>5.3147819489791761</v>
      </c>
      <c r="X9" s="16">
        <v>161.46</v>
      </c>
      <c r="Y9" s="22">
        <f>X9/X11</f>
        <v>1.333828996282528</v>
      </c>
      <c r="Z9" s="23">
        <f t="shared" si="8"/>
        <v>10.937097801200331</v>
      </c>
      <c r="AA9" s="16">
        <v>222.47</v>
      </c>
      <c r="AB9" s="22">
        <f>AA9/AA11</f>
        <v>1.130207274944117</v>
      </c>
      <c r="AC9" s="23">
        <f t="shared" si="9"/>
        <v>15.069838646308916</v>
      </c>
      <c r="AD9" s="16">
        <v>202.51</v>
      </c>
      <c r="AE9" s="22">
        <f>AD9/AD11</f>
        <v>1.1168652106772556</v>
      </c>
      <c r="AF9" s="23">
        <f t="shared" si="10"/>
        <v>13.717773291967539</v>
      </c>
      <c r="AG9" s="16">
        <v>2.27</v>
      </c>
      <c r="AH9" s="22">
        <f>AG9/AG11</f>
        <v>0.68373493975903621</v>
      </c>
      <c r="AI9" s="23">
        <f t="shared" si="11"/>
        <v>0.15376695162098816</v>
      </c>
      <c r="AJ9" s="16">
        <v>0.8</v>
      </c>
      <c r="AK9" s="22">
        <f>AJ9/AJ11</f>
        <v>0.80808080808080818</v>
      </c>
      <c r="AL9" s="23">
        <f>(AJ9*100)/C9</f>
        <v>5.4190996165987021E-2</v>
      </c>
      <c r="AM9" s="15">
        <f>((C6/C9)-1)*100</f>
        <v>17.257122729058572</v>
      </c>
      <c r="AN9" s="15">
        <f>(1-(C9/C6))*100</f>
        <v>14.717334288454209</v>
      </c>
      <c r="AO9" s="16">
        <f t="shared" si="13"/>
        <v>939.04000000000008</v>
      </c>
      <c r="AP9" s="22">
        <f>AO9/AO11</f>
        <v>1.1044151200809167</v>
      </c>
      <c r="AQ9" s="17">
        <f t="shared" si="1"/>
        <v>1475.46</v>
      </c>
      <c r="AR9" s="22">
        <f>AQ9/AQ11</f>
        <v>1.0748597654258032</v>
      </c>
    </row>
    <row r="10" spans="1:44" ht="18" customHeight="1" x14ac:dyDescent="0.25">
      <c r="A10" s="1"/>
      <c r="B10" s="18">
        <v>20</v>
      </c>
      <c r="C10" s="16">
        <v>1373.11</v>
      </c>
      <c r="D10" s="19">
        <f>C10/C11</f>
        <v>1.0610622136018359</v>
      </c>
      <c r="E10" s="16">
        <v>3.74</v>
      </c>
      <c r="F10" s="19">
        <f>E10/E11</f>
        <v>0.86976744186046517</v>
      </c>
      <c r="G10" s="20">
        <f>(E10*100)/C10</f>
        <v>0.27237439098105765</v>
      </c>
      <c r="H10" s="21">
        <v>1</v>
      </c>
      <c r="I10" s="19">
        <f>H10/H11</f>
        <v>7.3025748879054753E-4</v>
      </c>
      <c r="J10" s="20">
        <f t="shared" si="0"/>
        <v>7.282737726766246E-2</v>
      </c>
      <c r="K10" s="14">
        <f>H10/E10</f>
        <v>0.26737967914438499</v>
      </c>
      <c r="L10" s="16">
        <v>479.52</v>
      </c>
      <c r="M10" s="19">
        <f>L10/L11</f>
        <v>1.0909587295809253</v>
      </c>
      <c r="N10" s="20">
        <f t="shared" si="4"/>
        <v>34.922183947389506</v>
      </c>
      <c r="O10" s="16">
        <v>168.51</v>
      </c>
      <c r="P10" s="19">
        <f>O10/O11</f>
        <v>0.90514046301767204</v>
      </c>
      <c r="Q10" s="20">
        <f t="shared" si="5"/>
        <v>12.272141343373802</v>
      </c>
      <c r="R10" s="16">
        <v>114.11</v>
      </c>
      <c r="S10" s="19">
        <f>R10/R11</f>
        <v>1.0794626809194967</v>
      </c>
      <c r="T10" s="20">
        <f t="shared" si="6"/>
        <v>8.3103320200129644</v>
      </c>
      <c r="U10" s="16">
        <v>66.430000000000007</v>
      </c>
      <c r="V10" s="19">
        <f>U10/U11</f>
        <v>1.1226973128274464</v>
      </c>
      <c r="W10" s="20">
        <f t="shared" si="7"/>
        <v>4.8379226718908184</v>
      </c>
      <c r="X10" s="16">
        <v>139.55000000000001</v>
      </c>
      <c r="Y10" s="19">
        <f>X10/X11</f>
        <v>1.1528294093349856</v>
      </c>
      <c r="Z10" s="20">
        <f t="shared" si="8"/>
        <v>10.163060497702299</v>
      </c>
      <c r="AA10" s="16">
        <v>208.8</v>
      </c>
      <c r="AB10" s="19">
        <f>AA10/AA11</f>
        <v>1.0607600081284292</v>
      </c>
      <c r="AC10" s="20">
        <f t="shared" si="9"/>
        <v>15.206356373487923</v>
      </c>
      <c r="AD10" s="16">
        <v>192.46</v>
      </c>
      <c r="AE10" s="19">
        <f>AD10/AD11</f>
        <v>1.0614383410544894</v>
      </c>
      <c r="AF10" s="20">
        <f t="shared" si="10"/>
        <v>14.016357028934317</v>
      </c>
      <c r="AG10" s="16">
        <v>2.83</v>
      </c>
      <c r="AH10" s="19">
        <f>AG10/AG11</f>
        <v>0.85240963855421692</v>
      </c>
      <c r="AI10" s="20">
        <f t="shared" si="11"/>
        <v>0.20610147766748477</v>
      </c>
      <c r="AJ10" s="16">
        <v>0.91</v>
      </c>
      <c r="AK10" s="19">
        <f>AJ10/AJ11</f>
        <v>0.91919191919191923</v>
      </c>
      <c r="AL10" s="20">
        <f t="shared" si="12"/>
        <v>6.6272913313572837E-2</v>
      </c>
      <c r="AM10" s="15">
        <f>((C6/C10)-1)*100</f>
        <v>26.065646597869076</v>
      </c>
      <c r="AN10" s="15">
        <f>(1-(C10/C6))*100</f>
        <v>20.676248685745978</v>
      </c>
      <c r="AO10" s="16">
        <f t="shared" si="13"/>
        <v>889.86000000000013</v>
      </c>
      <c r="AP10" s="19">
        <f>AO10/AO11</f>
        <v>1.0465739891327361</v>
      </c>
      <c r="AQ10" s="17">
        <f t="shared" si="1"/>
        <v>3.83</v>
      </c>
      <c r="AR10" s="19">
        <f>AQ10/AQ11</f>
        <v>2.7901216580461861E-3</v>
      </c>
    </row>
    <row r="11" spans="1:44" ht="18" customHeight="1" x14ac:dyDescent="0.25">
      <c r="A11" s="1"/>
      <c r="B11" s="18">
        <v>20.95</v>
      </c>
      <c r="C11" s="16">
        <v>1294.0899999999999</v>
      </c>
      <c r="D11" s="19">
        <f>C11/C11</f>
        <v>1</v>
      </c>
      <c r="E11" s="16">
        <v>4.3</v>
      </c>
      <c r="F11" s="19">
        <f>E11/E11</f>
        <v>1</v>
      </c>
      <c r="G11" s="20">
        <f t="shared" si="2"/>
        <v>0.33227982597810046</v>
      </c>
      <c r="H11" s="21">
        <v>1369.38</v>
      </c>
      <c r="I11" s="19">
        <f>H11/H11</f>
        <v>1</v>
      </c>
      <c r="J11" s="20">
        <f t="shared" si="0"/>
        <v>105.81798792974215</v>
      </c>
      <c r="K11" s="14">
        <f t="shared" si="3"/>
        <v>318.46046511627912</v>
      </c>
      <c r="L11" s="16">
        <v>439.54</v>
      </c>
      <c r="M11" s="19">
        <f>L11/L11</f>
        <v>1</v>
      </c>
      <c r="N11" s="20">
        <f t="shared" si="4"/>
        <v>33.965180165212622</v>
      </c>
      <c r="O11" s="16">
        <v>186.17</v>
      </c>
      <c r="P11" s="19">
        <f>O11/O11</f>
        <v>1</v>
      </c>
      <c r="Q11" s="20">
        <f t="shared" si="5"/>
        <v>14.386170977289062</v>
      </c>
      <c r="R11" s="16">
        <v>105.71</v>
      </c>
      <c r="S11" s="19">
        <f>R11/R11</f>
        <v>1</v>
      </c>
      <c r="T11" s="20">
        <f t="shared" si="6"/>
        <v>8.1686745125918598</v>
      </c>
      <c r="U11" s="16">
        <v>59.17</v>
      </c>
      <c r="V11" s="19">
        <f>U11/U11</f>
        <v>1</v>
      </c>
      <c r="W11" s="20">
        <f t="shared" si="7"/>
        <v>4.5723249542149311</v>
      </c>
      <c r="X11" s="16">
        <v>121.05</v>
      </c>
      <c r="Y11" s="19">
        <f>X11/X11</f>
        <v>1</v>
      </c>
      <c r="Z11" s="20">
        <f t="shared" si="8"/>
        <v>9.3540634731742003</v>
      </c>
      <c r="AA11" s="16">
        <v>196.84</v>
      </c>
      <c r="AB11" s="19">
        <f>AA11/AA11</f>
        <v>1</v>
      </c>
      <c r="AC11" s="20">
        <f t="shared" si="9"/>
        <v>15.210688591983557</v>
      </c>
      <c r="AD11" s="16">
        <v>181.32</v>
      </c>
      <c r="AE11" s="19">
        <f>AD11/AD11</f>
        <v>1</v>
      </c>
      <c r="AF11" s="20">
        <f t="shared" si="10"/>
        <v>14.011390243337017</v>
      </c>
      <c r="AG11" s="16">
        <v>3.32</v>
      </c>
      <c r="AH11" s="19">
        <f>AG11/AG11</f>
        <v>1</v>
      </c>
      <c r="AI11" s="20">
        <f t="shared" si="11"/>
        <v>0.25655093540634732</v>
      </c>
      <c r="AJ11" s="16">
        <v>0.99</v>
      </c>
      <c r="AK11" s="19">
        <f>AJ11/AJ11</f>
        <v>1</v>
      </c>
      <c r="AL11" s="20">
        <f t="shared" si="12"/>
        <v>7.650163435309755E-2</v>
      </c>
      <c r="AM11" s="15">
        <f>((C6/C11)-1)*100</f>
        <v>33.763494038281735</v>
      </c>
      <c r="AN11" s="15">
        <f>(1-(C11/C6))*100</f>
        <v>25.241187276865663</v>
      </c>
      <c r="AO11" s="16">
        <f t="shared" si="13"/>
        <v>850.25999999999988</v>
      </c>
      <c r="AP11" s="19">
        <f>AO11/AO11</f>
        <v>1</v>
      </c>
      <c r="AQ11" s="17">
        <f t="shared" si="1"/>
        <v>1372.7</v>
      </c>
      <c r="AR11" s="19">
        <f>AQ11/AQ11</f>
        <v>1</v>
      </c>
    </row>
    <row r="12" spans="1:44" ht="18" customHeight="1" x14ac:dyDescent="0.25">
      <c r="A12" s="1"/>
      <c r="B12" s="18">
        <v>22</v>
      </c>
      <c r="C12" s="16">
        <v>1173.46</v>
      </c>
      <c r="D12" s="19">
        <f>C12/C11</f>
        <v>0.90678391765642274</v>
      </c>
      <c r="E12" s="16">
        <v>5.32</v>
      </c>
      <c r="F12" s="19">
        <f>E12/E11</f>
        <v>1.2372093023255815</v>
      </c>
      <c r="G12" s="20">
        <f t="shared" si="2"/>
        <v>0.45336014862031937</v>
      </c>
      <c r="H12" s="21">
        <v>1168.1400000000001</v>
      </c>
      <c r="I12" s="19">
        <f>H12/H11</f>
        <v>0.85304298295579017</v>
      </c>
      <c r="J12" s="20">
        <f t="shared" si="0"/>
        <v>99.546639851379695</v>
      </c>
      <c r="K12" s="14">
        <f t="shared" si="3"/>
        <v>219.57518796992483</v>
      </c>
      <c r="L12" s="16">
        <v>381.28</v>
      </c>
      <c r="M12" s="19">
        <f>L12/L11</f>
        <v>0.86745233653364873</v>
      </c>
      <c r="N12" s="20">
        <f t="shared" si="4"/>
        <v>32.491946892096877</v>
      </c>
      <c r="O12" s="16">
        <v>211.64</v>
      </c>
      <c r="P12" s="19">
        <f>O12/O11</f>
        <v>1.1368104420690766</v>
      </c>
      <c r="Q12" s="20">
        <f t="shared" si="5"/>
        <v>18.035552980076012</v>
      </c>
      <c r="R12" s="16">
        <v>92.85</v>
      </c>
      <c r="S12" s="19">
        <f>R12/R11</f>
        <v>0.87834641944943714</v>
      </c>
      <c r="T12" s="20">
        <f t="shared" si="6"/>
        <v>7.9124980825933564</v>
      </c>
      <c r="U12" s="16">
        <v>49.07</v>
      </c>
      <c r="V12" s="19">
        <f>U12/U11</f>
        <v>0.82930539124556357</v>
      </c>
      <c r="W12" s="20">
        <f t="shared" si="7"/>
        <v>4.181650844511104</v>
      </c>
      <c r="X12" s="16">
        <v>95.56</v>
      </c>
      <c r="Y12" s="19">
        <f>X12/X11</f>
        <v>0.78942585708384971</v>
      </c>
      <c r="Z12" s="20">
        <f t="shared" si="8"/>
        <v>8.1434390605559628</v>
      </c>
      <c r="AA12" s="16">
        <v>175.58</v>
      </c>
      <c r="AB12" s="19">
        <f>AA12/AA11</f>
        <v>0.89199349725665522</v>
      </c>
      <c r="AC12" s="20">
        <f t="shared" si="9"/>
        <v>14.962589265931518</v>
      </c>
      <c r="AD12" s="16">
        <v>162.16</v>
      </c>
      <c r="AE12" s="19">
        <f>AD12/AD11</f>
        <v>0.89433046547540263</v>
      </c>
      <c r="AF12" s="20">
        <f t="shared" si="10"/>
        <v>13.818962725614847</v>
      </c>
      <c r="AG12" s="16">
        <v>4.2300000000000004</v>
      </c>
      <c r="AH12" s="19">
        <f>AG12/AG11</f>
        <v>1.274096385542169</v>
      </c>
      <c r="AI12" s="20">
        <f t="shared" si="11"/>
        <v>0.36047244899698333</v>
      </c>
      <c r="AJ12" s="16">
        <v>1.0900000000000001</v>
      </c>
      <c r="AK12" s="19">
        <f>AJ12/AJ11</f>
        <v>1.101010101010101</v>
      </c>
      <c r="AL12" s="20">
        <f t="shared" si="12"/>
        <v>9.2887699623336123E-2</v>
      </c>
      <c r="AM12" s="15">
        <f>((C6/C12)-1)*100</f>
        <v>47.514188809162647</v>
      </c>
      <c r="AN12" s="15">
        <f>(1-(C12/C6))*100</f>
        <v>32.209910919573424</v>
      </c>
      <c r="AO12" s="16">
        <f t="shared" si="13"/>
        <v>786.86</v>
      </c>
      <c r="AP12" s="19">
        <f>AO12/AO11</f>
        <v>0.92543457295415532</v>
      </c>
      <c r="AQ12" s="17">
        <f t="shared" si="1"/>
        <v>1172.3700000000001</v>
      </c>
      <c r="AR12" s="19">
        <f>AQ12/AQ11</f>
        <v>0.85406133896699943</v>
      </c>
    </row>
    <row r="13" spans="1:44" ht="18" customHeight="1" x14ac:dyDescent="0.25">
      <c r="A13" s="1"/>
      <c r="B13" s="18">
        <v>23</v>
      </c>
      <c r="C13" s="16">
        <v>1061.02</v>
      </c>
      <c r="D13" s="19">
        <f>C13/C11</f>
        <v>0.81989660688205612</v>
      </c>
      <c r="E13" s="16">
        <v>6.4</v>
      </c>
      <c r="F13" s="19">
        <f>E13/E11</f>
        <v>1.488372093023256</v>
      </c>
      <c r="G13" s="20">
        <f t="shared" si="2"/>
        <v>0.60319315375770488</v>
      </c>
      <c r="H13" s="21">
        <v>1054.6199999999999</v>
      </c>
      <c r="I13" s="19">
        <f>H13/H11</f>
        <v>0.77014415282828708</v>
      </c>
      <c r="J13" s="20">
        <f t="shared" si="0"/>
        <v>99.396806846242285</v>
      </c>
      <c r="K13" s="14">
        <f t="shared" si="3"/>
        <v>164.78437499999998</v>
      </c>
      <c r="L13" s="16">
        <v>340.72</v>
      </c>
      <c r="M13" s="19">
        <f>L13/L11</f>
        <v>0.77517404559312009</v>
      </c>
      <c r="N13" s="20">
        <f t="shared" si="4"/>
        <v>32.112495523175809</v>
      </c>
      <c r="O13" s="16">
        <v>231.21</v>
      </c>
      <c r="P13" s="19">
        <f>O13/O11</f>
        <v>1.241929419347908</v>
      </c>
      <c r="Q13" s="20">
        <f t="shared" si="5"/>
        <v>21.791295168799834</v>
      </c>
      <c r="R13" s="16">
        <v>78.459999999999994</v>
      </c>
      <c r="S13" s="19">
        <f>R13/R11</f>
        <v>0.74221927915996588</v>
      </c>
      <c r="T13" s="20">
        <f t="shared" si="6"/>
        <v>7.3947710693483621</v>
      </c>
      <c r="U13" s="16">
        <v>38.729999999999997</v>
      </c>
      <c r="V13" s="19">
        <f>U13/U11</f>
        <v>0.65455467297617032</v>
      </c>
      <c r="W13" s="20">
        <f t="shared" si="7"/>
        <v>3.6502610695368602</v>
      </c>
      <c r="X13" s="16">
        <v>69.33</v>
      </c>
      <c r="Y13" s="19">
        <f>X13/X11</f>
        <v>0.57273853779429984</v>
      </c>
      <c r="Z13" s="20">
        <f t="shared" si="8"/>
        <v>6.5342783359408871</v>
      </c>
      <c r="AA13" s="16">
        <v>152.37</v>
      </c>
      <c r="AB13" s="19">
        <f>AA13/AA11</f>
        <v>0.77408047144889247</v>
      </c>
      <c r="AC13" s="20">
        <f t="shared" si="9"/>
        <v>14.360709505947108</v>
      </c>
      <c r="AD13" s="16">
        <v>143.81</v>
      </c>
      <c r="AE13" s="19">
        <f>AD13/AD11</f>
        <v>0.7931281711890581</v>
      </c>
      <c r="AF13" s="20">
        <f t="shared" si="10"/>
        <v>13.553938662796178</v>
      </c>
      <c r="AG13" s="16">
        <v>5.23</v>
      </c>
      <c r="AH13" s="19">
        <f>AG13/AG11</f>
        <v>1.5753012048192774</v>
      </c>
      <c r="AI13" s="20">
        <f t="shared" si="11"/>
        <v>0.49292190533637442</v>
      </c>
      <c r="AJ13" s="16">
        <v>1.17</v>
      </c>
      <c r="AK13" s="19">
        <f>AJ13/AJ11</f>
        <v>1.1818181818181817</v>
      </c>
      <c r="AL13" s="20">
        <f t="shared" si="12"/>
        <v>0.11027124842133042</v>
      </c>
      <c r="AM13" s="15">
        <f>((C6/C13)-1)*100</f>
        <v>63.146783284009736</v>
      </c>
      <c r="AN13" s="15">
        <f>(1-(C13/C6))*100</f>
        <v>38.705503113771066</v>
      </c>
      <c r="AO13" s="16">
        <f t="shared" si="13"/>
        <v>713.91</v>
      </c>
      <c r="AP13" s="19">
        <f>AO13/AO11</f>
        <v>0.83963728741796639</v>
      </c>
      <c r="AQ13" s="17">
        <f t="shared" si="1"/>
        <v>1059.8499999999999</v>
      </c>
      <c r="AR13" s="19">
        <f>AQ13/AQ11</f>
        <v>0.77209149850659275</v>
      </c>
    </row>
    <row r="14" spans="1:44" ht="18" customHeight="1" x14ac:dyDescent="0.25">
      <c r="A14" s="1"/>
      <c r="B14" s="18">
        <v>24</v>
      </c>
      <c r="C14" s="16">
        <v>962.59</v>
      </c>
      <c r="D14" s="19">
        <f>C14/C11</f>
        <v>0.74383543648432493</v>
      </c>
      <c r="E14" s="16">
        <v>7.41</v>
      </c>
      <c r="F14" s="19">
        <f>E14/E11</f>
        <v>1.7232558139534884</v>
      </c>
      <c r="G14" s="20">
        <f t="shared" si="2"/>
        <v>0.76979814874453301</v>
      </c>
      <c r="H14" s="21">
        <v>955.18</v>
      </c>
      <c r="I14" s="19">
        <f>H14/H11</f>
        <v>0.69752734814295514</v>
      </c>
      <c r="J14" s="20">
        <f t="shared" si="0"/>
        <v>99.230201851255458</v>
      </c>
      <c r="K14" s="14">
        <f t="shared" si="3"/>
        <v>128.90418353576248</v>
      </c>
      <c r="L14" s="16">
        <v>309.66000000000003</v>
      </c>
      <c r="M14" s="19">
        <f>L14/L11</f>
        <v>0.70450925968057521</v>
      </c>
      <c r="N14" s="20">
        <f t="shared" si="4"/>
        <v>32.169459479113641</v>
      </c>
      <c r="O14" s="16">
        <v>246</v>
      </c>
      <c r="P14" s="19">
        <f>O14/O11</f>
        <v>1.32137293871193</v>
      </c>
      <c r="Q14" s="20">
        <f t="shared" si="5"/>
        <v>25.556051901640366</v>
      </c>
      <c r="R14" s="16">
        <v>63.04</v>
      </c>
      <c r="S14" s="19">
        <f>R14/R11</f>
        <v>0.59634850061488986</v>
      </c>
      <c r="T14" s="20">
        <f t="shared" si="6"/>
        <v>6.5489980157699534</v>
      </c>
      <c r="U14" s="16">
        <v>29.06</v>
      </c>
      <c r="V14" s="19">
        <f>U14/U11</f>
        <v>0.49112726043603172</v>
      </c>
      <c r="W14" s="20">
        <f t="shared" si="7"/>
        <v>3.0189384888685731</v>
      </c>
      <c r="X14" s="16">
        <v>48.8</v>
      </c>
      <c r="Y14" s="19">
        <f>X14/X11</f>
        <v>0.40313919867823211</v>
      </c>
      <c r="Z14" s="20">
        <f t="shared" si="8"/>
        <v>5.0696558243904466</v>
      </c>
      <c r="AA14" s="16">
        <v>130.15</v>
      </c>
      <c r="AB14" s="19">
        <f>AA14/AA11</f>
        <v>0.66119691119691126</v>
      </c>
      <c r="AC14" s="20">
        <f t="shared" si="9"/>
        <v>13.520813638205258</v>
      </c>
      <c r="AD14" s="16">
        <v>128.47</v>
      </c>
      <c r="AE14" s="19">
        <f>AD14/AD11</f>
        <v>0.70852636223251708</v>
      </c>
      <c r="AF14" s="20">
        <f t="shared" si="10"/>
        <v>13.346284503267226</v>
      </c>
      <c r="AG14" s="16">
        <v>6.16</v>
      </c>
      <c r="AH14" s="19">
        <f>AG14/AG11</f>
        <v>1.8554216867469882</v>
      </c>
      <c r="AI14" s="20">
        <f t="shared" si="11"/>
        <v>0.63994016143944976</v>
      </c>
      <c r="AJ14" s="16">
        <v>1.25</v>
      </c>
      <c r="AK14" s="19">
        <f>AJ14/AJ11</f>
        <v>1.2626262626262625</v>
      </c>
      <c r="AL14" s="20">
        <f t="shared" si="12"/>
        <v>0.12985798730508316</v>
      </c>
      <c r="AM14" s="15">
        <f>((C6/C14)-1)*100</f>
        <v>79.829418547876045</v>
      </c>
      <c r="AN14" s="15">
        <f>(1-(C14/C6))*100</f>
        <v>44.391745907037475</v>
      </c>
      <c r="AO14" s="16">
        <f t="shared" si="13"/>
        <v>645.52</v>
      </c>
      <c r="AP14" s="19">
        <f>AO14/AO11</f>
        <v>0.75920306729706222</v>
      </c>
      <c r="AQ14" s="17">
        <f t="shared" si="1"/>
        <v>961.33999999999992</v>
      </c>
      <c r="AR14" s="19">
        <f>AQ14/AQ11</f>
        <v>0.70032782108253799</v>
      </c>
    </row>
    <row r="15" spans="1:44" ht="18" customHeight="1" x14ac:dyDescent="0.25">
      <c r="A15" s="1"/>
      <c r="B15" s="18">
        <v>25</v>
      </c>
      <c r="C15" s="16">
        <v>889.21</v>
      </c>
      <c r="D15" s="19">
        <f>C15/C11</f>
        <v>0.68713149780927141</v>
      </c>
      <c r="E15" s="16">
        <v>8.24</v>
      </c>
      <c r="F15" s="19">
        <f>E15/E11</f>
        <v>1.9162790697674419</v>
      </c>
      <c r="G15" s="20">
        <f t="shared" si="2"/>
        <v>0.92666524218126201</v>
      </c>
      <c r="H15" s="21">
        <v>880.98</v>
      </c>
      <c r="I15" s="19">
        <f>H15/H11</f>
        <v>0.64334224247469651</v>
      </c>
      <c r="J15" s="20">
        <f t="shared" si="0"/>
        <v>99.074459351559241</v>
      </c>
      <c r="K15" s="14">
        <f t="shared" si="3"/>
        <v>106.91504854368932</v>
      </c>
      <c r="L15" s="16">
        <v>283.93</v>
      </c>
      <c r="M15" s="19">
        <f>L15/L11</f>
        <v>0.6459707876416253</v>
      </c>
      <c r="N15" s="20">
        <f t="shared" si="4"/>
        <v>31.930590074335644</v>
      </c>
      <c r="O15" s="16">
        <v>256.98</v>
      </c>
      <c r="P15" s="19">
        <f>O15/O11</f>
        <v>1.380351291830048</v>
      </c>
      <c r="Q15" s="20">
        <f t="shared" si="5"/>
        <v>28.899809943657853</v>
      </c>
      <c r="R15" s="16">
        <v>52.42</v>
      </c>
      <c r="S15" s="19">
        <f>R15/R11</f>
        <v>0.49588496830952611</v>
      </c>
      <c r="T15" s="20">
        <f t="shared" si="6"/>
        <v>5.8951203877599214</v>
      </c>
      <c r="U15" s="16">
        <v>22.43</v>
      </c>
      <c r="V15" s="19">
        <f>U15/U11</f>
        <v>0.3790772350853473</v>
      </c>
      <c r="W15" s="20">
        <f t="shared" si="7"/>
        <v>2.5224637599667119</v>
      </c>
      <c r="X15" s="16">
        <v>38.39</v>
      </c>
      <c r="Y15" s="19">
        <f>X15/X11</f>
        <v>0.31714167699297813</v>
      </c>
      <c r="Z15" s="20">
        <f t="shared" si="8"/>
        <v>4.3173153698226514</v>
      </c>
      <c r="AA15" s="16">
        <v>111.24</v>
      </c>
      <c r="AB15" s="19">
        <f>AA15/AA11</f>
        <v>0.56512903881324927</v>
      </c>
      <c r="AC15" s="20">
        <f t="shared" si="9"/>
        <v>12.509980769447036</v>
      </c>
      <c r="AD15" s="16">
        <v>115.59</v>
      </c>
      <c r="AE15" s="19">
        <f>AD15/AD11</f>
        <v>0.63749172733289217</v>
      </c>
      <c r="AF15" s="20">
        <f t="shared" si="10"/>
        <v>12.999179046569425</v>
      </c>
      <c r="AG15" s="16">
        <v>6.91</v>
      </c>
      <c r="AH15" s="19">
        <f>AG15/AG11</f>
        <v>2.0813253012048194</v>
      </c>
      <c r="AI15" s="20">
        <f t="shared" si="11"/>
        <v>0.77709427469326697</v>
      </c>
      <c r="AJ15" s="16">
        <v>1.32</v>
      </c>
      <c r="AK15" s="19">
        <f>AJ15/AJ11</f>
        <v>1.3333333333333335</v>
      </c>
      <c r="AL15" s="20">
        <f t="shared" si="12"/>
        <v>0.14844637374748371</v>
      </c>
      <c r="AM15" s="15">
        <f>((C6/C15)-1)*100</f>
        <v>94.669425669976718</v>
      </c>
      <c r="AN15" s="15">
        <f>(1-(C15/C6))*100</f>
        <v>48.630865039109885</v>
      </c>
      <c r="AO15" s="16">
        <f t="shared" si="13"/>
        <v>597.04999999999995</v>
      </c>
      <c r="AP15" s="19">
        <f>AO15/AO11</f>
        <v>0.70219697504292811</v>
      </c>
      <c r="AQ15" s="17">
        <f t="shared" si="1"/>
        <v>887.89</v>
      </c>
      <c r="AR15" s="19">
        <f>AQ15/AQ11</f>
        <v>0.64682013549938078</v>
      </c>
    </row>
    <row r="16" spans="1:44" ht="18" customHeight="1" x14ac:dyDescent="0.25">
      <c r="A16" s="1"/>
      <c r="B16" s="18">
        <v>26</v>
      </c>
      <c r="C16" s="16">
        <v>840.86</v>
      </c>
      <c r="D16" s="19">
        <f>C16/C11</f>
        <v>0.64976933598126874</v>
      </c>
      <c r="E16" s="16">
        <v>8.9</v>
      </c>
      <c r="F16" s="19">
        <f>E16/E11</f>
        <v>2.0697674418604652</v>
      </c>
      <c r="G16" s="20">
        <f t="shared" si="2"/>
        <v>1.0584401683990201</v>
      </c>
      <c r="H16" s="21">
        <v>831.96</v>
      </c>
      <c r="I16" s="19">
        <f>H16/H11</f>
        <v>0.6075450203741839</v>
      </c>
      <c r="J16" s="20">
        <f t="shared" si="0"/>
        <v>98.941559831600983</v>
      </c>
      <c r="K16" s="14">
        <f t="shared" si="3"/>
        <v>93.47865168539326</v>
      </c>
      <c r="L16" s="16">
        <v>264.87</v>
      </c>
      <c r="M16" s="19">
        <f>L16/L11</f>
        <v>0.60260727123811253</v>
      </c>
      <c r="N16" s="20">
        <f t="shared" si="4"/>
        <v>31.499892966724545</v>
      </c>
      <c r="O16" s="16">
        <v>263.8</v>
      </c>
      <c r="P16" s="19">
        <f>O16/O11</f>
        <v>1.4169844765536876</v>
      </c>
      <c r="Q16" s="20">
        <f t="shared" si="5"/>
        <v>31.372642294793426</v>
      </c>
      <c r="R16" s="16">
        <v>46.16</v>
      </c>
      <c r="S16" s="19">
        <f>R16/R11</f>
        <v>0.43666635133856779</v>
      </c>
      <c r="T16" s="20">
        <f t="shared" si="6"/>
        <v>5.4896177722807602</v>
      </c>
      <c r="U16" s="16">
        <v>18.41</v>
      </c>
      <c r="V16" s="19">
        <f>U16/U11</f>
        <v>0.31113740070981916</v>
      </c>
      <c r="W16" s="20">
        <f t="shared" si="7"/>
        <v>2.1894251123849391</v>
      </c>
      <c r="X16" s="16">
        <v>32.6</v>
      </c>
      <c r="Y16" s="19">
        <f>X16/X11</f>
        <v>0.26931020239570425</v>
      </c>
      <c r="Z16" s="20">
        <f t="shared" si="8"/>
        <v>3.8769830887424779</v>
      </c>
      <c r="AA16" s="16">
        <v>98.95</v>
      </c>
      <c r="AB16" s="19">
        <f>AA16/AA11</f>
        <v>0.50269254216622639</v>
      </c>
      <c r="AC16" s="20">
        <f t="shared" si="9"/>
        <v>11.767714007087982</v>
      </c>
      <c r="AD16" s="16">
        <v>107.17</v>
      </c>
      <c r="AE16" s="19">
        <f>AD16/AD11</f>
        <v>0.59105448930068394</v>
      </c>
      <c r="AF16" s="20">
        <f t="shared" si="10"/>
        <v>12.745284589586852</v>
      </c>
      <c r="AG16" s="16">
        <v>7.49</v>
      </c>
      <c r="AH16" s="19">
        <f>AG16/AG11</f>
        <v>2.2560240963855422</v>
      </c>
      <c r="AI16" s="20">
        <f t="shared" si="11"/>
        <v>0.89075470351782693</v>
      </c>
      <c r="AJ16" s="16">
        <v>1.42</v>
      </c>
      <c r="AK16" s="19">
        <f>AJ16/AJ11</f>
        <v>1.4343434343434343</v>
      </c>
      <c r="AL16" s="20">
        <f t="shared" si="12"/>
        <v>0.16887472349737173</v>
      </c>
      <c r="AM16" s="15">
        <f>((C6/C16)-1)*100</f>
        <v>105.86304497776085</v>
      </c>
      <c r="AN16" s="15">
        <f>(1-(C16/C6))*100</f>
        <v>51.424015898140986</v>
      </c>
      <c r="AO16" s="16">
        <f t="shared" si="13"/>
        <v>567.09</v>
      </c>
      <c r="AP16" s="19">
        <f>AO16/AO11</f>
        <v>0.66696069437583816</v>
      </c>
      <c r="AQ16" s="17">
        <f t="shared" si="1"/>
        <v>839.45</v>
      </c>
      <c r="AR16" s="19">
        <f>AQ16/AQ11</f>
        <v>0.61153201719239458</v>
      </c>
    </row>
    <row r="17" spans="1:44" s="1" customFormat="1" ht="18" customHeight="1" x14ac:dyDescent="0.25">
      <c r="B17" s="18">
        <v>27</v>
      </c>
      <c r="C17" s="16">
        <v>806.24</v>
      </c>
      <c r="D17" s="19">
        <f>C17/C11</f>
        <v>0.62301694627112492</v>
      </c>
      <c r="E17" s="16">
        <v>9.4700000000000006</v>
      </c>
      <c r="F17" s="19">
        <f>E17/E11</f>
        <v>2.2023255813953493</v>
      </c>
      <c r="G17" s="20">
        <f t="shared" si="2"/>
        <v>1.174588211946815</v>
      </c>
      <c r="H17" s="21">
        <v>796.77</v>
      </c>
      <c r="I17" s="19">
        <f>H17/H11</f>
        <v>0.58184725934364456</v>
      </c>
      <c r="J17" s="20">
        <f t="shared" si="0"/>
        <v>98.825411788053188</v>
      </c>
      <c r="K17" s="14">
        <f t="shared" si="3"/>
        <v>84.136219640971476</v>
      </c>
      <c r="L17" s="16">
        <v>251.51</v>
      </c>
      <c r="M17" s="19">
        <f>L17/L11</f>
        <v>0.57221185785139006</v>
      </c>
      <c r="N17" s="20">
        <f t="shared" si="4"/>
        <v>31.195425679698353</v>
      </c>
      <c r="O17" s="16">
        <v>267.08</v>
      </c>
      <c r="P17" s="19">
        <f>O17/O11</f>
        <v>1.43460278240318</v>
      </c>
      <c r="Q17" s="20">
        <f t="shared" si="5"/>
        <v>33.126612423099822</v>
      </c>
      <c r="R17" s="16">
        <v>42.2</v>
      </c>
      <c r="S17" s="19">
        <f>R17/R11</f>
        <v>0.39920537319080507</v>
      </c>
      <c r="T17" s="20">
        <f t="shared" si="6"/>
        <v>5.2341734471125223</v>
      </c>
      <c r="U17" s="16">
        <v>15.74</v>
      </c>
      <c r="V17" s="19">
        <f>U17/U11</f>
        <v>0.26601318235592358</v>
      </c>
      <c r="W17" s="20">
        <f t="shared" si="7"/>
        <v>1.9522722762452867</v>
      </c>
      <c r="X17" s="16">
        <v>28.77</v>
      </c>
      <c r="Y17" s="19">
        <f>X17/X11</f>
        <v>0.23767038413878563</v>
      </c>
      <c r="Z17" s="20">
        <f t="shared" si="8"/>
        <v>3.5684163524508832</v>
      </c>
      <c r="AA17" s="16">
        <v>89.95</v>
      </c>
      <c r="AB17" s="19">
        <f>AA17/AA11</f>
        <v>0.4569701280227596</v>
      </c>
      <c r="AC17" s="20">
        <f t="shared" si="9"/>
        <v>11.156727525302639</v>
      </c>
      <c r="AD17" s="16">
        <v>101.51</v>
      </c>
      <c r="AE17" s="19">
        <f>AD17/AD11</f>
        <v>0.55983895874696676</v>
      </c>
      <c r="AF17" s="20">
        <f t="shared" si="10"/>
        <v>12.590543758682278</v>
      </c>
      <c r="AG17" s="16">
        <v>7.96</v>
      </c>
      <c r="AH17" s="19">
        <f>AG17/AG11</f>
        <v>2.3975903614457832</v>
      </c>
      <c r="AI17" s="20">
        <f t="shared" si="11"/>
        <v>0.98729906727525296</v>
      </c>
      <c r="AJ17" s="16">
        <v>1.51</v>
      </c>
      <c r="AK17" s="19">
        <f>AJ17/AJ11</f>
        <v>1.5252525252525253</v>
      </c>
      <c r="AL17" s="20">
        <f t="shared" si="12"/>
        <v>0.18728914467156182</v>
      </c>
      <c r="AM17" s="15">
        <f>((C6/C17)-1)*100</f>
        <v>114.7028180194483</v>
      </c>
      <c r="AN17" s="15">
        <f>(1-(C17/C6))*100</f>
        <v>53.42399279037793</v>
      </c>
      <c r="AO17" s="16">
        <f t="shared" si="13"/>
        <v>545.25</v>
      </c>
      <c r="AP17" s="19">
        <f>AO17/AO11</f>
        <v>0.64127443370263226</v>
      </c>
      <c r="AQ17" s="17">
        <f t="shared" si="1"/>
        <v>804.73</v>
      </c>
      <c r="AR17" s="19">
        <f>AQ17/AQ11</f>
        <v>0.5862387994463466</v>
      </c>
    </row>
    <row r="18" spans="1:44" ht="18" customHeight="1" x14ac:dyDescent="0.25">
      <c r="A18" s="1"/>
      <c r="B18" s="18">
        <v>28</v>
      </c>
      <c r="C18" s="16">
        <v>777.78</v>
      </c>
      <c r="D18" s="19">
        <f>C18/C11</f>
        <v>0.6010246582540627</v>
      </c>
      <c r="E18" s="16">
        <v>9.99</v>
      </c>
      <c r="F18" s="19">
        <f>E18/E11</f>
        <v>2.3232558139534887</v>
      </c>
      <c r="G18" s="20">
        <f>(E18*100)/C18</f>
        <v>1.2844249016431382</v>
      </c>
      <c r="H18" s="21">
        <v>767.8</v>
      </c>
      <c r="I18" s="19">
        <f>H18/H11</f>
        <v>0.5606916998933823</v>
      </c>
      <c r="J18" s="20">
        <f t="shared" si="0"/>
        <v>98.716860808969116</v>
      </c>
      <c r="K18" s="14">
        <f t="shared" si="3"/>
        <v>76.856856856856851</v>
      </c>
      <c r="L18" s="16">
        <v>239.9</v>
      </c>
      <c r="M18" s="19">
        <f>L18/L11</f>
        <v>0.54579787960140147</v>
      </c>
      <c r="N18" s="20">
        <f t="shared" si="4"/>
        <v>30.844197588006892</v>
      </c>
      <c r="O18" s="16">
        <v>268.22000000000003</v>
      </c>
      <c r="P18" s="19">
        <f>O18/O11</f>
        <v>1.4407262179728209</v>
      </c>
      <c r="Q18" s="20">
        <f t="shared" si="5"/>
        <v>34.485330041914175</v>
      </c>
      <c r="R18" s="16">
        <v>39.33</v>
      </c>
      <c r="S18" s="19">
        <f>R18/R11</f>
        <v>0.37205562387664365</v>
      </c>
      <c r="T18" s="20">
        <f t="shared" si="6"/>
        <v>5.0566998380004629</v>
      </c>
      <c r="U18" s="16">
        <v>14.03</v>
      </c>
      <c r="V18" s="19">
        <f>U18/U11</f>
        <v>0.23711340206185566</v>
      </c>
      <c r="W18" s="20">
        <f t="shared" si="7"/>
        <v>1.8038519889943172</v>
      </c>
      <c r="X18" s="16">
        <v>26.09</v>
      </c>
      <c r="Y18" s="19">
        <f>X18/X11</f>
        <v>0.21553077240809584</v>
      </c>
      <c r="Z18" s="20">
        <f t="shared" si="8"/>
        <v>3.3544189873743218</v>
      </c>
      <c r="AA18" s="16">
        <v>83.25</v>
      </c>
      <c r="AB18" s="19">
        <f>AA18/AA11</f>
        <v>0.42293233082706766</v>
      </c>
      <c r="AC18" s="20">
        <f t="shared" si="9"/>
        <v>10.703540847026153</v>
      </c>
      <c r="AD18" s="16">
        <v>96.98</v>
      </c>
      <c r="AE18" s="19">
        <f>AD18/AD11</f>
        <v>0.53485550408118243</v>
      </c>
      <c r="AF18" s="20">
        <f t="shared" si="10"/>
        <v>12.468821517652808</v>
      </c>
      <c r="AG18" s="16">
        <v>8.36</v>
      </c>
      <c r="AH18" s="19">
        <f>AG18/AG11</f>
        <v>2.5180722891566263</v>
      </c>
      <c r="AI18" s="20">
        <f t="shared" si="11"/>
        <v>1.0748540718455091</v>
      </c>
      <c r="AJ18" s="16">
        <v>1.63</v>
      </c>
      <c r="AK18" s="19">
        <f>AJ18/AJ11</f>
        <v>1.6464646464646464</v>
      </c>
      <c r="AL18" s="20">
        <f t="shared" si="12"/>
        <v>0.20957082979762914</v>
      </c>
      <c r="AM18" s="15">
        <f>((C6/C18)-1)*100</f>
        <v>122.55907840263313</v>
      </c>
      <c r="AN18" s="15">
        <f>(1-(C18/C6))*100</f>
        <v>55.068110131598715</v>
      </c>
      <c r="AO18" s="16">
        <f t="shared" si="13"/>
        <v>527.90000000000009</v>
      </c>
      <c r="AP18" s="19">
        <f>AO18/AO11</f>
        <v>0.62086891068614325</v>
      </c>
      <c r="AQ18" s="17">
        <f t="shared" si="1"/>
        <v>776.16</v>
      </c>
      <c r="AR18" s="19">
        <f>AQ18/AQ11</f>
        <v>0.56542580316165214</v>
      </c>
    </row>
    <row r="19" spans="1:44" s="1" customFormat="1" ht="18" customHeight="1" x14ac:dyDescent="0.25">
      <c r="B19" s="18">
        <v>29</v>
      </c>
      <c r="C19" s="16">
        <v>752.95</v>
      </c>
      <c r="D19" s="19">
        <f>C19/C11</f>
        <v>0.58183743016328082</v>
      </c>
      <c r="E19" s="16">
        <v>10.46</v>
      </c>
      <c r="F19" s="19">
        <f>E19/E11</f>
        <v>2.4325581395348839</v>
      </c>
      <c r="G19" s="20">
        <f>(E19*100)/C19</f>
        <v>1.3892024702835513</v>
      </c>
      <c r="H19" s="21">
        <v>742.49</v>
      </c>
      <c r="I19" s="19">
        <f>H19/H11</f>
        <v>0.54220888285209357</v>
      </c>
      <c r="J19" s="20">
        <f t="shared" si="0"/>
        <v>98.610797529716436</v>
      </c>
      <c r="K19" s="14">
        <f t="shared" si="3"/>
        <v>70.98374760994264</v>
      </c>
      <c r="L19" s="16">
        <v>229.91</v>
      </c>
      <c r="M19" s="19">
        <f>L19/L11</f>
        <v>0.5230695727351321</v>
      </c>
      <c r="N19" s="20">
        <f t="shared" si="4"/>
        <v>30.534564048077559</v>
      </c>
      <c r="O19" s="16">
        <v>267.87</v>
      </c>
      <c r="P19" s="19">
        <f>O19/O11</f>
        <v>1.4388462158242468</v>
      </c>
      <c r="Q19" s="20">
        <f t="shared" si="5"/>
        <v>35.576067467959355</v>
      </c>
      <c r="R19" s="16">
        <v>36.909999999999997</v>
      </c>
      <c r="S19" s="19">
        <f>R19/R11</f>
        <v>0.3491628038974553</v>
      </c>
      <c r="T19" s="20">
        <f t="shared" si="6"/>
        <v>4.9020519290789553</v>
      </c>
      <c r="U19" s="16">
        <v>12.61</v>
      </c>
      <c r="V19" s="19">
        <f>U19/U11</f>
        <v>0.21311475409836064</v>
      </c>
      <c r="W19" s="20">
        <f t="shared" si="7"/>
        <v>1.6747459990703233</v>
      </c>
      <c r="X19" s="16">
        <v>23.97</v>
      </c>
      <c r="Y19" s="19">
        <f>X19/X11</f>
        <v>0.19801734820322181</v>
      </c>
      <c r="Z19" s="20">
        <f t="shared" si="8"/>
        <v>3.1834783186134534</v>
      </c>
      <c r="AA19" s="16">
        <v>78.12</v>
      </c>
      <c r="AB19" s="19">
        <f>AA19/AA11</f>
        <v>0.39687055476529165</v>
      </c>
      <c r="AC19" s="20">
        <f t="shared" si="9"/>
        <v>10.375190915731455</v>
      </c>
      <c r="AD19" s="16">
        <v>93.11</v>
      </c>
      <c r="AE19" s="19">
        <f>AD19/AD11</f>
        <v>0.51351202294286347</v>
      </c>
      <c r="AF19" s="20">
        <f t="shared" si="10"/>
        <v>12.366026960621554</v>
      </c>
      <c r="AG19" s="16">
        <v>8.6999999999999993</v>
      </c>
      <c r="AH19" s="19">
        <f>AG19/AG11</f>
        <v>2.6204819277108431</v>
      </c>
      <c r="AI19" s="20">
        <f t="shared" si="11"/>
        <v>1.1554552095092634</v>
      </c>
      <c r="AJ19" s="16">
        <v>1.76</v>
      </c>
      <c r="AK19" s="19">
        <f>AJ19/AJ11</f>
        <v>1.7777777777777779</v>
      </c>
      <c r="AL19" s="20">
        <f t="shared" si="12"/>
        <v>0.23374726077428779</v>
      </c>
      <c r="AM19" s="15">
        <f>((C6/C19)-1)*100</f>
        <v>129.89839962812931</v>
      </c>
      <c r="AN19" s="15">
        <f>(1-(C19/C6))*100</f>
        <v>56.502524523113529</v>
      </c>
      <c r="AO19" s="16">
        <f t="shared" si="13"/>
        <v>512.59</v>
      </c>
      <c r="AP19" s="19">
        <f>AO19/AO11</f>
        <v>0.60286265377649206</v>
      </c>
      <c r="AQ19" s="17">
        <f t="shared" si="1"/>
        <v>751.19</v>
      </c>
      <c r="AR19" s="19">
        <f>AQ19/AQ11</f>
        <v>0.54723537553726231</v>
      </c>
    </row>
    <row r="20" spans="1:44" s="39" customFormat="1" ht="18" customHeight="1" x14ac:dyDescent="0.25">
      <c r="B20" s="40">
        <v>30</v>
      </c>
      <c r="C20" s="41">
        <v>730.57</v>
      </c>
      <c r="D20" s="42">
        <f>C20/C11</f>
        <v>0.56454342433679272</v>
      </c>
      <c r="E20" s="41">
        <v>10.89</v>
      </c>
      <c r="F20" s="42">
        <f>E20/E11</f>
        <v>2.532558139534884</v>
      </c>
      <c r="G20" s="43">
        <f t="shared" si="2"/>
        <v>1.4906169155590838</v>
      </c>
      <c r="H20" s="44">
        <v>719.68</v>
      </c>
      <c r="I20" s="42">
        <f>H20/H11</f>
        <v>0.52555170953278119</v>
      </c>
      <c r="J20" s="43">
        <f>(H20*100)/C20</f>
        <v>98.509383084440913</v>
      </c>
      <c r="K20" s="47">
        <f t="shared" si="3"/>
        <v>66.086317722681358</v>
      </c>
      <c r="L20" s="41">
        <v>221.54</v>
      </c>
      <c r="M20" s="42">
        <f>L20/L11</f>
        <v>0.50402693725258219</v>
      </c>
      <c r="N20" s="43">
        <f t="shared" si="4"/>
        <v>30.324267352888839</v>
      </c>
      <c r="O20" s="41">
        <v>266.64</v>
      </c>
      <c r="P20" s="42">
        <f>O20/O11</f>
        <v>1.432239351130687</v>
      </c>
      <c r="Q20" s="43">
        <f t="shared" si="5"/>
        <v>36.497529326416355</v>
      </c>
      <c r="R20" s="41">
        <v>35.06</v>
      </c>
      <c r="S20" s="42">
        <f>R20/R11</f>
        <v>0.33166209440923283</v>
      </c>
      <c r="T20" s="43">
        <f t="shared" si="6"/>
        <v>4.7989925674473355</v>
      </c>
      <c r="U20" s="46">
        <v>11.68</v>
      </c>
      <c r="V20" s="42">
        <f>U20/U11</f>
        <v>0.19739732972790264</v>
      </c>
      <c r="W20" s="43">
        <f t="shared" si="7"/>
        <v>1.5987516596630027</v>
      </c>
      <c r="X20" s="41">
        <v>22.27</v>
      </c>
      <c r="Y20" s="42">
        <f>X20/X11</f>
        <v>0.18397356464270961</v>
      </c>
      <c r="Z20" s="43">
        <f t="shared" si="8"/>
        <v>3.0483047483471806</v>
      </c>
      <c r="AA20" s="41">
        <v>73.069999999999993</v>
      </c>
      <c r="AB20" s="42">
        <f>AA20/AA11</f>
        <v>0.37121520016256854</v>
      </c>
      <c r="AC20" s="43">
        <f t="shared" si="9"/>
        <v>10.00177943249791</v>
      </c>
      <c r="AD20" s="41">
        <v>89.41</v>
      </c>
      <c r="AE20" s="42">
        <f>AD20/AD11</f>
        <v>0.49310611074343702</v>
      </c>
      <c r="AF20" s="43">
        <f t="shared" si="10"/>
        <v>12.238389202951119</v>
      </c>
      <c r="AG20" s="41">
        <v>9.01</v>
      </c>
      <c r="AH20" s="42">
        <f>AG20/AG11</f>
        <v>2.713855421686747</v>
      </c>
      <c r="AI20" s="43">
        <f t="shared" si="11"/>
        <v>1.2332836004763403</v>
      </c>
      <c r="AJ20" s="41">
        <v>1.88</v>
      </c>
      <c r="AK20" s="42">
        <f>AJ20/AJ11</f>
        <v>1.898989898989899</v>
      </c>
      <c r="AL20" s="43">
        <f t="shared" si="12"/>
        <v>0.2573333150827436</v>
      </c>
      <c r="AM20" s="15">
        <f>((C6/C20)-1)*100</f>
        <v>136.94101865666531</v>
      </c>
      <c r="AN20" s="15">
        <f>(1-(C20/C6))*100</f>
        <v>57.795403865928762</v>
      </c>
      <c r="AO20" s="41">
        <f t="shared" si="13"/>
        <v>498.13</v>
      </c>
      <c r="AP20" s="42">
        <f>AO20/AO11</f>
        <v>0.58585609107802328</v>
      </c>
      <c r="AQ20" s="45">
        <f t="shared" si="1"/>
        <v>728.68999999999994</v>
      </c>
      <c r="AR20" s="42">
        <f>AQ20/AQ11</f>
        <v>0.53084432141035909</v>
      </c>
    </row>
    <row r="21" spans="1:44" s="55" customFormat="1" ht="18" customHeight="1" x14ac:dyDescent="0.25">
      <c r="B21" s="18">
        <v>31</v>
      </c>
      <c r="C21" s="16">
        <v>712.54</v>
      </c>
      <c r="D21" s="19">
        <f>C21/C11</f>
        <v>0.55061085395915277</v>
      </c>
      <c r="E21" s="16">
        <v>11.25</v>
      </c>
      <c r="F21" s="19">
        <f>E21/E11</f>
        <v>2.6162790697674421</v>
      </c>
      <c r="G21" s="20">
        <f t="shared" si="2"/>
        <v>1.5788587307379236</v>
      </c>
      <c r="H21" s="21">
        <v>701.29</v>
      </c>
      <c r="I21" s="19">
        <f>H21/H11</f>
        <v>0.51212227431392299</v>
      </c>
      <c r="J21" s="20">
        <f>(H21*100)/C21</f>
        <v>98.42114126926208</v>
      </c>
      <c r="K21" s="14">
        <f t="shared" si="3"/>
        <v>62.336888888888886</v>
      </c>
      <c r="L21" s="16">
        <v>214.94</v>
      </c>
      <c r="M21" s="19">
        <f>L21/L11</f>
        <v>0.48901123902261451</v>
      </c>
      <c r="N21" s="20">
        <f t="shared" si="4"/>
        <v>30.165324051983049</v>
      </c>
      <c r="O21" s="16">
        <v>266.45999999999998</v>
      </c>
      <c r="P21" s="19">
        <f>O21/O11</f>
        <v>1.4312724928828491</v>
      </c>
      <c r="Q21" s="20">
        <f t="shared" si="5"/>
        <v>37.395795323771296</v>
      </c>
      <c r="R21" s="16">
        <v>33.26</v>
      </c>
      <c r="S21" s="19">
        <f>R21/R11</f>
        <v>0.31463437706934066</v>
      </c>
      <c r="T21" s="20">
        <f t="shared" si="6"/>
        <v>4.6678081230527413</v>
      </c>
      <c r="U21" s="16">
        <v>10.82</v>
      </c>
      <c r="V21" s="19">
        <f>U21/U11</f>
        <v>0.18286293729930708</v>
      </c>
      <c r="W21" s="20">
        <f t="shared" si="7"/>
        <v>1.5185112414741628</v>
      </c>
      <c r="X21" s="16">
        <v>20.75</v>
      </c>
      <c r="Y21" s="19">
        <f>X21/X11</f>
        <v>0.17141676992978108</v>
      </c>
      <c r="Z21" s="20">
        <f t="shared" si="8"/>
        <v>2.9121172144721701</v>
      </c>
      <c r="AA21" s="16">
        <v>68.900000000000006</v>
      </c>
      <c r="AB21" s="19">
        <f>AA21/AA11</f>
        <v>0.35003048160942901</v>
      </c>
      <c r="AC21" s="20">
        <f t="shared" si="9"/>
        <v>9.6696325820304843</v>
      </c>
      <c r="AD21" s="16">
        <v>86.16</v>
      </c>
      <c r="AE21" s="19">
        <f>AD21/AD11</f>
        <v>0.47518199867637329</v>
      </c>
      <c r="AF21" s="20">
        <f t="shared" si="10"/>
        <v>12.091952732478177</v>
      </c>
      <c r="AG21" s="16">
        <v>9.27</v>
      </c>
      <c r="AH21" s="19">
        <f>AG21/AG11</f>
        <v>2.7921686746987953</v>
      </c>
      <c r="AI21" s="20">
        <f t="shared" si="11"/>
        <v>1.3009795941280491</v>
      </c>
      <c r="AJ21" s="16">
        <v>1.97</v>
      </c>
      <c r="AK21" s="19">
        <f>AJ21/AJ11</f>
        <v>1.9898989898989898</v>
      </c>
      <c r="AL21" s="20">
        <f t="shared" si="12"/>
        <v>0.27647570662699639</v>
      </c>
      <c r="AM21" s="15">
        <f>((C6/C21)-1)*100</f>
        <v>142.93653689617426</v>
      </c>
      <c r="AN21" s="15">
        <f>(1-(C21/C6))*100</f>
        <v>58.836986285542636</v>
      </c>
      <c r="AO21" s="16">
        <f t="shared" si="13"/>
        <v>486.35</v>
      </c>
      <c r="AP21" s="19">
        <f>AO21/AO11</f>
        <v>0.57200150542187111</v>
      </c>
      <c r="AQ21" s="17">
        <f t="shared" si="1"/>
        <v>710.56</v>
      </c>
      <c r="AR21" s="19">
        <f>AQ21/AQ11</f>
        <v>0.51763677424054777</v>
      </c>
    </row>
    <row r="22" spans="1:44" s="1" customFormat="1" ht="18" customHeight="1" x14ac:dyDescent="0.25">
      <c r="B22" s="18">
        <v>32</v>
      </c>
      <c r="C22" s="16">
        <v>699.53</v>
      </c>
      <c r="D22" s="19">
        <f>C22/C11</f>
        <v>0.54055745736386185</v>
      </c>
      <c r="E22" s="16">
        <v>11.52</v>
      </c>
      <c r="F22" s="19">
        <f>E22/E11</f>
        <v>2.6790697674418604</v>
      </c>
      <c r="G22" s="20">
        <f t="shared" si="2"/>
        <v>1.6468200077194688</v>
      </c>
      <c r="H22" s="21">
        <v>688.01</v>
      </c>
      <c r="I22" s="19">
        <f>H22/H11</f>
        <v>0.50242445486278453</v>
      </c>
      <c r="J22" s="20">
        <f t="shared" si="0"/>
        <v>98.353179992280531</v>
      </c>
      <c r="K22" s="14">
        <f t="shared" si="3"/>
        <v>59.723090277777779</v>
      </c>
      <c r="L22" s="16">
        <v>209.63</v>
      </c>
      <c r="M22" s="19">
        <f>L22/L11</f>
        <v>0.47693042726486778</v>
      </c>
      <c r="N22" s="20">
        <f t="shared" si="4"/>
        <v>29.96726373422155</v>
      </c>
      <c r="O22" s="16">
        <v>267.39</v>
      </c>
      <c r="P22" s="19">
        <f>O22/O11</f>
        <v>1.4362679271633454</v>
      </c>
      <c r="Q22" s="20">
        <f t="shared" si="5"/>
        <v>38.224236272926106</v>
      </c>
      <c r="R22" s="16">
        <v>31.85</v>
      </c>
      <c r="S22" s="19">
        <f>R22/R11</f>
        <v>0.30129599848642513</v>
      </c>
      <c r="T22" s="20">
        <f t="shared" si="6"/>
        <v>4.5530570525924547</v>
      </c>
      <c r="U22" s="16">
        <v>10.14</v>
      </c>
      <c r="V22" s="19">
        <f>U22/U11</f>
        <v>0.1713706270069292</v>
      </c>
      <c r="W22" s="20">
        <f t="shared" si="7"/>
        <v>1.4495446942947408</v>
      </c>
      <c r="X22" s="16">
        <v>19.53</v>
      </c>
      <c r="Y22" s="19">
        <f>X22/X11</f>
        <v>0.16133828996282529</v>
      </c>
      <c r="Z22" s="20">
        <f t="shared" si="8"/>
        <v>2.791874544336912</v>
      </c>
      <c r="AA22" s="16">
        <v>65.87</v>
      </c>
      <c r="AB22" s="19">
        <f>AA22/AA11</f>
        <v>0.33463726884779516</v>
      </c>
      <c r="AC22" s="20">
        <f t="shared" si="9"/>
        <v>9.4163223878890108</v>
      </c>
      <c r="AD22" s="16">
        <v>83.6</v>
      </c>
      <c r="AE22" s="19">
        <f>AD22/AD11</f>
        <v>0.46106331347893226</v>
      </c>
      <c r="AF22" s="20">
        <f t="shared" si="10"/>
        <v>11.950881306019756</v>
      </c>
      <c r="AG22" s="16">
        <v>9.49</v>
      </c>
      <c r="AH22" s="19">
        <f>AG22/AG11</f>
        <v>2.8584337349397591</v>
      </c>
      <c r="AI22" s="20">
        <f t="shared" si="11"/>
        <v>1.3566251626091805</v>
      </c>
      <c r="AJ22" s="16">
        <v>2.0299999999999998</v>
      </c>
      <c r="AK22" s="19">
        <f>AJ22/AJ11</f>
        <v>2.0505050505050502</v>
      </c>
      <c r="AL22" s="20">
        <f t="shared" si="12"/>
        <v>0.29019484511028831</v>
      </c>
      <c r="AM22" s="15">
        <f>((C6/C22)-1)*100</f>
        <v>147.45471959744401</v>
      </c>
      <c r="AN22" s="15">
        <f>(1-(C22/C6))*100</f>
        <v>59.58856627884137</v>
      </c>
      <c r="AO22" s="16">
        <f t="shared" si="13"/>
        <v>478.38</v>
      </c>
      <c r="AP22" s="19">
        <f>AO22/AO11</f>
        <v>0.56262790205348956</v>
      </c>
      <c r="AQ22" s="17">
        <f t="shared" si="1"/>
        <v>697.5</v>
      </c>
      <c r="AR22" s="19">
        <f>AQ22/AQ11</f>
        <v>0.50812267793399868</v>
      </c>
    </row>
    <row r="23" spans="1:44" ht="18" customHeight="1" x14ac:dyDescent="0.25">
      <c r="A23" s="1"/>
      <c r="B23" s="18">
        <v>33</v>
      </c>
      <c r="C23" s="16">
        <v>688.75</v>
      </c>
      <c r="D23" s="19">
        <f>C23/C11</f>
        <v>0.53222727940096903</v>
      </c>
      <c r="E23" s="16">
        <v>11.76</v>
      </c>
      <c r="F23" s="19">
        <f>E23/E11</f>
        <v>2.7348837209302328</v>
      </c>
      <c r="G23" s="20">
        <f t="shared" si="2"/>
        <v>1.7074410163339382</v>
      </c>
      <c r="H23" s="21">
        <v>676.99</v>
      </c>
      <c r="I23" s="19">
        <f>H23/H11</f>
        <v>0.49437701733631273</v>
      </c>
      <c r="J23" s="20">
        <f t="shared" si="0"/>
        <v>98.292558983666055</v>
      </c>
      <c r="K23" s="14">
        <f>H23/E23</f>
        <v>57.567176870748298</v>
      </c>
      <c r="L23" s="16">
        <v>205.47</v>
      </c>
      <c r="M23" s="19">
        <f>L23/L11</f>
        <v>0.46746598716840332</v>
      </c>
      <c r="N23" s="20">
        <f t="shared" si="4"/>
        <v>29.832304900181487</v>
      </c>
      <c r="O23" s="16">
        <v>267.51</v>
      </c>
      <c r="P23" s="19">
        <f>O23/O11</f>
        <v>1.4369124993285707</v>
      </c>
      <c r="Q23" s="20">
        <f t="shared" si="5"/>
        <v>38.839927404718694</v>
      </c>
      <c r="R23" s="16">
        <v>31.08</v>
      </c>
      <c r="S23" s="19">
        <f>R23/R11</f>
        <v>0.29401191940213794</v>
      </c>
      <c r="T23" s="20">
        <f t="shared" si="6"/>
        <v>4.5125226860254086</v>
      </c>
      <c r="U23" s="16">
        <v>9.83</v>
      </c>
      <c r="V23" s="19">
        <f>U23/U11</f>
        <v>0.16613148555010984</v>
      </c>
      <c r="W23" s="20">
        <f t="shared" si="7"/>
        <v>1.4272232304900181</v>
      </c>
      <c r="X23" s="16">
        <v>18.899999999999999</v>
      </c>
      <c r="Y23" s="19">
        <f>X23/X11</f>
        <v>0.15613382899628253</v>
      </c>
      <c r="Z23" s="20">
        <f t="shared" si="8"/>
        <v>2.7441016333938291</v>
      </c>
      <c r="AA23" s="16">
        <v>63</v>
      </c>
      <c r="AB23" s="19">
        <f>AA23/AA11</f>
        <v>0.32005689900426743</v>
      </c>
      <c r="AC23" s="20">
        <f t="shared" si="9"/>
        <v>9.1470054446460978</v>
      </c>
      <c r="AD23" s="16">
        <v>81.209999999999994</v>
      </c>
      <c r="AE23" s="19">
        <f>AD23/AD11</f>
        <v>0.44788219722038386</v>
      </c>
      <c r="AF23" s="20">
        <f t="shared" si="10"/>
        <v>11.790925589836659</v>
      </c>
      <c r="AG23" s="16">
        <v>9.67</v>
      </c>
      <c r="AH23" s="19">
        <f>AG23/AG11</f>
        <v>2.9126506024096388</v>
      </c>
      <c r="AI23" s="20">
        <f t="shared" si="11"/>
        <v>1.4039927404718693</v>
      </c>
      <c r="AJ23" s="16">
        <v>2.09</v>
      </c>
      <c r="AK23" s="19">
        <f>AJ23/AJ11</f>
        <v>2.1111111111111112</v>
      </c>
      <c r="AL23" s="20">
        <f t="shared" si="12"/>
        <v>0.30344827586206896</v>
      </c>
      <c r="AM23" s="15">
        <f>((C6/C23)-1)*100</f>
        <v>151.32776769509982</v>
      </c>
      <c r="AN23" s="15">
        <f>(1-(C23/C6))*100</f>
        <v>60.211320493119658</v>
      </c>
      <c r="AO23" s="16">
        <f t="shared" si="13"/>
        <v>471.53</v>
      </c>
      <c r="AP23" s="19">
        <f>AO23/AO11</f>
        <v>0.55457154282219556</v>
      </c>
      <c r="AQ23" s="17">
        <f t="shared" si="1"/>
        <v>686.66</v>
      </c>
      <c r="AR23" s="19">
        <f>AQ23/AQ11</f>
        <v>0.50022583230130391</v>
      </c>
    </row>
    <row r="24" spans="1:44" ht="18" customHeight="1" x14ac:dyDescent="0.25">
      <c r="A24" s="1"/>
      <c r="B24" s="18">
        <v>34</v>
      </c>
      <c r="C24" s="16">
        <v>680.75</v>
      </c>
      <c r="D24" s="19">
        <f>C24/C11</f>
        <v>0.52604532915021374</v>
      </c>
      <c r="E24" s="16">
        <v>11.94</v>
      </c>
      <c r="F24" s="19">
        <f>E24/E11</f>
        <v>2.7767441860465114</v>
      </c>
      <c r="G24" s="20">
        <f t="shared" si="2"/>
        <v>1.7539478516342271</v>
      </c>
      <c r="H24" s="21">
        <v>668.81</v>
      </c>
      <c r="I24" s="19">
        <f>H24/H11</f>
        <v>0.488403511078006</v>
      </c>
      <c r="J24" s="20">
        <f t="shared" si="0"/>
        <v>98.246052148365777</v>
      </c>
      <c r="K24" s="14">
        <f t="shared" si="3"/>
        <v>56.014237855946398</v>
      </c>
      <c r="L24" s="16">
        <v>202.02</v>
      </c>
      <c r="M24" s="19">
        <f>L24/L11</f>
        <v>0.4596168721845566</v>
      </c>
      <c r="N24" s="20">
        <f t="shared" si="4"/>
        <v>29.676092544987146</v>
      </c>
      <c r="O24" s="16">
        <v>268.02999999999997</v>
      </c>
      <c r="P24" s="19">
        <f>O24/O11</f>
        <v>1.4397056453778805</v>
      </c>
      <c r="Q24" s="20">
        <f t="shared" si="5"/>
        <v>39.372750642673516</v>
      </c>
      <c r="R24" s="16">
        <v>30.41</v>
      </c>
      <c r="S24" s="19">
        <f>R24/R11</f>
        <v>0.28767382461451141</v>
      </c>
      <c r="T24" s="20">
        <f t="shared" si="6"/>
        <v>4.4671318398824829</v>
      </c>
      <c r="U24" s="16">
        <v>9.56</v>
      </c>
      <c r="V24" s="19">
        <f>U24/U11</f>
        <v>0.16156836234578334</v>
      </c>
      <c r="W24" s="20">
        <f t="shared" si="7"/>
        <v>1.4043334557473375</v>
      </c>
      <c r="X24" s="16">
        <v>18.39</v>
      </c>
      <c r="Y24" s="19">
        <f>X24/X11</f>
        <v>0.15192069392812887</v>
      </c>
      <c r="Z24" s="20">
        <f t="shared" si="8"/>
        <v>2.7014322438486964</v>
      </c>
      <c r="AA24" s="16">
        <v>61.03</v>
      </c>
      <c r="AB24" s="19">
        <f>AA24/AA11</f>
        <v>0.31004877057508634</v>
      </c>
      <c r="AC24" s="20">
        <f t="shared" si="9"/>
        <v>8.9651120088138079</v>
      </c>
      <c r="AD24" s="16">
        <v>79.37</v>
      </c>
      <c r="AE24" s="19">
        <f>AD24/AD11</f>
        <v>0.43773439223472316</v>
      </c>
      <c r="AF24" s="20">
        <f t="shared" si="10"/>
        <v>11.65919941241278</v>
      </c>
      <c r="AG24" s="16">
        <v>9.81</v>
      </c>
      <c r="AH24" s="19">
        <f>AG24/AG11</f>
        <v>2.9548192771084341</v>
      </c>
      <c r="AI24" s="20">
        <f t="shared" si="11"/>
        <v>1.4410576569959603</v>
      </c>
      <c r="AJ24" s="16">
        <v>2.12</v>
      </c>
      <c r="AK24" s="19">
        <f>AJ24/AJ11</f>
        <v>2.1414141414141414</v>
      </c>
      <c r="AL24" s="20">
        <f t="shared" si="12"/>
        <v>0.31142122658832172</v>
      </c>
      <c r="AM24" s="15">
        <f>((C6/C24)-1)*100</f>
        <v>154.28130738156446</v>
      </c>
      <c r="AN24" s="15">
        <f>(1-(C24/C6))*100</f>
        <v>60.67347575417962</v>
      </c>
      <c r="AO24" s="16">
        <f t="shared" si="13"/>
        <v>466.78999999999996</v>
      </c>
      <c r="AP24" s="19">
        <f>AO24/AO11</f>
        <v>0.54899677745630748</v>
      </c>
      <c r="AQ24" s="17">
        <f t="shared" si="1"/>
        <v>678.61999999999989</v>
      </c>
      <c r="AR24" s="19">
        <f>AQ24/AQ11</f>
        <v>0.49436876229329052</v>
      </c>
    </row>
    <row r="25" spans="1:44" s="1" customFormat="1" ht="18" customHeight="1" x14ac:dyDescent="0.25">
      <c r="B25" s="18">
        <v>35</v>
      </c>
      <c r="C25" s="16">
        <v>672.91</v>
      </c>
      <c r="D25" s="19">
        <f>C25/C11</f>
        <v>0.51998701790447344</v>
      </c>
      <c r="E25" s="16">
        <v>12.09</v>
      </c>
      <c r="F25" s="19">
        <f>E25/E11</f>
        <v>2.8116279069767445</v>
      </c>
      <c r="G25" s="20">
        <f t="shared" si="2"/>
        <v>1.7966741466169325</v>
      </c>
      <c r="H25" s="21">
        <v>660.82</v>
      </c>
      <c r="I25" s="19">
        <f>H25/H11</f>
        <v>0.48256875374256963</v>
      </c>
      <c r="J25" s="20">
        <f t="shared" si="0"/>
        <v>98.203325853383078</v>
      </c>
      <c r="K25" s="14">
        <f t="shared" si="3"/>
        <v>54.658395368072789</v>
      </c>
      <c r="L25" s="16">
        <v>198.79</v>
      </c>
      <c r="M25" s="19">
        <f>L25/L11</f>
        <v>0.45226828047504203</v>
      </c>
      <c r="N25" s="20">
        <f t="shared" si="4"/>
        <v>29.541840662198513</v>
      </c>
      <c r="O25" s="16">
        <v>267.89</v>
      </c>
      <c r="P25" s="19">
        <f>O25/O11</f>
        <v>1.438953644518451</v>
      </c>
      <c r="Q25" s="20">
        <f t="shared" si="5"/>
        <v>39.810673046915639</v>
      </c>
      <c r="R25" s="16">
        <v>29.8</v>
      </c>
      <c r="S25" s="19">
        <f>R25/R11</f>
        <v>0.28190332040488131</v>
      </c>
      <c r="T25" s="20">
        <f t="shared" si="6"/>
        <v>4.4285268460864007</v>
      </c>
      <c r="U25" s="16">
        <v>9.41</v>
      </c>
      <c r="V25" s="19">
        <f>U25/U11</f>
        <v>0.15903329389893528</v>
      </c>
      <c r="W25" s="20">
        <f t="shared" si="7"/>
        <v>1.3984039470360079</v>
      </c>
      <c r="X25" s="16">
        <v>18.079999999999998</v>
      </c>
      <c r="Y25" s="19">
        <f>X25/X11</f>
        <v>0.1493597686906237</v>
      </c>
      <c r="Z25" s="20">
        <f t="shared" si="8"/>
        <v>2.6868377643369841</v>
      </c>
      <c r="AA25" s="16">
        <v>59.17</v>
      </c>
      <c r="AB25" s="19">
        <f>AA25/AA11</f>
        <v>0.30059947165210321</v>
      </c>
      <c r="AC25" s="20">
        <f t="shared" si="9"/>
        <v>8.7931521302997435</v>
      </c>
      <c r="AD25" s="16">
        <v>77.69</v>
      </c>
      <c r="AE25" s="19">
        <f>AD25/AD11</f>
        <v>0.42846900507390251</v>
      </c>
      <c r="AF25" s="20">
        <f t="shared" si="10"/>
        <v>11.545377539344043</v>
      </c>
      <c r="AG25" s="16">
        <v>9.92</v>
      </c>
      <c r="AH25" s="19">
        <f>AG25/AG11</f>
        <v>2.987951807228916</v>
      </c>
      <c r="AI25" s="20">
        <f t="shared" si="11"/>
        <v>1.4741941715831242</v>
      </c>
      <c r="AJ25" s="16">
        <v>2.16</v>
      </c>
      <c r="AK25" s="19">
        <f>AJ25/AJ11</f>
        <v>2.1818181818181821</v>
      </c>
      <c r="AL25" s="20">
        <f t="shared" si="12"/>
        <v>0.32099389219955121</v>
      </c>
      <c r="AM25" s="15">
        <f>((C6/C25)-1)*100</f>
        <v>157.24391077558667</v>
      </c>
      <c r="AN25" s="15">
        <f>(1-(C25/C6))*100</f>
        <v>61.126387910018366</v>
      </c>
      <c r="AO25" s="16">
        <f t="shared" si="13"/>
        <v>462.03999999999996</v>
      </c>
      <c r="AP25" s="19">
        <f>AO25/AO11</f>
        <v>0.54341025098205253</v>
      </c>
      <c r="AQ25" s="17">
        <f t="shared" si="1"/>
        <v>670.74</v>
      </c>
      <c r="AR25" s="19">
        <f>AQ25/AQ11</f>
        <v>0.48862825089240181</v>
      </c>
    </row>
    <row r="26" spans="1:44" ht="18" customHeight="1" x14ac:dyDescent="0.25">
      <c r="A26" s="1"/>
      <c r="B26" s="24"/>
      <c r="C26" s="25"/>
      <c r="D26" s="26"/>
      <c r="E26" s="25"/>
      <c r="F26" s="26"/>
      <c r="G26" s="27"/>
      <c r="H26" s="28"/>
      <c r="I26" s="26"/>
      <c r="J26" s="27"/>
      <c r="K26" s="29"/>
      <c r="L26" s="25"/>
      <c r="M26" s="26"/>
      <c r="N26" s="27"/>
      <c r="O26" s="25"/>
      <c r="P26" s="26"/>
      <c r="Q26" s="27"/>
      <c r="R26" s="25"/>
      <c r="S26" s="26"/>
      <c r="T26" s="27"/>
      <c r="U26" s="25"/>
      <c r="V26" s="26"/>
      <c r="W26" s="27"/>
      <c r="X26" s="25"/>
      <c r="Y26" s="26"/>
      <c r="Z26" s="27"/>
      <c r="AA26" s="25"/>
      <c r="AB26" s="26"/>
      <c r="AC26" s="27"/>
      <c r="AD26" s="25"/>
      <c r="AE26" s="26"/>
      <c r="AF26" s="27"/>
      <c r="AG26" s="25"/>
      <c r="AH26" s="26"/>
      <c r="AI26" s="27"/>
      <c r="AJ26" s="25"/>
      <c r="AK26" s="26"/>
      <c r="AL26" s="27"/>
      <c r="AM26" s="30"/>
      <c r="AN26" s="30"/>
      <c r="AO26" s="25"/>
      <c r="AP26" s="26"/>
      <c r="AQ26" s="31"/>
      <c r="AR26" s="26"/>
    </row>
    <row r="27" spans="1:44" x14ac:dyDescent="0.25">
      <c r="D27" s="32"/>
      <c r="I27" s="32"/>
    </row>
    <row r="31" spans="1:44" x14ac:dyDescent="0.25">
      <c r="Y31" s="33" t="s">
        <v>23</v>
      </c>
      <c r="Z31" s="33">
        <v>200</v>
      </c>
      <c r="AA31" s="33" t="s">
        <v>24</v>
      </c>
      <c r="AB31" s="33" t="s">
        <v>8</v>
      </c>
      <c r="AC31" s="33"/>
    </row>
    <row r="32" spans="1:44" x14ac:dyDescent="0.25">
      <c r="Y32" s="33" t="s">
        <v>25</v>
      </c>
      <c r="Z32" s="33">
        <v>135</v>
      </c>
      <c r="AA32" s="33" t="s">
        <v>26</v>
      </c>
      <c r="AB32" s="33" t="s">
        <v>8</v>
      </c>
      <c r="AC32" s="33"/>
    </row>
    <row r="33" spans="25:29" x14ac:dyDescent="0.25">
      <c r="Y33" s="33" t="s">
        <v>17</v>
      </c>
      <c r="Z33" s="33">
        <v>90</v>
      </c>
      <c r="AA33" s="33" t="s">
        <v>27</v>
      </c>
      <c r="AB33" s="33" t="s">
        <v>28</v>
      </c>
      <c r="AC33" s="33"/>
    </row>
    <row r="34" spans="25:29" x14ac:dyDescent="0.25">
      <c r="Y34" s="33" t="s">
        <v>29</v>
      </c>
      <c r="Z34" s="33">
        <v>55</v>
      </c>
      <c r="AA34" s="33" t="s">
        <v>30</v>
      </c>
      <c r="AB34" s="33" t="s">
        <v>31</v>
      </c>
      <c r="AC34" s="33"/>
    </row>
    <row r="35" spans="25:29" x14ac:dyDescent="0.25">
      <c r="Y35" s="33" t="s">
        <v>32</v>
      </c>
      <c r="Z35" s="33">
        <v>25</v>
      </c>
      <c r="AA35" s="33" t="s">
        <v>33</v>
      </c>
      <c r="AB35" s="33" t="s">
        <v>34</v>
      </c>
      <c r="AC35" s="33"/>
    </row>
    <row r="36" spans="25:29" x14ac:dyDescent="0.25">
      <c r="Y36" s="33" t="s">
        <v>35</v>
      </c>
      <c r="Z36" s="33">
        <v>8</v>
      </c>
      <c r="AA36" s="33" t="s">
        <v>36</v>
      </c>
      <c r="AB36" s="33" t="s">
        <v>37</v>
      </c>
      <c r="AC36" s="33"/>
    </row>
    <row r="37" spans="25:29" x14ac:dyDescent="0.25">
      <c r="Y37" s="33"/>
      <c r="Z37" s="33"/>
      <c r="AA37" s="33"/>
      <c r="AB37" s="33"/>
      <c r="AC37" s="33"/>
    </row>
  </sheetData>
  <mergeCells count="16">
    <mergeCell ref="R4:T4"/>
    <mergeCell ref="C4:D4"/>
    <mergeCell ref="E4:G4"/>
    <mergeCell ref="H4:J4"/>
    <mergeCell ref="L4:N4"/>
    <mergeCell ref="O4:Q4"/>
    <mergeCell ref="AM4:AM5"/>
    <mergeCell ref="AN4:AN5"/>
    <mergeCell ref="AO4:AP4"/>
    <mergeCell ref="AQ4:AR4"/>
    <mergeCell ref="U4:W4"/>
    <mergeCell ref="X4:Z4"/>
    <mergeCell ref="AA4:AC4"/>
    <mergeCell ref="AD4:AF4"/>
    <mergeCell ref="AG4:AI4"/>
    <mergeCell ref="AJ4:AL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R33"/>
  <sheetViews>
    <sheetView zoomScaleNormal="100" workbookViewId="0">
      <pane xSplit="2" topLeftCell="C1" activePane="topRight" state="frozen"/>
      <selection pane="topRight" activeCell="AJ32" sqref="AJ32"/>
    </sheetView>
  </sheetViews>
  <sheetFormatPr defaultColWidth="8.875" defaultRowHeight="15.75" x14ac:dyDescent="0.25"/>
  <cols>
    <col min="2" max="2" width="18.5" customWidth="1"/>
    <col min="3" max="3" width="13.5" customWidth="1"/>
    <col min="4" max="4" width="11.5" customWidth="1"/>
    <col min="5" max="5" width="15.125" customWidth="1"/>
    <col min="6" max="7" width="11.5" customWidth="1"/>
    <col min="8" max="8" width="14" customWidth="1"/>
    <col min="9" max="38" width="11.5" customWidth="1"/>
    <col min="39" max="39" width="17.375" customWidth="1"/>
    <col min="40" max="40" width="16" customWidth="1"/>
    <col min="43" max="43" width="16" customWidth="1"/>
    <col min="44" max="44" width="16.5" customWidth="1"/>
  </cols>
  <sheetData>
    <row r="3" spans="2:44" ht="25.5" customHeight="1" x14ac:dyDescent="0.25"/>
    <row r="4" spans="2:44" ht="34.5" x14ac:dyDescent="0.25">
      <c r="B4" s="2" t="s">
        <v>2</v>
      </c>
      <c r="C4" s="122" t="s">
        <v>3</v>
      </c>
      <c r="D4" s="122"/>
      <c r="E4" s="122" t="s">
        <v>4</v>
      </c>
      <c r="F4" s="122"/>
      <c r="G4" s="122"/>
      <c r="H4" s="123" t="s">
        <v>5</v>
      </c>
      <c r="I4" s="123"/>
      <c r="J4" s="123"/>
      <c r="K4" s="3"/>
      <c r="L4" s="122" t="s">
        <v>6</v>
      </c>
      <c r="M4" s="122"/>
      <c r="N4" s="122"/>
      <c r="O4" s="122" t="s">
        <v>7</v>
      </c>
      <c r="P4" s="122"/>
      <c r="Q4" s="122"/>
      <c r="R4" s="122" t="s">
        <v>8</v>
      </c>
      <c r="S4" s="122"/>
      <c r="T4" s="122"/>
      <c r="U4" s="122" t="s">
        <v>9</v>
      </c>
      <c r="V4" s="122"/>
      <c r="W4" s="122"/>
      <c r="X4" s="122" t="s">
        <v>10</v>
      </c>
      <c r="Y4" s="122"/>
      <c r="Z4" s="122"/>
      <c r="AA4" s="122" t="s">
        <v>11</v>
      </c>
      <c r="AB4" s="122"/>
      <c r="AC4" s="122"/>
      <c r="AD4" s="122" t="s">
        <v>12</v>
      </c>
      <c r="AE4" s="122"/>
      <c r="AF4" s="122"/>
      <c r="AG4" s="122" t="s">
        <v>13</v>
      </c>
      <c r="AH4" s="122"/>
      <c r="AI4" s="122"/>
      <c r="AJ4" s="122" t="s">
        <v>14</v>
      </c>
      <c r="AK4" s="122"/>
      <c r="AL4" s="122"/>
      <c r="AM4" s="120" t="s">
        <v>38</v>
      </c>
      <c r="AN4" s="122" t="s">
        <v>39</v>
      </c>
      <c r="AO4" s="122"/>
      <c r="AP4" s="122"/>
      <c r="AQ4" s="120" t="s">
        <v>40</v>
      </c>
      <c r="AR4" s="120" t="s">
        <v>41</v>
      </c>
    </row>
    <row r="5" spans="2:44" ht="23.25" thickBot="1" x14ac:dyDescent="0.3">
      <c r="B5" s="4"/>
      <c r="C5" s="5" t="s">
        <v>42</v>
      </c>
      <c r="D5" s="6" t="s">
        <v>20</v>
      </c>
      <c r="E5" s="5" t="s">
        <v>42</v>
      </c>
      <c r="F5" s="6" t="s">
        <v>20</v>
      </c>
      <c r="G5" s="7" t="s">
        <v>21</v>
      </c>
      <c r="H5" s="5" t="s">
        <v>42</v>
      </c>
      <c r="I5" s="6" t="s">
        <v>20</v>
      </c>
      <c r="J5" s="7" t="s">
        <v>21</v>
      </c>
      <c r="K5" s="8" t="s">
        <v>22</v>
      </c>
      <c r="L5" s="5" t="s">
        <v>19</v>
      </c>
      <c r="M5" s="6" t="s">
        <v>20</v>
      </c>
      <c r="N5" s="7" t="s">
        <v>21</v>
      </c>
      <c r="O5" s="5" t="s">
        <v>19</v>
      </c>
      <c r="P5" s="6" t="s">
        <v>20</v>
      </c>
      <c r="Q5" s="7" t="s">
        <v>21</v>
      </c>
      <c r="R5" s="5" t="s">
        <v>19</v>
      </c>
      <c r="S5" s="6" t="s">
        <v>20</v>
      </c>
      <c r="T5" s="7" t="s">
        <v>21</v>
      </c>
      <c r="U5" s="5" t="s">
        <v>19</v>
      </c>
      <c r="V5" s="6" t="s">
        <v>20</v>
      </c>
      <c r="W5" s="7" t="s">
        <v>21</v>
      </c>
      <c r="X5" s="5" t="s">
        <v>19</v>
      </c>
      <c r="Y5" s="6" t="s">
        <v>20</v>
      </c>
      <c r="Z5" s="7" t="s">
        <v>21</v>
      </c>
      <c r="AA5" s="5" t="s">
        <v>19</v>
      </c>
      <c r="AB5" s="6" t="s">
        <v>20</v>
      </c>
      <c r="AC5" s="7" t="s">
        <v>21</v>
      </c>
      <c r="AD5" s="5" t="s">
        <v>19</v>
      </c>
      <c r="AE5" s="6" t="s">
        <v>20</v>
      </c>
      <c r="AF5" s="7" t="s">
        <v>21</v>
      </c>
      <c r="AG5" s="5" t="s">
        <v>19</v>
      </c>
      <c r="AH5" s="6" t="s">
        <v>20</v>
      </c>
      <c r="AI5" s="7" t="s">
        <v>21</v>
      </c>
      <c r="AJ5" s="5" t="s">
        <v>19</v>
      </c>
      <c r="AK5" s="6" t="s">
        <v>20</v>
      </c>
      <c r="AL5" s="7" t="s">
        <v>21</v>
      </c>
      <c r="AM5" s="121"/>
      <c r="AN5" s="5" t="s">
        <v>19</v>
      </c>
      <c r="AO5" s="6" t="s">
        <v>20</v>
      </c>
      <c r="AP5" s="7" t="s">
        <v>43</v>
      </c>
      <c r="AQ5" s="121"/>
      <c r="AR5" s="121"/>
    </row>
    <row r="6" spans="2:44" s="35" customFormat="1" ht="18" customHeight="1" thickTop="1" x14ac:dyDescent="0.25">
      <c r="B6" s="9">
        <v>16</v>
      </c>
      <c r="C6" s="35">
        <v>124867946.56999999</v>
      </c>
      <c r="D6" s="11">
        <f>C6/C11</f>
        <v>1.0444886928611858</v>
      </c>
      <c r="E6" s="35">
        <v>18565826.359999999</v>
      </c>
      <c r="F6" s="11">
        <f>E6/E11</f>
        <v>0.51377839323872465</v>
      </c>
      <c r="G6" s="12">
        <f>(E6*100)/C6</f>
        <v>14.868368440408478</v>
      </c>
      <c r="H6" s="35">
        <v>106302120.20999999</v>
      </c>
      <c r="I6" s="11">
        <f>H6/H11</f>
        <v>1.274399657539125</v>
      </c>
      <c r="J6" s="12">
        <f t="shared" ref="J6:J25" si="0">(H6*100)/C6</f>
        <v>85.131631559591526</v>
      </c>
      <c r="K6" s="14">
        <f>H6/E6</f>
        <v>5.7256875158020168</v>
      </c>
      <c r="L6" s="10"/>
      <c r="M6" s="11" t="e">
        <f>L6/L11</f>
        <v>#DIV/0!</v>
      </c>
      <c r="N6" s="12">
        <f>(L6*100)/C6</f>
        <v>0</v>
      </c>
      <c r="O6" s="10"/>
      <c r="P6" s="11" t="e">
        <f>O6/O11</f>
        <v>#DIV/0!</v>
      </c>
      <c r="Q6" s="12">
        <f>(O6*100)/C6</f>
        <v>0</v>
      </c>
      <c r="R6" s="10"/>
      <c r="S6" s="11" t="e">
        <f>R6/R11</f>
        <v>#DIV/0!</v>
      </c>
      <c r="T6" s="12">
        <f>(R6*100)/C6</f>
        <v>0</v>
      </c>
      <c r="U6" s="10"/>
      <c r="V6" s="11" t="e">
        <f>U6/U11</f>
        <v>#DIV/0!</v>
      </c>
      <c r="W6" s="12">
        <f>(U6*100)/C6</f>
        <v>0</v>
      </c>
      <c r="X6" s="10"/>
      <c r="Y6" s="11" t="e">
        <f>X6/X11</f>
        <v>#DIV/0!</v>
      </c>
      <c r="Z6" s="12">
        <f>(X6*100)/C6</f>
        <v>0</v>
      </c>
      <c r="AA6" s="10"/>
      <c r="AB6" s="11" t="e">
        <f>AA6/AA11</f>
        <v>#DIV/0!</v>
      </c>
      <c r="AC6" s="12">
        <f>(AA6*100)/C6</f>
        <v>0</v>
      </c>
      <c r="AD6" s="10"/>
      <c r="AE6" s="11" t="e">
        <f>AD6/AD11</f>
        <v>#DIV/0!</v>
      </c>
      <c r="AF6" s="12">
        <f>(AD6*100)/C6</f>
        <v>0</v>
      </c>
      <c r="AG6" s="10"/>
      <c r="AH6" s="11" t="e">
        <f>AG6/AG11</f>
        <v>#DIV/0!</v>
      </c>
      <c r="AI6" s="12">
        <f>(AG6*100)/C6</f>
        <v>0</v>
      </c>
      <c r="AJ6" s="10"/>
      <c r="AK6" s="11" t="e">
        <f>AJ6/AJ11</f>
        <v>#DIV/0!</v>
      </c>
      <c r="AL6" s="12">
        <f>(AJ6*100)/C6</f>
        <v>0</v>
      </c>
      <c r="AM6" s="36">
        <f>((H6 / H6)-1)*100</f>
        <v>0</v>
      </c>
      <c r="AN6" s="35">
        <v>110852729.03</v>
      </c>
      <c r="AO6" s="11">
        <f>AN6/AN11</f>
        <v>1.3534724253686634</v>
      </c>
      <c r="AP6" s="20">
        <f>(AN6*100)/C6</f>
        <v>88.775968593234481</v>
      </c>
      <c r="AQ6" s="36">
        <f>((AN6 / AN6)-1)*100</f>
        <v>0</v>
      </c>
      <c r="AR6" s="36">
        <f>(1-(AN6/AN6))*100</f>
        <v>0</v>
      </c>
    </row>
    <row r="7" spans="2:44" s="35" customFormat="1" ht="18" customHeight="1" x14ac:dyDescent="0.25">
      <c r="B7" s="18">
        <v>17</v>
      </c>
      <c r="C7" s="35">
        <v>124821052.15000001</v>
      </c>
      <c r="D7" s="19">
        <f>C7/C11</f>
        <v>1.0440964329354507</v>
      </c>
      <c r="E7" s="35">
        <v>18632521.030000001</v>
      </c>
      <c r="F7" s="19">
        <f>E7/E11</f>
        <v>0.51562405740285877</v>
      </c>
      <c r="G7" s="20">
        <f>(E7*100)/C7</f>
        <v>14.927386613925446</v>
      </c>
      <c r="H7" s="35">
        <v>106188531.12</v>
      </c>
      <c r="I7" s="19">
        <f>H7/H11</f>
        <v>1.2730378982711987</v>
      </c>
      <c r="J7" s="20">
        <f t="shared" si="0"/>
        <v>85.072613386074551</v>
      </c>
      <c r="K7" s="14">
        <f>H7/E7</f>
        <v>5.699096270924751</v>
      </c>
      <c r="L7" s="16"/>
      <c r="M7" s="19" t="e">
        <f>L7/L11</f>
        <v>#DIV/0!</v>
      </c>
      <c r="N7" s="20">
        <f>(L7*100)/C7</f>
        <v>0</v>
      </c>
      <c r="O7" s="16"/>
      <c r="P7" s="19" t="e">
        <f>O7/O11</f>
        <v>#DIV/0!</v>
      </c>
      <c r="Q7" s="20">
        <f>(O7*100)/C7</f>
        <v>0</v>
      </c>
      <c r="R7" s="16"/>
      <c r="S7" s="19" t="e">
        <f>R7/R11</f>
        <v>#DIV/0!</v>
      </c>
      <c r="T7" s="20">
        <f>(R7*100)/C7</f>
        <v>0</v>
      </c>
      <c r="U7" s="16"/>
      <c r="V7" s="19" t="e">
        <f>U7/U11</f>
        <v>#DIV/0!</v>
      </c>
      <c r="W7" s="20">
        <f>(U7*100)/C7</f>
        <v>0</v>
      </c>
      <c r="X7" s="16"/>
      <c r="Y7" s="19" t="e">
        <f>X7/X11</f>
        <v>#DIV/0!</v>
      </c>
      <c r="Z7" s="20">
        <f>(X7*100)/C7</f>
        <v>0</v>
      </c>
      <c r="AA7" s="16"/>
      <c r="AB7" s="19" t="e">
        <f>AA7/AA11</f>
        <v>#DIV/0!</v>
      </c>
      <c r="AC7" s="20">
        <f>(AA7*100)/C7</f>
        <v>0</v>
      </c>
      <c r="AD7" s="16"/>
      <c r="AE7" s="19" t="e">
        <f>AD7/AD11</f>
        <v>#DIV/0!</v>
      </c>
      <c r="AF7" s="20">
        <f>(AD7*100)/C7</f>
        <v>0</v>
      </c>
      <c r="AG7" s="16"/>
      <c r="AH7" s="19" t="e">
        <f>AG7/AG11</f>
        <v>#DIV/0!</v>
      </c>
      <c r="AI7" s="20">
        <f>(AG7*100)/C7</f>
        <v>0</v>
      </c>
      <c r="AJ7" s="16"/>
      <c r="AK7" s="19" t="e">
        <f>AJ7/AJ11</f>
        <v>#DIV/0!</v>
      </c>
      <c r="AL7" s="20">
        <f>(AJ7*100)/C7</f>
        <v>0</v>
      </c>
      <c r="AM7" s="36">
        <f>((H6/H7)-1)*100</f>
        <v>0.10696926381967842</v>
      </c>
      <c r="AN7" s="35">
        <v>110678589.89</v>
      </c>
      <c r="AO7" s="19">
        <f>AN7/AN11</f>
        <v>1.3513462483567864</v>
      </c>
      <c r="AP7" s="20">
        <f>(AN7*100)/C7</f>
        <v>88.669810086999817</v>
      </c>
      <c r="AQ7" s="36">
        <f>((AN6/AN7)-1)*100</f>
        <v>0.15733769301999878</v>
      </c>
      <c r="AR7" s="36">
        <f>(1-(AN7/AN6))*100</f>
        <v>0.15709053040351417</v>
      </c>
    </row>
    <row r="8" spans="2:44" s="35" customFormat="1" ht="18" customHeight="1" thickBot="1" x14ac:dyDescent="0.3">
      <c r="B8" s="18">
        <v>18</v>
      </c>
      <c r="C8" s="16">
        <v>122557615.26000001</v>
      </c>
      <c r="D8" s="19">
        <f>C8/C11</f>
        <v>1.0251633576062702</v>
      </c>
      <c r="E8" s="16">
        <v>21931663.670000002</v>
      </c>
      <c r="F8" s="19">
        <f>E8/E11</f>
        <v>0.6069223477012371</v>
      </c>
      <c r="G8" s="20">
        <f t="shared" ref="G8:G25" si="1">(E8*100)/C8</f>
        <v>17.894982391321051</v>
      </c>
      <c r="H8" s="21">
        <v>100625951.59</v>
      </c>
      <c r="I8" s="19">
        <f>H8/H11</f>
        <v>1.206351086812858</v>
      </c>
      <c r="J8" s="20">
        <f t="shared" si="0"/>
        <v>82.105017608678949</v>
      </c>
      <c r="K8" s="14">
        <f t="shared" ref="K8:K25" si="2">H8/E8</f>
        <v>4.5881586141431097</v>
      </c>
      <c r="L8" s="16"/>
      <c r="M8" s="19" t="e">
        <f>L8/L11</f>
        <v>#DIV/0!</v>
      </c>
      <c r="N8" s="20">
        <f t="shared" ref="N8:N25" si="3">(L8*100)/C8</f>
        <v>0</v>
      </c>
      <c r="O8" s="16"/>
      <c r="P8" s="19" t="e">
        <f>O8/O11</f>
        <v>#DIV/0!</v>
      </c>
      <c r="Q8" s="20">
        <f t="shared" ref="Q8:Q25" si="4">(O8*100)/C8</f>
        <v>0</v>
      </c>
      <c r="R8" s="16"/>
      <c r="S8" s="19" t="e">
        <f>R8/R11</f>
        <v>#DIV/0!</v>
      </c>
      <c r="T8" s="20">
        <f t="shared" ref="T8:T25" si="5">(R8*100)/C8</f>
        <v>0</v>
      </c>
      <c r="U8" s="16"/>
      <c r="V8" s="19" t="e">
        <f>U8/U11</f>
        <v>#DIV/0!</v>
      </c>
      <c r="W8" s="20">
        <f t="shared" ref="W8:W25" si="6">(U8*100)/C8</f>
        <v>0</v>
      </c>
      <c r="X8" s="16"/>
      <c r="Y8" s="19" t="e">
        <f>X8/X11</f>
        <v>#DIV/0!</v>
      </c>
      <c r="Z8" s="20">
        <f t="shared" ref="Z8:Z25" si="7">(X8*100)/C8</f>
        <v>0</v>
      </c>
      <c r="AA8" s="16"/>
      <c r="AB8" s="19" t="e">
        <f>AA8/AA11</f>
        <v>#DIV/0!</v>
      </c>
      <c r="AC8" s="20">
        <f t="shared" ref="AC8:AC25" si="8">(AA8*100)/C8</f>
        <v>0</v>
      </c>
      <c r="AD8" s="16"/>
      <c r="AE8" s="19" t="e">
        <f>AD8/AD11</f>
        <v>#DIV/0!</v>
      </c>
      <c r="AF8" s="20">
        <f t="shared" ref="AF8:AF25" si="9">(AD8*100)/C8</f>
        <v>0</v>
      </c>
      <c r="AG8" s="16"/>
      <c r="AH8" s="19" t="e">
        <f>AG8/AG11</f>
        <v>#DIV/0!</v>
      </c>
      <c r="AI8" s="20">
        <f t="shared" ref="AI8:AI25" si="10">(AG8*100)/C8</f>
        <v>0</v>
      </c>
      <c r="AJ8" s="16"/>
      <c r="AK8" s="19" t="e">
        <f>AJ8/AJ11</f>
        <v>#DIV/0!</v>
      </c>
      <c r="AL8" s="20">
        <f t="shared" ref="AL8:AL25" si="11">(AJ8*100)/C8</f>
        <v>0</v>
      </c>
      <c r="AM8" s="36">
        <f>((H6/H8)-1)*100</f>
        <v>5.6408595698329567</v>
      </c>
      <c r="AN8" s="16">
        <v>103090681.62</v>
      </c>
      <c r="AO8" s="19">
        <f>AN8/AN11</f>
        <v>1.2587005850561341</v>
      </c>
      <c r="AP8" s="20">
        <f t="shared" ref="AP8:AP25" si="12">(AN8*100)/C8</f>
        <v>84.116096255053705</v>
      </c>
      <c r="AQ8" s="36">
        <f>((AN6/AN8)-1)*100</f>
        <v>7.5293394980270767</v>
      </c>
      <c r="AR8" s="36">
        <f>(1-(AN8/AN6))*100</f>
        <v>7.0021256832561658</v>
      </c>
    </row>
    <row r="9" spans="2:44" s="35" customFormat="1" ht="18" customHeight="1" x14ac:dyDescent="0.25">
      <c r="B9" s="18">
        <v>19</v>
      </c>
      <c r="C9" s="35">
        <v>120635988.20999999</v>
      </c>
      <c r="D9" s="22">
        <f>C9/C11</f>
        <v>1.0090894348682515</v>
      </c>
      <c r="E9" s="35">
        <v>28168432.960000001</v>
      </c>
      <c r="F9" s="22">
        <f>E9/E11</f>
        <v>0.77951457401444391</v>
      </c>
      <c r="G9" s="23">
        <f>(E9*100)/C9</f>
        <v>23.349941736262917</v>
      </c>
      <c r="H9" s="35">
        <v>92467555.200000003</v>
      </c>
      <c r="I9" s="22">
        <f>H9/H11</f>
        <v>1.1085444057707017</v>
      </c>
      <c r="J9" s="23">
        <f t="shared" si="0"/>
        <v>76.650058222290085</v>
      </c>
      <c r="K9" s="14">
        <f>H9/E9</f>
        <v>3.2826659307355377</v>
      </c>
      <c r="L9" s="16"/>
      <c r="M9" s="22" t="e">
        <f>L9/L11</f>
        <v>#DIV/0!</v>
      </c>
      <c r="N9" s="23">
        <f t="shared" si="3"/>
        <v>0</v>
      </c>
      <c r="O9" s="16"/>
      <c r="P9" s="22" t="e">
        <f>O9/O11</f>
        <v>#DIV/0!</v>
      </c>
      <c r="Q9" s="23">
        <f t="shared" si="4"/>
        <v>0</v>
      </c>
      <c r="R9" s="16"/>
      <c r="S9" s="22" t="e">
        <f>R9/R11</f>
        <v>#DIV/0!</v>
      </c>
      <c r="T9" s="23">
        <f t="shared" si="5"/>
        <v>0</v>
      </c>
      <c r="U9" s="16"/>
      <c r="V9" s="22" t="e">
        <f>U9/U11</f>
        <v>#DIV/0!</v>
      </c>
      <c r="W9" s="23">
        <f t="shared" si="6"/>
        <v>0</v>
      </c>
      <c r="X9" s="16"/>
      <c r="Y9" s="22" t="e">
        <f>X9/X11</f>
        <v>#DIV/0!</v>
      </c>
      <c r="Z9" s="23">
        <f t="shared" si="7"/>
        <v>0</v>
      </c>
      <c r="AA9" s="16"/>
      <c r="AB9" s="22" t="e">
        <f>AA9/AA11</f>
        <v>#DIV/0!</v>
      </c>
      <c r="AC9" s="23">
        <f t="shared" si="8"/>
        <v>0</v>
      </c>
      <c r="AD9" s="16"/>
      <c r="AE9" s="22" t="e">
        <f>AD9/AD11</f>
        <v>#DIV/0!</v>
      </c>
      <c r="AF9" s="23">
        <f t="shared" si="9"/>
        <v>0</v>
      </c>
      <c r="AG9" s="16"/>
      <c r="AH9" s="22" t="e">
        <f>AG9/AG11</f>
        <v>#DIV/0!</v>
      </c>
      <c r="AI9" s="23">
        <f t="shared" si="10"/>
        <v>0</v>
      </c>
      <c r="AJ9" s="16"/>
      <c r="AK9" s="22" t="e">
        <f>AJ9/AJ11</f>
        <v>#DIV/0!</v>
      </c>
      <c r="AL9" s="23">
        <f>(AJ9*100)/C9</f>
        <v>0</v>
      </c>
      <c r="AM9" s="36">
        <f>((H6/H9)-1)*100</f>
        <v>14.961534324203685</v>
      </c>
      <c r="AN9" s="35">
        <v>92365317.620000005</v>
      </c>
      <c r="AO9" s="22">
        <f>AN9/AN11</f>
        <v>1.1277477023164302</v>
      </c>
      <c r="AP9" s="20">
        <f t="shared" si="12"/>
        <v>76.565309399391538</v>
      </c>
      <c r="AQ9" s="36">
        <f>((AN6/AN9)-1)*100</f>
        <v>20.015533845787246</v>
      </c>
      <c r="AR9" s="36">
        <f>(1-(AN9/AN6))*100</f>
        <v>16.677452663341075</v>
      </c>
    </row>
    <row r="10" spans="2:44" s="35" customFormat="1" ht="18" customHeight="1" x14ac:dyDescent="0.25">
      <c r="B10" s="18">
        <v>20</v>
      </c>
      <c r="C10" s="16">
        <v>119887360.59999999</v>
      </c>
      <c r="D10" s="19">
        <f>C10/C11</f>
        <v>1.0028273548446136</v>
      </c>
      <c r="E10" s="16">
        <v>32731796.359999999</v>
      </c>
      <c r="F10" s="19">
        <f>E10/E11</f>
        <v>0.90579807306018223</v>
      </c>
      <c r="G10" s="20">
        <f>(E10*100)/C10</f>
        <v>27.302124424282304</v>
      </c>
      <c r="H10" s="21">
        <v>87155564.239999995</v>
      </c>
      <c r="I10" s="19">
        <f>H10/H11</f>
        <v>1.0448617675796517</v>
      </c>
      <c r="J10" s="20">
        <f t="shared" si="0"/>
        <v>72.697875575717703</v>
      </c>
      <c r="K10" s="14">
        <f>H10/E10</f>
        <v>2.6627186385195998</v>
      </c>
      <c r="L10" s="16"/>
      <c r="M10" s="19" t="e">
        <f>L10/L11</f>
        <v>#DIV/0!</v>
      </c>
      <c r="N10" s="20">
        <f t="shared" si="3"/>
        <v>0</v>
      </c>
      <c r="O10" s="16"/>
      <c r="P10" s="19" t="e">
        <f>O10/O11</f>
        <v>#DIV/0!</v>
      </c>
      <c r="Q10" s="20">
        <f t="shared" si="4"/>
        <v>0</v>
      </c>
      <c r="R10" s="16"/>
      <c r="S10" s="19" t="e">
        <f>R10/R11</f>
        <v>#DIV/0!</v>
      </c>
      <c r="T10" s="20">
        <f t="shared" si="5"/>
        <v>0</v>
      </c>
      <c r="U10" s="16"/>
      <c r="V10" s="19" t="e">
        <f>U10/U11</f>
        <v>#DIV/0!</v>
      </c>
      <c r="W10" s="20">
        <f t="shared" si="6"/>
        <v>0</v>
      </c>
      <c r="X10" s="16"/>
      <c r="Y10" s="19" t="e">
        <f>X10/X11</f>
        <v>#DIV/0!</v>
      </c>
      <c r="Z10" s="20">
        <f t="shared" si="7"/>
        <v>0</v>
      </c>
      <c r="AA10" s="16"/>
      <c r="AB10" s="19" t="e">
        <f>AA10/AA11</f>
        <v>#DIV/0!</v>
      </c>
      <c r="AC10" s="20">
        <f t="shared" si="8"/>
        <v>0</v>
      </c>
      <c r="AD10" s="16"/>
      <c r="AE10" s="19" t="e">
        <f>AD10/AD11</f>
        <v>#DIV/0!</v>
      </c>
      <c r="AF10" s="20">
        <f t="shared" si="9"/>
        <v>0</v>
      </c>
      <c r="AG10" s="16"/>
      <c r="AH10" s="19" t="e">
        <f>AG10/AG11</f>
        <v>#DIV/0!</v>
      </c>
      <c r="AI10" s="20">
        <f t="shared" si="10"/>
        <v>0</v>
      </c>
      <c r="AJ10" s="16"/>
      <c r="AK10" s="19" t="e">
        <f>AJ10/AJ11</f>
        <v>#DIV/0!</v>
      </c>
      <c r="AL10" s="20">
        <f t="shared" si="11"/>
        <v>0</v>
      </c>
      <c r="AM10" s="36">
        <f>((H6/H10)-1)*100</f>
        <v>21.968254278379963</v>
      </c>
      <c r="AN10" s="16">
        <v>85884112.510000005</v>
      </c>
      <c r="AO10" s="19">
        <f>AN10/AN11</f>
        <v>1.0486144912867814</v>
      </c>
      <c r="AP10" s="20">
        <f t="shared" si="12"/>
        <v>71.637336980458983</v>
      </c>
      <c r="AQ10" s="36">
        <f>((AN6/AN10)-1)*100</f>
        <v>29.072450992717357</v>
      </c>
      <c r="AR10" s="36">
        <f>(1-(AN10/AN6))*100</f>
        <v>22.524133360075204</v>
      </c>
    </row>
    <row r="11" spans="2:44" s="35" customFormat="1" ht="18" customHeight="1" x14ac:dyDescent="0.25">
      <c r="B11" s="18">
        <v>20.95</v>
      </c>
      <c r="C11" s="35">
        <v>119549352.16</v>
      </c>
      <c r="D11" s="19">
        <f>C11/C11</f>
        <v>1</v>
      </c>
      <c r="E11" s="35">
        <v>36135864.420000002</v>
      </c>
      <c r="F11" s="19">
        <f>E11/E11</f>
        <v>1</v>
      </c>
      <c r="G11" s="20">
        <f t="shared" si="1"/>
        <v>30.226733785756721</v>
      </c>
      <c r="H11" s="35">
        <v>83413487.739999995</v>
      </c>
      <c r="I11" s="19">
        <f>H11/H11</f>
        <v>1</v>
      </c>
      <c r="J11" s="20">
        <f t="shared" si="0"/>
        <v>69.773266214243279</v>
      </c>
      <c r="K11" s="14">
        <f t="shared" si="2"/>
        <v>2.308329663032314</v>
      </c>
      <c r="L11" s="16"/>
      <c r="M11" s="19" t="e">
        <f>L11/L11</f>
        <v>#DIV/0!</v>
      </c>
      <c r="N11" s="20">
        <f t="shared" si="3"/>
        <v>0</v>
      </c>
      <c r="O11" s="16"/>
      <c r="P11" s="19" t="e">
        <f>O11/O11</f>
        <v>#DIV/0!</v>
      </c>
      <c r="Q11" s="20">
        <f t="shared" si="4"/>
        <v>0</v>
      </c>
      <c r="R11" s="16"/>
      <c r="S11" s="19" t="e">
        <f>R11/R11</f>
        <v>#DIV/0!</v>
      </c>
      <c r="T11" s="20">
        <f t="shared" si="5"/>
        <v>0</v>
      </c>
      <c r="U11" s="16"/>
      <c r="V11" s="19" t="e">
        <f>U11/U11</f>
        <v>#DIV/0!</v>
      </c>
      <c r="W11" s="20">
        <f t="shared" si="6"/>
        <v>0</v>
      </c>
      <c r="X11" s="16"/>
      <c r="Y11" s="19" t="e">
        <f>X11/X11</f>
        <v>#DIV/0!</v>
      </c>
      <c r="Z11" s="20">
        <f t="shared" si="7"/>
        <v>0</v>
      </c>
      <c r="AA11" s="16"/>
      <c r="AB11" s="19" t="e">
        <f>AA11/AA11</f>
        <v>#DIV/0!</v>
      </c>
      <c r="AC11" s="20">
        <f t="shared" si="8"/>
        <v>0</v>
      </c>
      <c r="AD11" s="16"/>
      <c r="AE11" s="19" t="e">
        <f>AD11/AD11</f>
        <v>#DIV/0!</v>
      </c>
      <c r="AF11" s="20">
        <f t="shared" si="9"/>
        <v>0</v>
      </c>
      <c r="AG11" s="16"/>
      <c r="AH11" s="19" t="e">
        <f>AG11/AG11</f>
        <v>#DIV/0!</v>
      </c>
      <c r="AI11" s="20">
        <f t="shared" si="10"/>
        <v>0</v>
      </c>
      <c r="AJ11" s="16"/>
      <c r="AK11" s="19" t="e">
        <f>AJ11/AJ11</f>
        <v>#DIV/0!</v>
      </c>
      <c r="AL11" s="20">
        <f t="shared" si="11"/>
        <v>0</v>
      </c>
      <c r="AM11" s="36">
        <f>((H6/H11)-1)*100</f>
        <v>27.439965753912499</v>
      </c>
      <c r="AN11" s="35">
        <v>81902465.799999997</v>
      </c>
      <c r="AO11" s="19">
        <f>AN11/AN11</f>
        <v>1</v>
      </c>
      <c r="AP11" s="20">
        <f t="shared" si="12"/>
        <v>68.509334697510582</v>
      </c>
      <c r="AQ11" s="36">
        <f>((AN6/AN11)-1)*100</f>
        <v>35.347242536866339</v>
      </c>
      <c r="AR11" s="36">
        <f>(1-(AN11/AN6))*100</f>
        <v>26.115967990436406</v>
      </c>
    </row>
    <row r="12" spans="2:44" s="35" customFormat="1" ht="18" customHeight="1" x14ac:dyDescent="0.25">
      <c r="B12" s="18">
        <v>22</v>
      </c>
      <c r="C12" s="16">
        <v>119253674.45999999</v>
      </c>
      <c r="D12" s="19">
        <f>C12/C11</f>
        <v>0.99752673105577117</v>
      </c>
      <c r="E12" s="16">
        <v>41779298.689999998</v>
      </c>
      <c r="F12" s="19">
        <f>E12/E11</f>
        <v>1.1561726655935909</v>
      </c>
      <c r="G12" s="20">
        <f t="shared" si="1"/>
        <v>35.033971807731248</v>
      </c>
      <c r="H12" s="21">
        <v>77474375.769999996</v>
      </c>
      <c r="I12" s="19">
        <f>H12/H11</f>
        <v>0.92879914111118067</v>
      </c>
      <c r="J12" s="20">
        <f t="shared" si="0"/>
        <v>64.966028192268752</v>
      </c>
      <c r="K12" s="14">
        <f t="shared" si="2"/>
        <v>1.8543723374787937</v>
      </c>
      <c r="L12" s="16"/>
      <c r="M12" s="19" t="e">
        <f>L12/L11</f>
        <v>#DIV/0!</v>
      </c>
      <c r="N12" s="20">
        <f t="shared" si="3"/>
        <v>0</v>
      </c>
      <c r="O12" s="16"/>
      <c r="P12" s="19" t="e">
        <f>O12/O11</f>
        <v>#DIV/0!</v>
      </c>
      <c r="Q12" s="20">
        <f t="shared" si="4"/>
        <v>0</v>
      </c>
      <c r="R12" s="16"/>
      <c r="S12" s="19" t="e">
        <f>R12/R11</f>
        <v>#DIV/0!</v>
      </c>
      <c r="T12" s="20">
        <f t="shared" si="5"/>
        <v>0</v>
      </c>
      <c r="U12" s="16"/>
      <c r="V12" s="19" t="e">
        <f>U12/U11</f>
        <v>#DIV/0!</v>
      </c>
      <c r="W12" s="20">
        <f t="shared" si="6"/>
        <v>0</v>
      </c>
      <c r="X12" s="16"/>
      <c r="Y12" s="19" t="e">
        <f>X12/X11</f>
        <v>#DIV/0!</v>
      </c>
      <c r="Z12" s="20">
        <f t="shared" si="7"/>
        <v>0</v>
      </c>
      <c r="AA12" s="16"/>
      <c r="AB12" s="19" t="e">
        <f>AA12/AA11</f>
        <v>#DIV/0!</v>
      </c>
      <c r="AC12" s="20">
        <f t="shared" si="8"/>
        <v>0</v>
      </c>
      <c r="AD12" s="16"/>
      <c r="AE12" s="19" t="e">
        <f>AD12/AD11</f>
        <v>#DIV/0!</v>
      </c>
      <c r="AF12" s="20">
        <f t="shared" si="9"/>
        <v>0</v>
      </c>
      <c r="AG12" s="16"/>
      <c r="AH12" s="19" t="e">
        <f>AG12/AG11</f>
        <v>#DIV/0!</v>
      </c>
      <c r="AI12" s="20">
        <f t="shared" si="10"/>
        <v>0</v>
      </c>
      <c r="AJ12" s="16"/>
      <c r="AK12" s="19" t="e">
        <f>AJ12/AJ11</f>
        <v>#DIV/0!</v>
      </c>
      <c r="AL12" s="20">
        <f t="shared" si="11"/>
        <v>0</v>
      </c>
      <c r="AM12" s="36">
        <f>((H6/H12)-1)*100</f>
        <v>37.209392335837087</v>
      </c>
      <c r="AN12" s="16">
        <v>75978504.969999999</v>
      </c>
      <c r="AO12" s="19">
        <f>AN12/AN11</f>
        <v>0.92767054358942147</v>
      </c>
      <c r="AP12" s="20">
        <f t="shared" si="12"/>
        <v>63.711667849265872</v>
      </c>
      <c r="AQ12" s="36">
        <f>((AN6/AN12)-1)*100</f>
        <v>45.900118821461454</v>
      </c>
      <c r="AR12" s="36">
        <f>(1-(AN12/AN6))*100</f>
        <v>31.459959863109923</v>
      </c>
    </row>
    <row r="13" spans="2:44" s="35" customFormat="1" ht="18" customHeight="1" x14ac:dyDescent="0.25">
      <c r="B13" s="18">
        <v>23</v>
      </c>
      <c r="C13" s="35">
        <v>119120810.28</v>
      </c>
      <c r="D13" s="19">
        <f>C13/C11</f>
        <v>0.99641535589898933</v>
      </c>
      <c r="E13" s="35">
        <v>47625524.909999996</v>
      </c>
      <c r="F13" s="19">
        <f>E13/E11</f>
        <v>1.3179572614192356</v>
      </c>
      <c r="G13" s="20">
        <f t="shared" si="1"/>
        <v>39.980860437444633</v>
      </c>
      <c r="H13" s="35">
        <v>71495285.370000005</v>
      </c>
      <c r="I13" s="19">
        <f>H13/H11</f>
        <v>0.85711900205936653</v>
      </c>
      <c r="J13" s="20">
        <f t="shared" si="0"/>
        <v>60.019139562555367</v>
      </c>
      <c r="K13" s="14">
        <f t="shared" si="2"/>
        <v>1.5011967953131797</v>
      </c>
      <c r="L13" s="16"/>
      <c r="M13" s="19" t="e">
        <f>L13/L11</f>
        <v>#DIV/0!</v>
      </c>
      <c r="N13" s="20">
        <f t="shared" si="3"/>
        <v>0</v>
      </c>
      <c r="O13" s="16"/>
      <c r="P13" s="19" t="e">
        <f>O13/O11</f>
        <v>#DIV/0!</v>
      </c>
      <c r="Q13" s="20">
        <f t="shared" si="4"/>
        <v>0</v>
      </c>
      <c r="R13" s="16"/>
      <c r="S13" s="19" t="e">
        <f>R13/R11</f>
        <v>#DIV/0!</v>
      </c>
      <c r="T13" s="20">
        <f t="shared" si="5"/>
        <v>0</v>
      </c>
      <c r="U13" s="16"/>
      <c r="V13" s="19" t="e">
        <f>U13/U11</f>
        <v>#DIV/0!</v>
      </c>
      <c r="W13" s="20">
        <f t="shared" si="6"/>
        <v>0</v>
      </c>
      <c r="X13" s="16"/>
      <c r="Y13" s="19" t="e">
        <f>X13/X11</f>
        <v>#DIV/0!</v>
      </c>
      <c r="Z13" s="20">
        <f t="shared" si="7"/>
        <v>0</v>
      </c>
      <c r="AA13" s="16"/>
      <c r="AB13" s="19" t="e">
        <f>AA13/AA11</f>
        <v>#DIV/0!</v>
      </c>
      <c r="AC13" s="20">
        <f t="shared" si="8"/>
        <v>0</v>
      </c>
      <c r="AD13" s="16"/>
      <c r="AE13" s="19" t="e">
        <f>AD13/AD11</f>
        <v>#DIV/0!</v>
      </c>
      <c r="AF13" s="20">
        <f t="shared" si="9"/>
        <v>0</v>
      </c>
      <c r="AG13" s="16"/>
      <c r="AH13" s="19" t="e">
        <f>AG13/AG11</f>
        <v>#DIV/0!</v>
      </c>
      <c r="AI13" s="20">
        <f t="shared" si="10"/>
        <v>0</v>
      </c>
      <c r="AJ13" s="16"/>
      <c r="AK13" s="19" t="e">
        <f>AJ13/AJ11</f>
        <v>#DIV/0!</v>
      </c>
      <c r="AL13" s="20">
        <f t="shared" si="11"/>
        <v>0</v>
      </c>
      <c r="AM13" s="36">
        <f>((H6/H13)-1)*100</f>
        <v>48.684098063066436</v>
      </c>
      <c r="AN13" s="35">
        <v>69191703.140000001</v>
      </c>
      <c r="AO13" s="19">
        <f>AN13/AN11</f>
        <v>0.84480610521496657</v>
      </c>
      <c r="AP13" s="20">
        <f t="shared" si="12"/>
        <v>58.085319414266159</v>
      </c>
      <c r="AQ13" s="36">
        <f>((AN6/AN13)-1)*100</f>
        <v>60.211013747854402</v>
      </c>
      <c r="AR13" s="36">
        <f>(1-(AN13/AN6))*100</f>
        <v>37.582318680422652</v>
      </c>
    </row>
    <row r="14" spans="2:44" s="35" customFormat="1" ht="18" customHeight="1" x14ac:dyDescent="0.25">
      <c r="B14" s="18">
        <v>24</v>
      </c>
      <c r="C14" s="16">
        <v>119023788.23999999</v>
      </c>
      <c r="D14" s="19">
        <f>C14/C11</f>
        <v>0.99560379114981223</v>
      </c>
      <c r="E14" s="16">
        <v>52963873.960000001</v>
      </c>
      <c r="F14" s="19">
        <f>E14/E11</f>
        <v>1.4656872005166772</v>
      </c>
      <c r="G14" s="20">
        <f t="shared" si="1"/>
        <v>44.498561794389751</v>
      </c>
      <c r="H14" s="21">
        <v>66059914.270000003</v>
      </c>
      <c r="I14" s="19">
        <f>H14/H11</f>
        <v>0.79195722490239095</v>
      </c>
      <c r="J14" s="20">
        <f t="shared" si="0"/>
        <v>55.501438197208572</v>
      </c>
      <c r="K14" s="14">
        <f t="shared" si="2"/>
        <v>1.2472636408713333</v>
      </c>
      <c r="L14" s="16"/>
      <c r="M14" s="19" t="e">
        <f>L14/L11</f>
        <v>#DIV/0!</v>
      </c>
      <c r="N14" s="20">
        <f t="shared" si="3"/>
        <v>0</v>
      </c>
      <c r="O14" s="16"/>
      <c r="P14" s="19" t="e">
        <f>O14/O11</f>
        <v>#DIV/0!</v>
      </c>
      <c r="Q14" s="20">
        <f t="shared" si="4"/>
        <v>0</v>
      </c>
      <c r="R14" s="16"/>
      <c r="S14" s="19" t="e">
        <f>R14/R11</f>
        <v>#DIV/0!</v>
      </c>
      <c r="T14" s="20">
        <f t="shared" si="5"/>
        <v>0</v>
      </c>
      <c r="U14" s="16"/>
      <c r="V14" s="19" t="e">
        <f>U14/U11</f>
        <v>#DIV/0!</v>
      </c>
      <c r="W14" s="20">
        <f t="shared" si="6"/>
        <v>0</v>
      </c>
      <c r="X14" s="16"/>
      <c r="Y14" s="19" t="e">
        <f>X14/X11</f>
        <v>#DIV/0!</v>
      </c>
      <c r="Z14" s="20">
        <f t="shared" si="7"/>
        <v>0</v>
      </c>
      <c r="AA14" s="16"/>
      <c r="AB14" s="19" t="e">
        <f>AA14/AA11</f>
        <v>#DIV/0!</v>
      </c>
      <c r="AC14" s="20">
        <f t="shared" si="8"/>
        <v>0</v>
      </c>
      <c r="AD14" s="16"/>
      <c r="AE14" s="19" t="e">
        <f>AD14/AD11</f>
        <v>#DIV/0!</v>
      </c>
      <c r="AF14" s="20">
        <f t="shared" si="9"/>
        <v>0</v>
      </c>
      <c r="AG14" s="16"/>
      <c r="AH14" s="19" t="e">
        <f>AG14/AG11</f>
        <v>#DIV/0!</v>
      </c>
      <c r="AI14" s="20">
        <f t="shared" si="10"/>
        <v>0</v>
      </c>
      <c r="AJ14" s="16"/>
      <c r="AK14" s="19" t="e">
        <f>AJ14/AJ11</f>
        <v>#DIV/0!</v>
      </c>
      <c r="AL14" s="20">
        <f t="shared" si="11"/>
        <v>0</v>
      </c>
      <c r="AM14" s="36">
        <f>((H6/H14)-1)*100</f>
        <v>60.917738669054408</v>
      </c>
      <c r="AN14" s="16">
        <v>63174516.329999998</v>
      </c>
      <c r="AO14" s="19">
        <f>AN14/AN11</f>
        <v>0.77133839272028359</v>
      </c>
      <c r="AP14" s="20">
        <f t="shared" si="12"/>
        <v>53.07721865028752</v>
      </c>
      <c r="AQ14" s="36">
        <f>((AN6/AN14)-1)*100</f>
        <v>75.470641438625165</v>
      </c>
      <c r="AR14" s="36">
        <f>(1-(AN14/AN6))*100</f>
        <v>43.010409502049228</v>
      </c>
    </row>
    <row r="15" spans="2:44" s="35" customFormat="1" ht="18" customHeight="1" x14ac:dyDescent="0.25">
      <c r="B15" s="18">
        <v>25</v>
      </c>
      <c r="C15" s="35">
        <v>118991793.91</v>
      </c>
      <c r="D15" s="19">
        <f>C15/C11</f>
        <v>0.99533616669663094</v>
      </c>
      <c r="E15" s="35">
        <v>57028603.299999997</v>
      </c>
      <c r="F15" s="19">
        <f>E15/E11</f>
        <v>1.5781718305439667</v>
      </c>
      <c r="G15" s="20">
        <f t="shared" si="1"/>
        <v>47.926501001517678</v>
      </c>
      <c r="H15" s="35">
        <v>61963190.609999999</v>
      </c>
      <c r="I15" s="19">
        <f>H15/H11</f>
        <v>0.74284378088996095</v>
      </c>
      <c r="J15" s="20">
        <f t="shared" si="0"/>
        <v>52.073498998482322</v>
      </c>
      <c r="K15" s="14">
        <f t="shared" si="2"/>
        <v>1.086528286236321</v>
      </c>
      <c r="L15" s="16"/>
      <c r="M15" s="19" t="e">
        <f>L15/L11</f>
        <v>#DIV/0!</v>
      </c>
      <c r="N15" s="20">
        <f t="shared" si="3"/>
        <v>0</v>
      </c>
      <c r="O15" s="16"/>
      <c r="P15" s="19" t="e">
        <f>O15/O11</f>
        <v>#DIV/0!</v>
      </c>
      <c r="Q15" s="20">
        <f t="shared" si="4"/>
        <v>0</v>
      </c>
      <c r="R15" s="16"/>
      <c r="S15" s="19" t="e">
        <f>R15/R11</f>
        <v>#DIV/0!</v>
      </c>
      <c r="T15" s="20">
        <f t="shared" si="5"/>
        <v>0</v>
      </c>
      <c r="U15" s="16"/>
      <c r="V15" s="19" t="e">
        <f>U15/U11</f>
        <v>#DIV/0!</v>
      </c>
      <c r="W15" s="20">
        <f t="shared" si="6"/>
        <v>0</v>
      </c>
      <c r="X15" s="16"/>
      <c r="Y15" s="19" t="e">
        <f>X15/X11</f>
        <v>#DIV/0!</v>
      </c>
      <c r="Z15" s="20">
        <f t="shared" si="7"/>
        <v>0</v>
      </c>
      <c r="AA15" s="16"/>
      <c r="AB15" s="19" t="e">
        <f>AA15/AA11</f>
        <v>#DIV/0!</v>
      </c>
      <c r="AC15" s="20">
        <f t="shared" si="8"/>
        <v>0</v>
      </c>
      <c r="AD15" s="16"/>
      <c r="AE15" s="19" t="e">
        <f>AD15/AD11</f>
        <v>#DIV/0!</v>
      </c>
      <c r="AF15" s="20">
        <f t="shared" si="9"/>
        <v>0</v>
      </c>
      <c r="AG15" s="16"/>
      <c r="AH15" s="19" t="e">
        <f>AG15/AG11</f>
        <v>#DIV/0!</v>
      </c>
      <c r="AI15" s="20">
        <f t="shared" si="10"/>
        <v>0</v>
      </c>
      <c r="AJ15" s="16"/>
      <c r="AK15" s="19" t="e">
        <f>AJ15/AJ11</f>
        <v>#DIV/0!</v>
      </c>
      <c r="AL15" s="20">
        <f t="shared" si="11"/>
        <v>0</v>
      </c>
      <c r="AM15" s="36">
        <f>((H6/H15)-1)*100</f>
        <v>71.556885892257952</v>
      </c>
      <c r="AN15" s="35">
        <v>58670422.020000003</v>
      </c>
      <c r="AO15" s="19">
        <f>AN15/AN11</f>
        <v>0.7163450019107972</v>
      </c>
      <c r="AP15" s="20">
        <f t="shared" si="12"/>
        <v>49.306275745683479</v>
      </c>
      <c r="AQ15" s="36">
        <f>((AN6/AN15)-1)*100</f>
        <v>88.941420929632514</v>
      </c>
      <c r="AR15" s="36">
        <f>(1-(AN15/AN6))*100</f>
        <v>47.07354294893176</v>
      </c>
    </row>
    <row r="16" spans="2:44" s="35" customFormat="1" ht="18" customHeight="1" x14ac:dyDescent="0.25">
      <c r="B16" s="18">
        <v>26</v>
      </c>
      <c r="C16" s="16">
        <v>118988067.53</v>
      </c>
      <c r="D16" s="19">
        <f>C16/C11</f>
        <v>0.99530499647334936</v>
      </c>
      <c r="E16" s="16">
        <v>59967662.460000001</v>
      </c>
      <c r="F16" s="19">
        <f>E16/E11</f>
        <v>1.6595054088926096</v>
      </c>
      <c r="G16" s="20">
        <f t="shared" si="1"/>
        <v>50.398047220054721</v>
      </c>
      <c r="H16" s="21">
        <v>59020405.060000002</v>
      </c>
      <c r="I16" s="19">
        <f>H16/H11</f>
        <v>0.70756428797182924</v>
      </c>
      <c r="J16" s="20">
        <f t="shared" si="0"/>
        <v>49.601952771541072</v>
      </c>
      <c r="K16" s="14">
        <f t="shared" si="2"/>
        <v>0.98420386319657127</v>
      </c>
      <c r="L16" s="16"/>
      <c r="M16" s="19" t="e">
        <f>L16/L11</f>
        <v>#DIV/0!</v>
      </c>
      <c r="N16" s="20">
        <f t="shared" si="3"/>
        <v>0</v>
      </c>
      <c r="O16" s="16"/>
      <c r="P16" s="19" t="e">
        <f>O16/O11</f>
        <v>#DIV/0!</v>
      </c>
      <c r="Q16" s="20">
        <f t="shared" si="4"/>
        <v>0</v>
      </c>
      <c r="R16" s="16"/>
      <c r="S16" s="19" t="e">
        <f>R16/R11</f>
        <v>#DIV/0!</v>
      </c>
      <c r="T16" s="20">
        <f t="shared" si="5"/>
        <v>0</v>
      </c>
      <c r="U16" s="16"/>
      <c r="V16" s="19" t="e">
        <f>U16/U11</f>
        <v>#DIV/0!</v>
      </c>
      <c r="W16" s="20">
        <f t="shared" si="6"/>
        <v>0</v>
      </c>
      <c r="X16" s="16"/>
      <c r="Y16" s="19" t="e">
        <f>X16/X11</f>
        <v>#DIV/0!</v>
      </c>
      <c r="Z16" s="20">
        <f t="shared" si="7"/>
        <v>0</v>
      </c>
      <c r="AA16" s="16"/>
      <c r="AB16" s="19" t="e">
        <f>AA16/AA11</f>
        <v>#DIV/0!</v>
      </c>
      <c r="AC16" s="20">
        <f t="shared" si="8"/>
        <v>0</v>
      </c>
      <c r="AD16" s="16"/>
      <c r="AE16" s="19" t="e">
        <f>AD16/AD11</f>
        <v>#DIV/0!</v>
      </c>
      <c r="AF16" s="20">
        <f t="shared" si="9"/>
        <v>0</v>
      </c>
      <c r="AG16" s="16"/>
      <c r="AH16" s="19" t="e">
        <f>AG16/AG11</f>
        <v>#DIV/0!</v>
      </c>
      <c r="AI16" s="20">
        <f t="shared" si="10"/>
        <v>0</v>
      </c>
      <c r="AJ16" s="16"/>
      <c r="AK16" s="19" t="e">
        <f>AJ16/AJ11</f>
        <v>#DIV/0!</v>
      </c>
      <c r="AL16" s="20">
        <f t="shared" si="11"/>
        <v>0</v>
      </c>
      <c r="AM16" s="36">
        <f>((H6/H16)-1)*100</f>
        <v>80.110794058315122</v>
      </c>
      <c r="AN16" s="16">
        <v>55740533.490000002</v>
      </c>
      <c r="AO16" s="19">
        <f>AN16/AN11</f>
        <v>0.68057210421618353</v>
      </c>
      <c r="AP16" s="20">
        <f t="shared" si="12"/>
        <v>46.845481775680035</v>
      </c>
      <c r="AQ16" s="36">
        <f>((AN6/AN16)-1)*100</f>
        <v>98.872745001422118</v>
      </c>
      <c r="AR16" s="36">
        <f>(1-(AN16/AN6))*100</f>
        <v>49.716588867275448</v>
      </c>
    </row>
    <row r="17" spans="2:44" s="35" customFormat="1" ht="18" customHeight="1" x14ac:dyDescent="0.25">
      <c r="B17" s="18">
        <v>27</v>
      </c>
      <c r="C17" s="35">
        <v>119010183.05</v>
      </c>
      <c r="D17" s="19">
        <f>C17/C11</f>
        <v>0.99548998718722959</v>
      </c>
      <c r="E17" s="35">
        <v>62278764.670000002</v>
      </c>
      <c r="F17" s="19">
        <f>E17/E11</f>
        <v>1.7234613221409689</v>
      </c>
      <c r="G17" s="20">
        <f t="shared" si="1"/>
        <v>52.330618333588056</v>
      </c>
      <c r="H17" s="35">
        <v>56731418.380000003</v>
      </c>
      <c r="I17" s="19">
        <f>H17/H11</f>
        <v>0.68012284244524035</v>
      </c>
      <c r="J17" s="20">
        <f t="shared" si="0"/>
        <v>47.669381666411951</v>
      </c>
      <c r="K17" s="14">
        <f t="shared" si="2"/>
        <v>0.91092716242215088</v>
      </c>
      <c r="L17" s="16"/>
      <c r="M17" s="19" t="e">
        <f>L17/L11</f>
        <v>#DIV/0!</v>
      </c>
      <c r="N17" s="20">
        <f t="shared" si="3"/>
        <v>0</v>
      </c>
      <c r="O17" s="16"/>
      <c r="P17" s="19" t="e">
        <f>O17/O11</f>
        <v>#DIV/0!</v>
      </c>
      <c r="Q17" s="20">
        <f t="shared" si="4"/>
        <v>0</v>
      </c>
      <c r="R17" s="16"/>
      <c r="S17" s="19" t="e">
        <f>R17/R11</f>
        <v>#DIV/0!</v>
      </c>
      <c r="T17" s="20">
        <f t="shared" si="5"/>
        <v>0</v>
      </c>
      <c r="U17" s="16"/>
      <c r="V17" s="19" t="e">
        <f>U17/U11</f>
        <v>#DIV/0!</v>
      </c>
      <c r="W17" s="20">
        <f t="shared" si="6"/>
        <v>0</v>
      </c>
      <c r="X17" s="16"/>
      <c r="Y17" s="19" t="e">
        <f>X17/X11</f>
        <v>#DIV/0!</v>
      </c>
      <c r="Z17" s="20">
        <f t="shared" si="7"/>
        <v>0</v>
      </c>
      <c r="AA17" s="16"/>
      <c r="AB17" s="19" t="e">
        <f>AA17/AA11</f>
        <v>#DIV/0!</v>
      </c>
      <c r="AC17" s="20">
        <f t="shared" si="8"/>
        <v>0</v>
      </c>
      <c r="AD17" s="16"/>
      <c r="AE17" s="19" t="e">
        <f>AD17/AD11</f>
        <v>#DIV/0!</v>
      </c>
      <c r="AF17" s="20">
        <f t="shared" si="9"/>
        <v>0</v>
      </c>
      <c r="AG17" s="16"/>
      <c r="AH17" s="19" t="e">
        <f>AG17/AG11</f>
        <v>#DIV/0!</v>
      </c>
      <c r="AI17" s="20">
        <f t="shared" si="10"/>
        <v>0</v>
      </c>
      <c r="AJ17" s="16"/>
      <c r="AK17" s="19" t="e">
        <f>AJ17/AJ11</f>
        <v>#DIV/0!</v>
      </c>
      <c r="AL17" s="20">
        <f t="shared" si="11"/>
        <v>0</v>
      </c>
      <c r="AM17" s="36">
        <f>((H6/H17)-1)*100</f>
        <v>87.377864410094787</v>
      </c>
      <c r="AN17" s="35">
        <v>53391615.859999999</v>
      </c>
      <c r="AO17" s="19">
        <f>AN17/AN11</f>
        <v>0.65189265473860736</v>
      </c>
      <c r="AP17" s="20">
        <f t="shared" si="12"/>
        <v>44.863065068615576</v>
      </c>
      <c r="AQ17" s="36">
        <f>((AN6/AN17)-1)*100</f>
        <v>107.62197817850421</v>
      </c>
      <c r="AR17" s="36">
        <f>(1-(AN17/AN6))*100</f>
        <v>51.835542230493338</v>
      </c>
    </row>
    <row r="18" spans="2:44" s="37" customFormat="1" ht="18" customHeight="1" x14ac:dyDescent="0.25">
      <c r="B18" s="18">
        <v>28</v>
      </c>
      <c r="C18" s="16">
        <v>119035517.23999999</v>
      </c>
      <c r="D18" s="19">
        <f>C18/C11</f>
        <v>0.99570190125905234</v>
      </c>
      <c r="E18" s="16">
        <v>64232605.75</v>
      </c>
      <c r="F18" s="19">
        <f>E18/E11</f>
        <v>1.7775306272858769</v>
      </c>
      <c r="G18" s="20">
        <f>(E18*100)/C18</f>
        <v>53.960874232598918</v>
      </c>
      <c r="H18" s="21">
        <v>54802911.490000002</v>
      </c>
      <c r="I18" s="19">
        <f>H18/H11</f>
        <v>0.6570029976545374</v>
      </c>
      <c r="J18" s="20">
        <f t="shared" si="0"/>
        <v>46.039125767401089</v>
      </c>
      <c r="K18" s="14">
        <f t="shared" si="2"/>
        <v>0.85319458630245593</v>
      </c>
      <c r="L18" s="16"/>
      <c r="M18" s="19" t="e">
        <f>L18/L11</f>
        <v>#DIV/0!</v>
      </c>
      <c r="N18" s="20">
        <f t="shared" si="3"/>
        <v>0</v>
      </c>
      <c r="O18" s="16"/>
      <c r="P18" s="19" t="e">
        <f>O18/O11</f>
        <v>#DIV/0!</v>
      </c>
      <c r="Q18" s="20">
        <f t="shared" si="4"/>
        <v>0</v>
      </c>
      <c r="R18" s="16"/>
      <c r="S18" s="19" t="e">
        <f>R18/R11</f>
        <v>#DIV/0!</v>
      </c>
      <c r="T18" s="20">
        <f t="shared" si="5"/>
        <v>0</v>
      </c>
      <c r="U18" s="16"/>
      <c r="V18" s="19" t="e">
        <f>U18/U11</f>
        <v>#DIV/0!</v>
      </c>
      <c r="W18" s="20">
        <f t="shared" si="6"/>
        <v>0</v>
      </c>
      <c r="X18" s="16"/>
      <c r="Y18" s="19" t="e">
        <f>X18/X11</f>
        <v>#DIV/0!</v>
      </c>
      <c r="Z18" s="20">
        <f t="shared" si="7"/>
        <v>0</v>
      </c>
      <c r="AA18" s="16"/>
      <c r="AB18" s="19" t="e">
        <f>AA18/AA11</f>
        <v>#DIV/0!</v>
      </c>
      <c r="AC18" s="20">
        <f t="shared" si="8"/>
        <v>0</v>
      </c>
      <c r="AD18" s="16"/>
      <c r="AE18" s="19" t="e">
        <f>AD18/AD11</f>
        <v>#DIV/0!</v>
      </c>
      <c r="AF18" s="20">
        <f t="shared" si="9"/>
        <v>0</v>
      </c>
      <c r="AG18" s="16"/>
      <c r="AH18" s="19" t="e">
        <f>AG18/AG11</f>
        <v>#DIV/0!</v>
      </c>
      <c r="AI18" s="20">
        <f t="shared" si="10"/>
        <v>0</v>
      </c>
      <c r="AJ18" s="16"/>
      <c r="AK18" s="19" t="e">
        <f>AJ18/AJ11</f>
        <v>#DIV/0!</v>
      </c>
      <c r="AL18" s="20">
        <f t="shared" si="11"/>
        <v>0</v>
      </c>
      <c r="AM18" s="36">
        <f>((H6/H18)-1)*100</f>
        <v>93.971665591885852</v>
      </c>
      <c r="AN18" s="16">
        <v>51632784.859999999</v>
      </c>
      <c r="AO18" s="19">
        <f>AN18/AN11</f>
        <v>0.63041795330171857</v>
      </c>
      <c r="AP18" s="20">
        <f t="shared" si="12"/>
        <v>43.375948672443471</v>
      </c>
      <c r="AQ18" s="36">
        <f>((AN6/AN18)-1)*100</f>
        <v>114.69446075893882</v>
      </c>
      <c r="AR18" s="36">
        <f>(1-(AN18/AN6))*100</f>
        <v>53.422179758852259</v>
      </c>
    </row>
    <row r="19" spans="2:44" s="35" customFormat="1" ht="18" customHeight="1" x14ac:dyDescent="0.25">
      <c r="B19" s="18">
        <v>29</v>
      </c>
      <c r="C19" s="35">
        <v>119039657.70999999</v>
      </c>
      <c r="D19" s="19">
        <f>C19/C11</f>
        <v>0.9957365352401254</v>
      </c>
      <c r="E19" s="35">
        <v>65935328.109999999</v>
      </c>
      <c r="F19" s="19">
        <f>E19/E11</f>
        <v>1.8246506391447215</v>
      </c>
      <c r="G19" s="20">
        <f>(E19*100)/C19</f>
        <v>55.389379790245371</v>
      </c>
      <c r="H19" s="35">
        <v>53104329.600000001</v>
      </c>
      <c r="I19" s="19">
        <f>H19/H11</f>
        <v>0.63663960156571198</v>
      </c>
      <c r="J19" s="20">
        <f t="shared" si="0"/>
        <v>44.610620209754636</v>
      </c>
      <c r="K19" s="14">
        <f t="shared" si="2"/>
        <v>0.8054002478217136</v>
      </c>
      <c r="L19" s="16"/>
      <c r="M19" s="19" t="e">
        <f>L19/L11</f>
        <v>#DIV/0!</v>
      </c>
      <c r="N19" s="20">
        <f t="shared" si="3"/>
        <v>0</v>
      </c>
      <c r="O19" s="16"/>
      <c r="P19" s="19" t="e">
        <f>O19/O11</f>
        <v>#DIV/0!</v>
      </c>
      <c r="Q19" s="20">
        <f t="shared" si="4"/>
        <v>0</v>
      </c>
      <c r="R19" s="16"/>
      <c r="S19" s="19" t="e">
        <f>R19/R11</f>
        <v>#DIV/0!</v>
      </c>
      <c r="T19" s="20">
        <f t="shared" si="5"/>
        <v>0</v>
      </c>
      <c r="U19" s="16"/>
      <c r="V19" s="19" t="e">
        <f>U19/U11</f>
        <v>#DIV/0!</v>
      </c>
      <c r="W19" s="20">
        <f t="shared" si="6"/>
        <v>0</v>
      </c>
      <c r="X19" s="16"/>
      <c r="Y19" s="19" t="e">
        <f>X19/X11</f>
        <v>#DIV/0!</v>
      </c>
      <c r="Z19" s="20">
        <f t="shared" si="7"/>
        <v>0</v>
      </c>
      <c r="AA19" s="16"/>
      <c r="AB19" s="19" t="e">
        <f>AA19/AA11</f>
        <v>#DIV/0!</v>
      </c>
      <c r="AC19" s="20">
        <f t="shared" si="8"/>
        <v>0</v>
      </c>
      <c r="AD19" s="16"/>
      <c r="AE19" s="19" t="e">
        <f>AD19/AD11</f>
        <v>#DIV/0!</v>
      </c>
      <c r="AF19" s="20">
        <f t="shared" si="9"/>
        <v>0</v>
      </c>
      <c r="AG19" s="16"/>
      <c r="AH19" s="19" t="e">
        <f>AG19/AG11</f>
        <v>#DIV/0!</v>
      </c>
      <c r="AI19" s="20">
        <f t="shared" si="10"/>
        <v>0</v>
      </c>
      <c r="AJ19" s="16"/>
      <c r="AK19" s="19" t="e">
        <f>AJ19/AJ11</f>
        <v>#DIV/0!</v>
      </c>
      <c r="AL19" s="20">
        <f t="shared" si="11"/>
        <v>0</v>
      </c>
      <c r="AM19" s="36">
        <f>((H6/H19)-1)*100</f>
        <v>100.17599508496571</v>
      </c>
      <c r="AN19" s="35">
        <v>49912852.479999997</v>
      </c>
      <c r="AO19" s="19">
        <f>AN19/AN11</f>
        <v>0.60941819019080135</v>
      </c>
      <c r="AP19" s="20">
        <f t="shared" si="12"/>
        <v>41.929600135104423</v>
      </c>
      <c r="AQ19" s="36">
        <f>((AN6/AN19)-1)*100</f>
        <v>122.09255436647007</v>
      </c>
      <c r="AR19" s="36">
        <f>(1-(AN19/AN6))*100</f>
        <v>54.973726928732525</v>
      </c>
    </row>
    <row r="20" spans="2:44" s="48" customFormat="1" ht="18" customHeight="1" x14ac:dyDescent="0.25">
      <c r="B20" s="40">
        <v>30</v>
      </c>
      <c r="C20" s="54">
        <v>119040102.7</v>
      </c>
      <c r="D20" s="42">
        <f>C20/C11</f>
        <v>0.99574025746857719</v>
      </c>
      <c r="E20" s="54">
        <v>67480873.040000007</v>
      </c>
      <c r="F20" s="42">
        <f>E20/E11</f>
        <v>1.8674210268137819</v>
      </c>
      <c r="G20" s="43">
        <f t="shared" si="1"/>
        <v>56.687512451213642</v>
      </c>
      <c r="H20" s="54">
        <v>51559229.689999998</v>
      </c>
      <c r="I20" s="42">
        <f>H20/H11</f>
        <v>0.61811621941418182</v>
      </c>
      <c r="J20" s="43">
        <f>(H20*100)/C20</f>
        <v>43.312487573987951</v>
      </c>
      <c r="K20" s="49">
        <f>H20/E20</f>
        <v>0.76405694483883924</v>
      </c>
      <c r="L20" s="41"/>
      <c r="M20" s="42" t="e">
        <f>L20/L11</f>
        <v>#DIV/0!</v>
      </c>
      <c r="N20" s="43">
        <f t="shared" si="3"/>
        <v>0</v>
      </c>
      <c r="O20" s="41"/>
      <c r="P20" s="42" t="e">
        <f>O20/O11</f>
        <v>#DIV/0!</v>
      </c>
      <c r="Q20" s="43">
        <f t="shared" si="4"/>
        <v>0</v>
      </c>
      <c r="R20" s="41"/>
      <c r="S20" s="42" t="e">
        <f>R20/R11</f>
        <v>#DIV/0!</v>
      </c>
      <c r="T20" s="43">
        <f t="shared" si="5"/>
        <v>0</v>
      </c>
      <c r="U20" s="41"/>
      <c r="V20" s="42" t="e">
        <f>U20/U11</f>
        <v>#DIV/0!</v>
      </c>
      <c r="W20" s="43">
        <f t="shared" si="6"/>
        <v>0</v>
      </c>
      <c r="X20" s="41"/>
      <c r="Y20" s="42" t="e">
        <f>X20/X11</f>
        <v>#DIV/0!</v>
      </c>
      <c r="Z20" s="43">
        <f t="shared" si="7"/>
        <v>0</v>
      </c>
      <c r="AA20" s="41"/>
      <c r="AB20" s="42" t="e">
        <f>AA20/AA11</f>
        <v>#DIV/0!</v>
      </c>
      <c r="AC20" s="43">
        <f t="shared" si="8"/>
        <v>0</v>
      </c>
      <c r="AD20" s="41"/>
      <c r="AE20" s="42" t="e">
        <f>AD20/AD11</f>
        <v>#DIV/0!</v>
      </c>
      <c r="AF20" s="43">
        <f t="shared" si="9"/>
        <v>0</v>
      </c>
      <c r="AG20" s="41"/>
      <c r="AH20" s="42" t="e">
        <f>AG20/AG11</f>
        <v>#DIV/0!</v>
      </c>
      <c r="AI20" s="43">
        <f t="shared" si="10"/>
        <v>0</v>
      </c>
      <c r="AJ20" s="41"/>
      <c r="AK20" s="42" t="e">
        <f>AJ20/AJ11</f>
        <v>#DIV/0!</v>
      </c>
      <c r="AL20" s="43">
        <f t="shared" si="11"/>
        <v>0</v>
      </c>
      <c r="AM20" s="36">
        <f>((H6/H20)-1)*100</f>
        <v>106.17476414822673</v>
      </c>
      <c r="AN20" s="54">
        <v>48336641.659999996</v>
      </c>
      <c r="AO20" s="42">
        <f>AN20/AN11</f>
        <v>0.59017321625010222</v>
      </c>
      <c r="AP20" s="43">
        <f t="shared" si="12"/>
        <v>40.605342706916197</v>
      </c>
      <c r="AQ20" s="36">
        <f>((AN6/AN20)-1)*100</f>
        <v>129.3347763167707</v>
      </c>
      <c r="AR20" s="36">
        <f>(1-(AN20/AN6))*100</f>
        <v>56.395623199390357</v>
      </c>
    </row>
    <row r="21" spans="2:44" s="53" customFormat="1" ht="18" customHeight="1" x14ac:dyDescent="0.25">
      <c r="B21" s="18">
        <v>31</v>
      </c>
      <c r="C21" s="37">
        <v>119051722.48</v>
      </c>
      <c r="D21" s="19">
        <f>C21/C11</f>
        <v>0.99583745398022749</v>
      </c>
      <c r="E21" s="37">
        <v>68679111.870000005</v>
      </c>
      <c r="F21" s="19">
        <f>E21/E11</f>
        <v>1.9005802952921307</v>
      </c>
      <c r="G21" s="20">
        <f t="shared" si="1"/>
        <v>57.688465516773761</v>
      </c>
      <c r="H21" s="37">
        <v>50372610.609999999</v>
      </c>
      <c r="I21" s="19">
        <f>H21/H11</f>
        <v>0.60389047352883174</v>
      </c>
      <c r="J21" s="20">
        <f>(H21*100)/C21</f>
        <v>42.311534483226232</v>
      </c>
      <c r="K21" s="14">
        <f t="shared" si="2"/>
        <v>0.73344877705099532</v>
      </c>
      <c r="L21" s="16"/>
      <c r="M21" s="19" t="e">
        <f>L21/L11</f>
        <v>#DIV/0!</v>
      </c>
      <c r="N21" s="20">
        <f t="shared" si="3"/>
        <v>0</v>
      </c>
      <c r="O21" s="16"/>
      <c r="P21" s="19" t="e">
        <f>O21/O11</f>
        <v>#DIV/0!</v>
      </c>
      <c r="Q21" s="20">
        <f t="shared" si="4"/>
        <v>0</v>
      </c>
      <c r="R21" s="16"/>
      <c r="S21" s="19" t="e">
        <f>R21/R11</f>
        <v>#DIV/0!</v>
      </c>
      <c r="T21" s="20">
        <f t="shared" si="5"/>
        <v>0</v>
      </c>
      <c r="U21" s="16"/>
      <c r="V21" s="19" t="e">
        <f>U21/U11</f>
        <v>#DIV/0!</v>
      </c>
      <c r="W21" s="20">
        <f t="shared" si="6"/>
        <v>0</v>
      </c>
      <c r="X21" s="16"/>
      <c r="Y21" s="19" t="e">
        <f>X21/X11</f>
        <v>#DIV/0!</v>
      </c>
      <c r="Z21" s="20">
        <f t="shared" si="7"/>
        <v>0</v>
      </c>
      <c r="AA21" s="16"/>
      <c r="AB21" s="19" t="e">
        <f>AA21/AA11</f>
        <v>#DIV/0!</v>
      </c>
      <c r="AC21" s="20">
        <f t="shared" si="8"/>
        <v>0</v>
      </c>
      <c r="AD21" s="16"/>
      <c r="AE21" s="19" t="e">
        <f>AD21/AD11</f>
        <v>#DIV/0!</v>
      </c>
      <c r="AF21" s="20">
        <f t="shared" si="9"/>
        <v>0</v>
      </c>
      <c r="AG21" s="16"/>
      <c r="AH21" s="19" t="e">
        <f>AG21/AG11</f>
        <v>#DIV/0!</v>
      </c>
      <c r="AI21" s="20">
        <f t="shared" si="10"/>
        <v>0</v>
      </c>
      <c r="AJ21" s="16"/>
      <c r="AK21" s="19" t="e">
        <f>AJ21/AJ11</f>
        <v>#DIV/0!</v>
      </c>
      <c r="AL21" s="20">
        <f t="shared" si="11"/>
        <v>0</v>
      </c>
      <c r="AM21" s="36">
        <f>((H6/H21)-1)*100</f>
        <v>111.03158824350636</v>
      </c>
      <c r="AN21" s="37">
        <v>47164493.520000003</v>
      </c>
      <c r="AO21" s="19">
        <f>AN21/AN11</f>
        <v>0.57586170403187065</v>
      </c>
      <c r="AP21" s="20">
        <f t="shared" si="12"/>
        <v>39.616809011665801</v>
      </c>
      <c r="AQ21" s="36">
        <f>((AN6/AN21)-1)*100</f>
        <v>135.0342826919007</v>
      </c>
      <c r="AR21" s="36">
        <f>(1-(AN21/AN6))*100</f>
        <v>57.453015426227424</v>
      </c>
    </row>
    <row r="22" spans="2:44" s="35" customFormat="1" ht="18" customHeight="1" x14ac:dyDescent="0.25">
      <c r="B22" s="18">
        <v>32</v>
      </c>
      <c r="C22" s="16">
        <v>119060733.93000001</v>
      </c>
      <c r="D22" s="19">
        <f>C22/C11</f>
        <v>0.99591283247318607</v>
      </c>
      <c r="E22" s="16">
        <v>69547166.659999996</v>
      </c>
      <c r="F22" s="19">
        <f>E22/E11</f>
        <v>1.9246022691381348</v>
      </c>
      <c r="G22" s="20">
        <f t="shared" si="1"/>
        <v>58.413184905183961</v>
      </c>
      <c r="H22" s="21">
        <v>49513567.270000003</v>
      </c>
      <c r="I22" s="19">
        <f>H22/H11</f>
        <v>0.59359185920068336</v>
      </c>
      <c r="J22" s="20">
        <f t="shared" si="0"/>
        <v>41.586815094816032</v>
      </c>
      <c r="K22" s="14">
        <f t="shared" si="2"/>
        <v>0.71194226375979308</v>
      </c>
      <c r="L22" s="16"/>
      <c r="M22" s="19" t="e">
        <f>L22/L11</f>
        <v>#DIV/0!</v>
      </c>
      <c r="N22" s="20">
        <f t="shared" si="3"/>
        <v>0</v>
      </c>
      <c r="O22" s="16"/>
      <c r="P22" s="19" t="e">
        <f>O22/O11</f>
        <v>#DIV/0!</v>
      </c>
      <c r="Q22" s="20">
        <f t="shared" si="4"/>
        <v>0</v>
      </c>
      <c r="R22" s="16"/>
      <c r="S22" s="19" t="e">
        <f>R22/R11</f>
        <v>#DIV/0!</v>
      </c>
      <c r="T22" s="20">
        <f t="shared" si="5"/>
        <v>0</v>
      </c>
      <c r="U22" s="16"/>
      <c r="V22" s="19" t="e">
        <f>U22/U11</f>
        <v>#DIV/0!</v>
      </c>
      <c r="W22" s="20">
        <f t="shared" si="6"/>
        <v>0</v>
      </c>
      <c r="X22" s="16"/>
      <c r="Y22" s="19" t="e">
        <f>X22/X11</f>
        <v>#DIV/0!</v>
      </c>
      <c r="Z22" s="20">
        <f t="shared" si="7"/>
        <v>0</v>
      </c>
      <c r="AA22" s="16"/>
      <c r="AB22" s="19" t="e">
        <f>AA22/AA11</f>
        <v>#DIV/0!</v>
      </c>
      <c r="AC22" s="20">
        <f t="shared" si="8"/>
        <v>0</v>
      </c>
      <c r="AD22" s="16"/>
      <c r="AE22" s="19" t="e">
        <f>AD22/AD11</f>
        <v>#DIV/0!</v>
      </c>
      <c r="AF22" s="20">
        <f t="shared" si="9"/>
        <v>0</v>
      </c>
      <c r="AG22" s="16"/>
      <c r="AH22" s="19" t="e">
        <f>AG22/AG11</f>
        <v>#DIV/0!</v>
      </c>
      <c r="AI22" s="20">
        <f t="shared" si="10"/>
        <v>0</v>
      </c>
      <c r="AJ22" s="16"/>
      <c r="AK22" s="19" t="e">
        <f>AJ22/AJ11</f>
        <v>#DIV/0!</v>
      </c>
      <c r="AL22" s="20">
        <f t="shared" si="11"/>
        <v>0</v>
      </c>
      <c r="AM22" s="36">
        <f>((H6/H22)-1)*100</f>
        <v>114.69291362169307</v>
      </c>
      <c r="AN22" s="16">
        <v>46392447.100000001</v>
      </c>
      <c r="AO22" s="19">
        <f>AN22/AN11</f>
        <v>0.56643529162219686</v>
      </c>
      <c r="AP22" s="20">
        <f t="shared" si="12"/>
        <v>38.965362944323651</v>
      </c>
      <c r="AQ22" s="36">
        <f>((AN6/AN22)-1)*100</f>
        <v>138.94563869643341</v>
      </c>
      <c r="AR22" s="36">
        <f>(1-(AN22/AN6))*100</f>
        <v>58.149476782439116</v>
      </c>
    </row>
    <row r="23" spans="2:44" s="35" customFormat="1" ht="18" customHeight="1" x14ac:dyDescent="0.25">
      <c r="B23" s="18">
        <v>33</v>
      </c>
      <c r="C23" s="35">
        <v>119068393.75</v>
      </c>
      <c r="D23" s="19">
        <f>C23/C11</f>
        <v>0.99597690492411617</v>
      </c>
      <c r="E23" s="35">
        <v>70320601.280000001</v>
      </c>
      <c r="F23" s="19">
        <f>E23/E11</f>
        <v>1.9460057870119714</v>
      </c>
      <c r="G23" s="20">
        <f t="shared" si="1"/>
        <v>59.058998836960463</v>
      </c>
      <c r="H23" s="35">
        <v>48747792.479999997</v>
      </c>
      <c r="I23" s="19">
        <f>H23/H11</f>
        <v>0.58441139197951963</v>
      </c>
      <c r="J23" s="20">
        <f t="shared" si="0"/>
        <v>40.941001171438074</v>
      </c>
      <c r="K23" s="14">
        <f>H23/E23</f>
        <v>0.69322206569164302</v>
      </c>
      <c r="L23" s="16"/>
      <c r="M23" s="19" t="e">
        <f>L23/L11</f>
        <v>#DIV/0!</v>
      </c>
      <c r="N23" s="20">
        <f t="shared" si="3"/>
        <v>0</v>
      </c>
      <c r="O23" s="16"/>
      <c r="P23" s="19" t="e">
        <f>O23/O11</f>
        <v>#DIV/0!</v>
      </c>
      <c r="Q23" s="20">
        <f t="shared" si="4"/>
        <v>0</v>
      </c>
      <c r="R23" s="16"/>
      <c r="S23" s="19" t="e">
        <f>R23/R11</f>
        <v>#DIV/0!</v>
      </c>
      <c r="T23" s="20">
        <f t="shared" si="5"/>
        <v>0</v>
      </c>
      <c r="U23" s="16"/>
      <c r="V23" s="19" t="e">
        <f>U23/U11</f>
        <v>#DIV/0!</v>
      </c>
      <c r="W23" s="20">
        <f t="shared" si="6"/>
        <v>0</v>
      </c>
      <c r="X23" s="16"/>
      <c r="Y23" s="19" t="e">
        <f>X23/X11</f>
        <v>#DIV/0!</v>
      </c>
      <c r="Z23" s="20">
        <f t="shared" si="7"/>
        <v>0</v>
      </c>
      <c r="AA23" s="16"/>
      <c r="AB23" s="19" t="e">
        <f>AA23/AA11</f>
        <v>#DIV/0!</v>
      </c>
      <c r="AC23" s="20">
        <f t="shared" si="8"/>
        <v>0</v>
      </c>
      <c r="AD23" s="16"/>
      <c r="AE23" s="19" t="e">
        <f>AD23/AD11</f>
        <v>#DIV/0!</v>
      </c>
      <c r="AF23" s="20">
        <f t="shared" si="9"/>
        <v>0</v>
      </c>
      <c r="AG23" s="16"/>
      <c r="AH23" s="19" t="e">
        <f>AG23/AG11</f>
        <v>#DIV/0!</v>
      </c>
      <c r="AI23" s="20">
        <f t="shared" si="10"/>
        <v>0</v>
      </c>
      <c r="AJ23" s="16"/>
      <c r="AK23" s="19" t="e">
        <f>AJ23/AJ11</f>
        <v>#DIV/0!</v>
      </c>
      <c r="AL23" s="20">
        <f t="shared" si="11"/>
        <v>0</v>
      </c>
      <c r="AM23" s="36">
        <f>((H6/H23)-1)*100</f>
        <v>118.06550574287668</v>
      </c>
      <c r="AN23" s="35">
        <v>45646997.899999999</v>
      </c>
      <c r="AO23" s="19">
        <f>AN23/AN11</f>
        <v>0.5573336218163043</v>
      </c>
      <c r="AP23" s="20">
        <f t="shared" si="12"/>
        <v>38.336788178936864</v>
      </c>
      <c r="AQ23" s="36">
        <f>((AN6/AN23)-1)*100</f>
        <v>142.84779751090707</v>
      </c>
      <c r="AR23" s="36">
        <f>(1-(AN23/AN6))*100</f>
        <v>58.821944845718164</v>
      </c>
    </row>
    <row r="24" spans="2:44" s="35" customFormat="1" ht="18" customHeight="1" x14ac:dyDescent="0.25">
      <c r="B24" s="18">
        <v>34</v>
      </c>
      <c r="C24" s="16">
        <v>119072360.09999999</v>
      </c>
      <c r="D24" s="19">
        <f>C24/C11</f>
        <v>0.9960100824355651</v>
      </c>
      <c r="E24" s="16">
        <v>70861722.370000005</v>
      </c>
      <c r="F24" s="19">
        <f>E24/E11</f>
        <v>1.9609804139839642</v>
      </c>
      <c r="G24" s="20">
        <f t="shared" si="1"/>
        <v>59.511478827234569</v>
      </c>
      <c r="H24" s="21">
        <v>48210637.719999999</v>
      </c>
      <c r="I24" s="19">
        <f>H24/H11</f>
        <v>0.57797172886802972</v>
      </c>
      <c r="J24" s="20">
        <f t="shared" si="0"/>
        <v>40.488521164367178</v>
      </c>
      <c r="K24" s="14">
        <f t="shared" si="2"/>
        <v>0.68034809354860448</v>
      </c>
      <c r="L24" s="16"/>
      <c r="M24" s="19" t="e">
        <f>L24/L11</f>
        <v>#DIV/0!</v>
      </c>
      <c r="N24" s="20">
        <f t="shared" si="3"/>
        <v>0</v>
      </c>
      <c r="O24" s="16"/>
      <c r="P24" s="19" t="e">
        <f>O24/O11</f>
        <v>#DIV/0!</v>
      </c>
      <c r="Q24" s="20">
        <f t="shared" si="4"/>
        <v>0</v>
      </c>
      <c r="R24" s="16"/>
      <c r="S24" s="19" t="e">
        <f>R24/R11</f>
        <v>#DIV/0!</v>
      </c>
      <c r="T24" s="20">
        <f t="shared" si="5"/>
        <v>0</v>
      </c>
      <c r="U24" s="16"/>
      <c r="V24" s="19" t="e">
        <f>U24/U11</f>
        <v>#DIV/0!</v>
      </c>
      <c r="W24" s="20">
        <f t="shared" si="6"/>
        <v>0</v>
      </c>
      <c r="X24" s="16"/>
      <c r="Y24" s="19" t="e">
        <f>X24/X11</f>
        <v>#DIV/0!</v>
      </c>
      <c r="Z24" s="20">
        <f t="shared" si="7"/>
        <v>0</v>
      </c>
      <c r="AA24" s="16"/>
      <c r="AB24" s="19" t="e">
        <f>AA24/AA11</f>
        <v>#DIV/0!</v>
      </c>
      <c r="AC24" s="20">
        <f t="shared" si="8"/>
        <v>0</v>
      </c>
      <c r="AD24" s="16"/>
      <c r="AE24" s="19" t="e">
        <f>AD24/AD11</f>
        <v>#DIV/0!</v>
      </c>
      <c r="AF24" s="20">
        <f t="shared" si="9"/>
        <v>0</v>
      </c>
      <c r="AG24" s="16"/>
      <c r="AH24" s="19" t="e">
        <f>AG24/AG11</f>
        <v>#DIV/0!</v>
      </c>
      <c r="AI24" s="20">
        <f t="shared" si="10"/>
        <v>0</v>
      </c>
      <c r="AJ24" s="16"/>
      <c r="AK24" s="19" t="e">
        <f>AJ24/AJ11</f>
        <v>#DIV/0!</v>
      </c>
      <c r="AL24" s="20">
        <f t="shared" si="11"/>
        <v>0</v>
      </c>
      <c r="AM24" s="36">
        <f>((H6/H24)-1)*100</f>
        <v>120.49515467392578</v>
      </c>
      <c r="AN24" s="16">
        <v>45142138.700000003</v>
      </c>
      <c r="AO24" s="19">
        <f>AN24/AN11</f>
        <v>0.55116947040683606</v>
      </c>
      <c r="AP24" s="20">
        <f t="shared" si="12"/>
        <v>37.911517552930405</v>
      </c>
      <c r="AQ24" s="36">
        <f>((AN6/AN24)-1)*100</f>
        <v>145.56375090398629</v>
      </c>
      <c r="AR24" s="36">
        <f>(1-(AN24/AN6))*100</f>
        <v>59.27737720576711</v>
      </c>
    </row>
    <row r="25" spans="2:44" s="35" customFormat="1" ht="18" customHeight="1" x14ac:dyDescent="0.25">
      <c r="B25" s="18">
        <v>35</v>
      </c>
      <c r="C25" s="35">
        <v>119072749.01000001</v>
      </c>
      <c r="D25" s="19">
        <f>C25/C11</f>
        <v>0.99601333556904492</v>
      </c>
      <c r="E25" s="35">
        <v>71373945</v>
      </c>
      <c r="F25" s="19">
        <f>E25/E11</f>
        <v>1.9751553240967135</v>
      </c>
      <c r="G25" s="20">
        <f t="shared" si="1"/>
        <v>59.941460656128676</v>
      </c>
      <c r="H25" s="35">
        <v>47698804</v>
      </c>
      <c r="I25" s="19">
        <f>H25/H11</f>
        <v>0.57183562625599915</v>
      </c>
      <c r="J25" s="20">
        <f t="shared" si="0"/>
        <v>40.058539335473093</v>
      </c>
      <c r="K25" s="14">
        <f t="shared" si="2"/>
        <v>0.66829434746811323</v>
      </c>
      <c r="L25" s="16"/>
      <c r="M25" s="19" t="e">
        <f>L25/L11</f>
        <v>#DIV/0!</v>
      </c>
      <c r="N25" s="20">
        <f t="shared" si="3"/>
        <v>0</v>
      </c>
      <c r="O25" s="16"/>
      <c r="P25" s="19" t="e">
        <f>O25/O11</f>
        <v>#DIV/0!</v>
      </c>
      <c r="Q25" s="20">
        <f t="shared" si="4"/>
        <v>0</v>
      </c>
      <c r="R25" s="16"/>
      <c r="S25" s="19" t="e">
        <f>R25/R11</f>
        <v>#DIV/0!</v>
      </c>
      <c r="T25" s="20">
        <f t="shared" si="5"/>
        <v>0</v>
      </c>
      <c r="U25" s="16"/>
      <c r="V25" s="19" t="e">
        <f>U25/U11</f>
        <v>#DIV/0!</v>
      </c>
      <c r="W25" s="20">
        <f t="shared" si="6"/>
        <v>0</v>
      </c>
      <c r="X25" s="16"/>
      <c r="Y25" s="19" t="e">
        <f>X25/X11</f>
        <v>#DIV/0!</v>
      </c>
      <c r="Z25" s="20">
        <f t="shared" si="7"/>
        <v>0</v>
      </c>
      <c r="AA25" s="16"/>
      <c r="AB25" s="19" t="e">
        <f>AA25/AA11</f>
        <v>#DIV/0!</v>
      </c>
      <c r="AC25" s="20">
        <f t="shared" si="8"/>
        <v>0</v>
      </c>
      <c r="AD25" s="16"/>
      <c r="AE25" s="19" t="e">
        <f>AD25/AD11</f>
        <v>#DIV/0!</v>
      </c>
      <c r="AF25" s="20">
        <f t="shared" si="9"/>
        <v>0</v>
      </c>
      <c r="AG25" s="16"/>
      <c r="AH25" s="19" t="e">
        <f>AG25/AG11</f>
        <v>#DIV/0!</v>
      </c>
      <c r="AI25" s="20">
        <f t="shared" si="10"/>
        <v>0</v>
      </c>
      <c r="AJ25" s="16"/>
      <c r="AK25" s="19" t="e">
        <f>AJ25/AJ11</f>
        <v>#DIV/0!</v>
      </c>
      <c r="AL25" s="20">
        <f t="shared" si="11"/>
        <v>0</v>
      </c>
      <c r="AM25" s="36">
        <f>((H6/H25)-1)*100</f>
        <v>122.86118580667136</v>
      </c>
      <c r="AN25" s="35">
        <v>44548908.609999999</v>
      </c>
      <c r="AO25" s="19">
        <f>AN25/AN11</f>
        <v>0.54392634183670696</v>
      </c>
      <c r="AP25" s="20">
        <f t="shared" si="12"/>
        <v>37.413185620043656</v>
      </c>
      <c r="AQ25" s="36">
        <f>((AN6/AN25)-1)*100</f>
        <v>148.8337705429592</v>
      </c>
      <c r="AR25" s="36">
        <f>(1-(AN25/AN6))*100</f>
        <v>59.812528748891914</v>
      </c>
    </row>
    <row r="26" spans="2:44" s="35" customFormat="1" ht="15" x14ac:dyDescent="0.25">
      <c r="B26" s="24"/>
      <c r="C26" s="25"/>
      <c r="D26" s="26"/>
      <c r="E26" s="25"/>
      <c r="F26" s="26"/>
      <c r="G26" s="27"/>
      <c r="H26" s="28"/>
      <c r="I26" s="26"/>
      <c r="J26" s="27"/>
      <c r="K26" s="29"/>
      <c r="L26" s="25"/>
      <c r="M26" s="26"/>
      <c r="N26" s="27"/>
      <c r="O26" s="25"/>
      <c r="P26" s="26"/>
      <c r="Q26" s="27"/>
      <c r="R26" s="25"/>
      <c r="S26" s="26"/>
      <c r="T26" s="27"/>
      <c r="U26" s="25"/>
      <c r="V26" s="26"/>
      <c r="W26" s="27"/>
      <c r="X26" s="25"/>
      <c r="Y26" s="26"/>
      <c r="Z26" s="27"/>
      <c r="AA26" s="25"/>
      <c r="AB26" s="26"/>
      <c r="AC26" s="27"/>
      <c r="AD26" s="25"/>
      <c r="AE26" s="26"/>
      <c r="AF26" s="27"/>
      <c r="AG26" s="25"/>
      <c r="AH26" s="26"/>
      <c r="AI26" s="27"/>
      <c r="AJ26" s="25"/>
      <c r="AK26" s="26"/>
      <c r="AL26" s="27"/>
      <c r="AM26" s="38"/>
      <c r="AN26" s="25"/>
      <c r="AO26" s="26"/>
      <c r="AP26" s="27"/>
      <c r="AQ26" s="38"/>
      <c r="AR26" s="36"/>
    </row>
    <row r="33" spans="40:40" x14ac:dyDescent="0.25">
      <c r="AN33" s="16"/>
    </row>
  </sheetData>
  <mergeCells count="16">
    <mergeCell ref="AM4:AM5"/>
    <mergeCell ref="AN4:AP4"/>
    <mergeCell ref="AQ4:AQ5"/>
    <mergeCell ref="AR4:AR5"/>
    <mergeCell ref="U4:W4"/>
    <mergeCell ref="X4:Z4"/>
    <mergeCell ref="AA4:AC4"/>
    <mergeCell ref="AD4:AF4"/>
    <mergeCell ref="AG4:AI4"/>
    <mergeCell ref="AJ4:AL4"/>
    <mergeCell ref="R4:T4"/>
    <mergeCell ref="C4:D4"/>
    <mergeCell ref="E4:G4"/>
    <mergeCell ref="H4:J4"/>
    <mergeCell ref="L4:N4"/>
    <mergeCell ref="O4:Q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tabSelected="1" workbookViewId="0">
      <selection activeCell="C5" sqref="C5"/>
    </sheetView>
  </sheetViews>
  <sheetFormatPr defaultColWidth="11" defaultRowHeight="15.75" x14ac:dyDescent="0.25"/>
  <cols>
    <col min="1" max="1" width="12.75" customWidth="1"/>
    <col min="2" max="2" width="13" customWidth="1"/>
  </cols>
  <sheetData>
    <row r="1" spans="1:7" ht="50.25" x14ac:dyDescent="0.25">
      <c r="A1" s="2" t="s">
        <v>2</v>
      </c>
      <c r="B1" s="34" t="s">
        <v>39</v>
      </c>
      <c r="C1" s="123" t="s">
        <v>44</v>
      </c>
      <c r="D1" s="123" t="s">
        <v>45</v>
      </c>
      <c r="E1" s="123" t="s">
        <v>46</v>
      </c>
      <c r="F1" s="123" t="s">
        <v>47</v>
      </c>
      <c r="G1" s="123" t="s">
        <v>48</v>
      </c>
    </row>
    <row r="2" spans="1:7" ht="16.5" thickBot="1" x14ac:dyDescent="0.3">
      <c r="A2" s="4"/>
      <c r="B2" s="5" t="s">
        <v>73</v>
      </c>
      <c r="C2" s="124"/>
      <c r="D2" s="124"/>
      <c r="E2" s="124"/>
      <c r="F2" s="124"/>
      <c r="G2" s="124"/>
    </row>
    <row r="3" spans="1:7" s="35" customFormat="1" thickTop="1" x14ac:dyDescent="0.25">
      <c r="A3" s="9">
        <v>16</v>
      </c>
      <c r="B3" s="37">
        <v>110852729.03</v>
      </c>
      <c r="C3" s="37">
        <f>(1-(B3/B3))*100</f>
        <v>0</v>
      </c>
      <c r="D3" s="37">
        <v>0</v>
      </c>
      <c r="E3" s="37">
        <v>0</v>
      </c>
      <c r="F3" s="37"/>
      <c r="G3" s="37"/>
    </row>
    <row r="4" spans="1:7" s="35" customFormat="1" ht="15" x14ac:dyDescent="0.25">
      <c r="A4" s="18">
        <v>20.95</v>
      </c>
      <c r="B4" s="37">
        <v>81902465.799999997</v>
      </c>
      <c r="C4" s="37">
        <f>(1-(B4/B3))*100</f>
        <v>26.115967990436406</v>
      </c>
      <c r="D4" s="37">
        <v>124886</v>
      </c>
      <c r="E4" s="37">
        <v>11038443</v>
      </c>
      <c r="F4" s="37">
        <f>D4/D4</f>
        <v>1</v>
      </c>
      <c r="G4" s="37">
        <f>E4/E4</f>
        <v>1</v>
      </c>
    </row>
    <row r="5" spans="1:7" s="35" customFormat="1" ht="15" x14ac:dyDescent="0.25">
      <c r="A5" s="18">
        <v>22</v>
      </c>
      <c r="B5" s="16">
        <v>75978504.969999999</v>
      </c>
      <c r="C5" s="37">
        <f>(1-(B5/B3))*100</f>
        <v>31.459959863109923</v>
      </c>
      <c r="D5" s="37">
        <v>251918</v>
      </c>
      <c r="E5" s="37">
        <v>15145007</v>
      </c>
      <c r="F5" s="37">
        <f>D5/D4</f>
        <v>2.0171836715084157</v>
      </c>
      <c r="G5" s="37">
        <f>E5/E4</f>
        <v>1.3720238443048536</v>
      </c>
    </row>
    <row r="6" spans="1:7" s="35" customFormat="1" ht="15" x14ac:dyDescent="0.25">
      <c r="A6" s="18">
        <v>23</v>
      </c>
      <c r="B6" s="37">
        <v>69191703.140000001</v>
      </c>
      <c r="C6" s="37">
        <f>(1-(B6/B3))*100</f>
        <v>37.582318680422652</v>
      </c>
      <c r="D6" s="37">
        <v>419482</v>
      </c>
      <c r="E6" s="37">
        <v>18841047</v>
      </c>
      <c r="F6" s="37">
        <f>D6/D4</f>
        <v>3.3589193344330028</v>
      </c>
      <c r="G6" s="37">
        <f>E6/E4</f>
        <v>1.7068572986244528</v>
      </c>
    </row>
    <row r="7" spans="1:7" s="35" customFormat="1" ht="15" x14ac:dyDescent="0.25">
      <c r="A7" s="18">
        <v>24</v>
      </c>
      <c r="B7" s="16">
        <v>63174516.329999998</v>
      </c>
      <c r="C7" s="37">
        <f>(1-(B7/B3))*100</f>
        <v>43.010409502049228</v>
      </c>
      <c r="D7" s="37">
        <v>621785</v>
      </c>
      <c r="E7" s="37">
        <v>21984584</v>
      </c>
      <c r="F7" s="37">
        <f>D7/D4</f>
        <v>4.9788206844642318</v>
      </c>
      <c r="G7" s="37">
        <f>E7/E4</f>
        <v>1.9916381322981873</v>
      </c>
    </row>
    <row r="8" spans="1:7" s="35" customFormat="1" ht="15" x14ac:dyDescent="0.25">
      <c r="A8" s="18">
        <v>25</v>
      </c>
      <c r="B8" s="37">
        <v>58670422.020000003</v>
      </c>
      <c r="C8" s="37">
        <f>(1-(B8/B3))*100</f>
        <v>47.07354294893176</v>
      </c>
      <c r="D8" s="37">
        <v>832402</v>
      </c>
      <c r="E8" s="37">
        <v>24468261</v>
      </c>
      <c r="F8" s="37">
        <f>D8/D4</f>
        <v>6.6652947488109158</v>
      </c>
      <c r="G8" s="37">
        <f>E8/E4</f>
        <v>2.2166406077378848</v>
      </c>
    </row>
    <row r="9" spans="1:7" s="35" customFormat="1" ht="15" x14ac:dyDescent="0.25">
      <c r="A9" s="18">
        <v>26</v>
      </c>
      <c r="B9" s="16">
        <v>55740533.490000002</v>
      </c>
      <c r="C9" s="37">
        <f>(1-(B9/B3))*100</f>
        <v>49.716588867275448</v>
      </c>
      <c r="D9" s="37">
        <v>1012678</v>
      </c>
      <c r="E9" s="37">
        <v>26420393</v>
      </c>
      <c r="F9" s="37">
        <f>D9/D4</f>
        <v>8.1088192431497532</v>
      </c>
      <c r="G9" s="37">
        <f>E9/E4</f>
        <v>2.3934890998667111</v>
      </c>
    </row>
    <row r="10" spans="1:7" s="35" customFormat="1" ht="15" x14ac:dyDescent="0.25">
      <c r="A10" s="18">
        <v>27</v>
      </c>
      <c r="B10" s="37">
        <v>53391615.859999999</v>
      </c>
      <c r="C10" s="37">
        <f>(1-(B10/B3))*100</f>
        <v>51.835542230493338</v>
      </c>
      <c r="D10" s="37">
        <v>1157353</v>
      </c>
      <c r="E10" s="37">
        <v>28027905</v>
      </c>
      <c r="F10" s="37">
        <f>D10/D4</f>
        <v>9.2672757554890062</v>
      </c>
      <c r="G10" s="37">
        <f>E10/E4</f>
        <v>2.5391176092497827</v>
      </c>
    </row>
    <row r="11" spans="1:7" s="35" customFormat="1" ht="15" x14ac:dyDescent="0.25">
      <c r="A11" s="18">
        <v>28</v>
      </c>
      <c r="B11" s="16">
        <v>51632784.859999999</v>
      </c>
      <c r="C11" s="37">
        <f>(1-(B11/B3))*100</f>
        <v>53.422179758852259</v>
      </c>
      <c r="D11" s="37">
        <v>1291465</v>
      </c>
      <c r="E11" s="37">
        <v>29444836</v>
      </c>
      <c r="F11" s="37">
        <f>D11/D4</f>
        <v>10.341151129830406</v>
      </c>
      <c r="G11" s="37">
        <f>E11/E4</f>
        <v>2.6674809119365839</v>
      </c>
    </row>
    <row r="12" spans="1:7" s="35" customFormat="1" ht="15" x14ac:dyDescent="0.25">
      <c r="A12" s="18">
        <v>29</v>
      </c>
      <c r="B12" s="37">
        <v>49912852.479999997</v>
      </c>
      <c r="C12" s="37">
        <f>(1-(B12/B3))*100</f>
        <v>54.973726928732525</v>
      </c>
      <c r="D12" s="37">
        <v>1417465</v>
      </c>
      <c r="E12" s="37">
        <v>30720180</v>
      </c>
      <c r="F12" s="37">
        <f>D12/D4</f>
        <v>11.350071264993675</v>
      </c>
      <c r="G12" s="37">
        <f>E12/E4</f>
        <v>2.7830174962175374</v>
      </c>
    </row>
    <row r="13" spans="1:7" s="37" customFormat="1" ht="15" x14ac:dyDescent="0.25">
      <c r="A13" s="18">
        <v>30</v>
      </c>
      <c r="B13" s="51">
        <v>48336641.659999996</v>
      </c>
      <c r="C13" s="37">
        <f>(1-(B13/B3))*100</f>
        <v>56.395623199390357</v>
      </c>
      <c r="D13" s="51">
        <v>1537182</v>
      </c>
      <c r="E13" s="51">
        <v>31850184</v>
      </c>
      <c r="F13" s="37">
        <f>D13/D4</f>
        <v>12.308681517544001</v>
      </c>
      <c r="G13" s="37">
        <f>E13/E4</f>
        <v>2.8853873684902842</v>
      </c>
    </row>
    <row r="14" spans="1:7" s="53" customFormat="1" ht="15" x14ac:dyDescent="0.25">
      <c r="A14" s="18">
        <v>31</v>
      </c>
      <c r="B14" s="37">
        <v>47164493.520000003</v>
      </c>
      <c r="C14" s="37">
        <f>(1-(B14/B3))*100</f>
        <v>57.453015426227424</v>
      </c>
      <c r="D14" s="37">
        <v>1649814</v>
      </c>
      <c r="E14" s="37">
        <v>32765237</v>
      </c>
      <c r="F14" s="37">
        <f>D14/D4</f>
        <v>13.210560030748042</v>
      </c>
      <c r="G14" s="37">
        <f>E14/E4</f>
        <v>2.9682842951673529</v>
      </c>
    </row>
    <row r="15" spans="1:7" s="35" customFormat="1" ht="15" x14ac:dyDescent="0.25">
      <c r="A15" s="18">
        <v>32</v>
      </c>
      <c r="B15" s="16">
        <v>46392447.100000001</v>
      </c>
      <c r="C15" s="37">
        <f>(1-(B15/B3))*100</f>
        <v>58.149476782439116</v>
      </c>
      <c r="D15" s="37">
        <v>1752722</v>
      </c>
      <c r="E15" s="37">
        <v>33505573</v>
      </c>
      <c r="F15" s="37">
        <f>D15/D4</f>
        <v>14.034575532885992</v>
      </c>
      <c r="G15" s="37">
        <f>E15/E4</f>
        <v>3.0353531743562021</v>
      </c>
    </row>
    <row r="16" spans="1:7" s="35" customFormat="1" ht="15" x14ac:dyDescent="0.25">
      <c r="A16" s="18">
        <v>33</v>
      </c>
      <c r="B16" s="37">
        <v>45646997.899999999</v>
      </c>
      <c r="C16" s="37">
        <f>(1-(B16/B3))*100</f>
        <v>58.821944845718164</v>
      </c>
      <c r="D16" s="37">
        <v>1846863</v>
      </c>
      <c r="E16" s="37">
        <v>34108871</v>
      </c>
      <c r="F16" s="37">
        <f>D16/D4</f>
        <v>14.788391012603494</v>
      </c>
      <c r="G16" s="37">
        <f>E16/E4</f>
        <v>3.0900074403609277</v>
      </c>
    </row>
    <row r="17" spans="1:7" s="35" customFormat="1" ht="15" x14ac:dyDescent="0.25">
      <c r="A17" s="18">
        <v>34</v>
      </c>
      <c r="B17" s="16">
        <v>45142138.700000003</v>
      </c>
      <c r="C17" s="37">
        <f>(1-(B17/B3))*100</f>
        <v>59.27737720576711</v>
      </c>
      <c r="D17" s="37">
        <v>1929942</v>
      </c>
      <c r="E17" s="37">
        <v>34567014</v>
      </c>
      <c r="F17" s="37">
        <f>D17/D4</f>
        <v>15.45362971029579</v>
      </c>
      <c r="G17" s="37">
        <f>E17/E4</f>
        <v>3.1315117539674753</v>
      </c>
    </row>
    <row r="18" spans="1:7" s="35" customFormat="1" ht="15" x14ac:dyDescent="0.25">
      <c r="A18" s="18">
        <v>35</v>
      </c>
      <c r="B18" s="37">
        <v>44548908.609999999</v>
      </c>
      <c r="C18" s="37">
        <f>(1-(B18/B3))*100</f>
        <v>59.812528748891914</v>
      </c>
      <c r="D18" s="37">
        <v>2001469</v>
      </c>
      <c r="E18" s="37">
        <v>34928380</v>
      </c>
      <c r="F18" s="37">
        <f>D18/D4</f>
        <v>16.026368047659467</v>
      </c>
      <c r="G18" s="37">
        <f>E18/E4</f>
        <v>3.1642487984944978</v>
      </c>
    </row>
    <row r="19" spans="1:7" x14ac:dyDescent="0.25">
      <c r="A19" s="18"/>
      <c r="B19" s="52"/>
      <c r="C19" s="37"/>
      <c r="D19" s="37"/>
      <c r="E19" s="37"/>
      <c r="F19" s="37"/>
      <c r="G19" s="37"/>
    </row>
    <row r="23" spans="1:7" ht="16.5" x14ac:dyDescent="0.25">
      <c r="E23" s="50"/>
    </row>
  </sheetData>
  <mergeCells count="5"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4"/>
  <sheetViews>
    <sheetView topLeftCell="I1" workbookViewId="0">
      <selection activeCell="W4" sqref="W4:Y23"/>
    </sheetView>
  </sheetViews>
  <sheetFormatPr defaultColWidth="11" defaultRowHeight="15.75" x14ac:dyDescent="0.25"/>
  <cols>
    <col min="1" max="1" width="11" customWidth="1"/>
    <col min="2" max="25" width="13.75" customWidth="1"/>
  </cols>
  <sheetData>
    <row r="1" spans="1:25" s="57" customFormat="1" ht="23.25" customHeight="1" x14ac:dyDescent="0.25">
      <c r="A1" s="127" t="s">
        <v>49</v>
      </c>
      <c r="B1" s="130" t="s">
        <v>50</v>
      </c>
      <c r="C1" s="130"/>
      <c r="D1" s="130"/>
      <c r="E1" s="130"/>
      <c r="F1" s="130"/>
      <c r="G1" s="130"/>
      <c r="H1" s="130"/>
      <c r="I1" s="130"/>
      <c r="J1" s="131" t="s">
        <v>51</v>
      </c>
      <c r="K1" s="132"/>
      <c r="L1" s="132"/>
      <c r="M1" s="132"/>
      <c r="N1" s="132"/>
      <c r="O1" s="132"/>
      <c r="P1" s="132"/>
      <c r="Q1" s="133"/>
      <c r="R1" s="134" t="s">
        <v>52</v>
      </c>
      <c r="S1" s="134"/>
      <c r="T1" s="134"/>
      <c r="U1" s="134"/>
      <c r="V1" s="134"/>
      <c r="W1" s="134"/>
      <c r="X1" s="134"/>
      <c r="Y1" s="135"/>
    </row>
    <row r="2" spans="1:25" s="57" customFormat="1" ht="26.25" customHeight="1" x14ac:dyDescent="0.25">
      <c r="A2" s="128"/>
      <c r="B2" s="125" t="s">
        <v>53</v>
      </c>
      <c r="C2" s="125"/>
      <c r="D2" s="125" t="s">
        <v>54</v>
      </c>
      <c r="E2" s="125"/>
      <c r="F2" s="125"/>
      <c r="G2" s="125" t="s">
        <v>55</v>
      </c>
      <c r="H2" s="125"/>
      <c r="I2" s="125"/>
      <c r="J2" s="136" t="s">
        <v>53</v>
      </c>
      <c r="K2" s="125"/>
      <c r="L2" s="125" t="s">
        <v>54</v>
      </c>
      <c r="M2" s="125"/>
      <c r="N2" s="125"/>
      <c r="O2" s="125" t="s">
        <v>55</v>
      </c>
      <c r="P2" s="125"/>
      <c r="Q2" s="126"/>
      <c r="R2" s="125" t="s">
        <v>53</v>
      </c>
      <c r="S2" s="125"/>
      <c r="T2" s="125" t="s">
        <v>54</v>
      </c>
      <c r="U2" s="125"/>
      <c r="V2" s="125"/>
      <c r="W2" s="125" t="s">
        <v>55</v>
      </c>
      <c r="X2" s="125"/>
      <c r="Y2" s="126"/>
    </row>
    <row r="3" spans="1:25" s="57" customFormat="1" ht="25.5" customHeight="1" thickBot="1" x14ac:dyDescent="0.3">
      <c r="A3" s="129"/>
      <c r="B3" s="59" t="s">
        <v>56</v>
      </c>
      <c r="C3" s="58" t="s">
        <v>57</v>
      </c>
      <c r="D3" s="59" t="s">
        <v>56</v>
      </c>
      <c r="E3" s="58" t="s">
        <v>57</v>
      </c>
      <c r="F3" s="58" t="s">
        <v>58</v>
      </c>
      <c r="G3" s="59" t="s">
        <v>56</v>
      </c>
      <c r="H3" s="58" t="s">
        <v>57</v>
      </c>
      <c r="I3" s="58" t="s">
        <v>58</v>
      </c>
      <c r="J3" s="64" t="s">
        <v>56</v>
      </c>
      <c r="K3" s="58" t="s">
        <v>57</v>
      </c>
      <c r="L3" s="59" t="s">
        <v>56</v>
      </c>
      <c r="M3" s="58" t="s">
        <v>57</v>
      </c>
      <c r="N3" s="58" t="s">
        <v>58</v>
      </c>
      <c r="O3" s="59" t="s">
        <v>56</v>
      </c>
      <c r="P3" s="58" t="s">
        <v>57</v>
      </c>
      <c r="Q3" s="65" t="s">
        <v>58</v>
      </c>
      <c r="R3" s="59" t="s">
        <v>56</v>
      </c>
      <c r="S3" s="58" t="s">
        <v>57</v>
      </c>
      <c r="T3" s="59" t="s">
        <v>56</v>
      </c>
      <c r="U3" s="58" t="s">
        <v>57</v>
      </c>
      <c r="V3" s="58" t="s">
        <v>58</v>
      </c>
      <c r="W3" s="59" t="s">
        <v>56</v>
      </c>
      <c r="X3" s="58" t="s">
        <v>57</v>
      </c>
      <c r="Y3" s="65" t="s">
        <v>58</v>
      </c>
    </row>
    <row r="4" spans="1:25" ht="16.5" thickTop="1" x14ac:dyDescent="0.25">
      <c r="A4" s="61">
        <v>16</v>
      </c>
      <c r="B4" s="66">
        <v>824.354451925288</v>
      </c>
      <c r="C4" s="67">
        <f>B4/B9</f>
        <v>1.1272787831986242</v>
      </c>
      <c r="D4" s="66">
        <v>1731.01952538098</v>
      </c>
      <c r="E4" s="67">
        <f>D4/D9</f>
        <v>1.3376358428486146</v>
      </c>
      <c r="F4" s="67">
        <f xml:space="preserve"> (1-(D4/D4))*100</f>
        <v>0</v>
      </c>
      <c r="G4" s="66">
        <v>110852729.02744401</v>
      </c>
      <c r="H4" s="67">
        <f>G4/G9</f>
        <v>1.353472425344705</v>
      </c>
      <c r="I4" s="67">
        <f xml:space="preserve"> (1-(G4/G4))*100</f>
        <v>0</v>
      </c>
      <c r="J4" s="68">
        <v>903.772627528204</v>
      </c>
      <c r="K4" s="67">
        <f>J4/J9</f>
        <v>1.2459850197150044</v>
      </c>
      <c r="L4" s="66">
        <v>1825.35414578475</v>
      </c>
      <c r="M4" s="67">
        <f>L4/L9</f>
        <v>1.449079618113948</v>
      </c>
      <c r="N4" s="67">
        <f xml:space="preserve"> (1-(L4/L4))*100</f>
        <v>0</v>
      </c>
      <c r="O4" s="66">
        <v>112142358.35261901</v>
      </c>
      <c r="P4" s="67">
        <f>O4/O9</f>
        <v>1.3799232723616379</v>
      </c>
      <c r="Q4" s="69">
        <f xml:space="preserve"> (1-(O4/O4))*100</f>
        <v>0</v>
      </c>
      <c r="R4" s="66">
        <v>903.77565741127103</v>
      </c>
      <c r="S4" s="67">
        <f>R4/R9</f>
        <v>1.2369018110821439</v>
      </c>
      <c r="T4" s="66">
        <v>1825.3345692269099</v>
      </c>
      <c r="U4" s="67">
        <f>T4/T9</f>
        <v>1.4118658239542339</v>
      </c>
      <c r="V4" s="67">
        <f xml:space="preserve"> (1-(T4/T4))*100</f>
        <v>0</v>
      </c>
      <c r="W4" s="66">
        <v>112142358.35261901</v>
      </c>
      <c r="X4" s="67">
        <f>W4/W9</f>
        <v>1.3716241753186655</v>
      </c>
      <c r="Y4" s="69">
        <f xml:space="preserve"> (1-(W4/W4))*100</f>
        <v>0</v>
      </c>
    </row>
    <row r="5" spans="1:25" x14ac:dyDescent="0.25">
      <c r="A5" s="62">
        <v>17</v>
      </c>
      <c r="B5" s="66">
        <v>824.02850395848498</v>
      </c>
      <c r="C5" s="67">
        <f>B5/B9</f>
        <v>1.1268330596066116</v>
      </c>
      <c r="D5" s="66">
        <v>1723.6241340629699</v>
      </c>
      <c r="E5" s="67">
        <f>D5/D9</f>
        <v>1.331921094774537</v>
      </c>
      <c r="F5" s="67">
        <f xml:space="preserve"> (1-(D5/D4))*100</f>
        <v>0.42722749279112682</v>
      </c>
      <c r="G5" s="66">
        <v>110678589.8911</v>
      </c>
      <c r="H5" s="67">
        <f>G5/G9</f>
        <v>1.3513462483774552</v>
      </c>
      <c r="I5" s="67">
        <f xml:space="preserve"> (1-(G5/G4))*100</f>
        <v>0.15709052710907168</v>
      </c>
      <c r="J5" s="68"/>
      <c r="K5" s="67"/>
      <c r="L5" s="66"/>
      <c r="M5" s="67"/>
      <c r="N5" s="67"/>
      <c r="O5" s="66"/>
      <c r="P5" s="67"/>
      <c r="Q5" s="69"/>
      <c r="R5" s="66">
        <v>886.42205257019702</v>
      </c>
      <c r="S5" s="67">
        <f>R5/R9</f>
        <v>1.2131517741335822</v>
      </c>
      <c r="T5" s="66">
        <v>1798.5934047963999</v>
      </c>
      <c r="U5" s="67">
        <f>T5/T9</f>
        <v>1.3911819795847229</v>
      </c>
      <c r="V5" s="67">
        <f xml:space="preserve"> (1-(T5/T4))*100</f>
        <v>1.4650007117235408</v>
      </c>
      <c r="W5" s="66">
        <v>111774421.10337099</v>
      </c>
      <c r="X5" s="67">
        <f>W5/W9</f>
        <v>1.3671238987640923</v>
      </c>
      <c r="Y5" s="69">
        <f xml:space="preserve"> (1-(W5/W4))*100</f>
        <v>0.32809836947701454</v>
      </c>
    </row>
    <row r="6" spans="1:25" x14ac:dyDescent="0.25">
      <c r="A6" s="62">
        <v>18</v>
      </c>
      <c r="B6" s="66">
        <v>805.16865452512604</v>
      </c>
      <c r="C6" s="67">
        <f>B6/B9</f>
        <v>1.1010428087371069</v>
      </c>
      <c r="D6" s="66">
        <v>1614.77810611531</v>
      </c>
      <c r="E6" s="67">
        <f>D6/D9</f>
        <v>1.2478109237454449</v>
      </c>
      <c r="F6" s="67">
        <f xml:space="preserve"> (1-(D6/D4))*100</f>
        <v>6.7151997745424801</v>
      </c>
      <c r="G6" s="66">
        <v>103090681.62279899</v>
      </c>
      <c r="H6" s="67">
        <f>G6/G9</f>
        <v>1.2587005850970505</v>
      </c>
      <c r="I6" s="67">
        <f xml:space="preserve"> (1-(G6/G4))*100</f>
        <v>7.0021256785869017</v>
      </c>
      <c r="J6" s="68">
        <v>763.86255811177398</v>
      </c>
      <c r="K6" s="67">
        <f>J6/J9</f>
        <v>1.0530981748490174</v>
      </c>
      <c r="L6" s="66">
        <v>1301.9202030528099</v>
      </c>
      <c r="M6" s="67">
        <f>L6/L9</f>
        <v>1.0335452082058985</v>
      </c>
      <c r="N6" s="67">
        <f xml:space="preserve"> (1-(L6/L4))*100</f>
        <v>28.675747330494438</v>
      </c>
      <c r="O6" s="66">
        <v>82257052.973633096</v>
      </c>
      <c r="P6" s="67">
        <f>O6/O9</f>
        <v>1.0121815109085359</v>
      </c>
      <c r="Q6" s="69">
        <f xml:space="preserve"> (1-(O6/O4))*100</f>
        <v>26.649435430111911</v>
      </c>
      <c r="R6" s="66">
        <v>850.02230937668298</v>
      </c>
      <c r="S6" s="67">
        <f>R6/R9</f>
        <v>1.1633353092733274</v>
      </c>
      <c r="T6" s="66">
        <v>1669.3415028996601</v>
      </c>
      <c r="U6" s="67">
        <f>T6/T9</f>
        <v>1.291207790717867</v>
      </c>
      <c r="V6" s="67">
        <f xml:space="preserve"> (1-(T6/T4))*100</f>
        <v>8.5459985778562277</v>
      </c>
      <c r="W6" s="66">
        <v>103858466.811042</v>
      </c>
      <c r="X6" s="67">
        <f>W6/W9</f>
        <v>1.2703030860259195</v>
      </c>
      <c r="Y6" s="69">
        <f xml:space="preserve"> (1-(W6/W4))*100</f>
        <v>7.3869425106338982</v>
      </c>
    </row>
    <row r="7" spans="1:25" x14ac:dyDescent="0.25">
      <c r="A7" s="62">
        <v>19</v>
      </c>
      <c r="B7" s="66">
        <v>771.29494306726099</v>
      </c>
      <c r="C7" s="67">
        <f>B7/B9</f>
        <v>1.0547215738053834</v>
      </c>
      <c r="D7" s="66">
        <v>1476.2575268486</v>
      </c>
      <c r="E7" s="67">
        <f>D7/D9</f>
        <v>1.1407699059622842</v>
      </c>
      <c r="F7" s="67">
        <f xml:space="preserve"> (1-(D7/D4))*100</f>
        <v>14.71745377778505</v>
      </c>
      <c r="G7" s="66">
        <v>92365317.615474895</v>
      </c>
      <c r="H7" s="67">
        <f>G7/G9</f>
        <v>1.1277477022672207</v>
      </c>
      <c r="I7" s="67">
        <f xml:space="preserve"> (1-(G7/G4))*100</f>
        <v>16.677452665501946</v>
      </c>
      <c r="J7" s="68"/>
      <c r="K7" s="67"/>
      <c r="L7" s="66"/>
      <c r="M7" s="67"/>
      <c r="N7" s="67"/>
      <c r="O7" s="66"/>
      <c r="P7" s="67"/>
      <c r="Q7" s="69"/>
      <c r="R7" s="66">
        <v>798.52372619576397</v>
      </c>
      <c r="S7" s="67">
        <f>R7/R9</f>
        <v>1.0928546647878381</v>
      </c>
      <c r="T7" s="66">
        <v>1509.2707900594901</v>
      </c>
      <c r="U7" s="67">
        <f>T7/T9</f>
        <v>1.1673957659608132</v>
      </c>
      <c r="V7" s="67">
        <f xml:space="preserve"> (1-(T7/T4))*100</f>
        <v>17.315388887927728</v>
      </c>
      <c r="W7" s="66">
        <v>92957439.175580695</v>
      </c>
      <c r="X7" s="67">
        <f>W7/W9</f>
        <v>1.1369715486812138</v>
      </c>
      <c r="Y7" s="69">
        <f xml:space="preserve"> (1-(W7/W4))*100</f>
        <v>17.107647332253794</v>
      </c>
    </row>
    <row r="8" spans="1:25" x14ac:dyDescent="0.25">
      <c r="A8" s="62">
        <v>20</v>
      </c>
      <c r="B8" s="66">
        <v>747.78877926851101</v>
      </c>
      <c r="C8" s="67">
        <f>B8/B9</f>
        <v>1.0225776341895592</v>
      </c>
      <c r="D8" s="66">
        <v>1373.1135685361301</v>
      </c>
      <c r="E8" s="67">
        <f>D8/D9</f>
        <v>1.0610659779654712</v>
      </c>
      <c r="F8" s="67">
        <f xml:space="preserve"> (1-(D8/D4))*100</f>
        <v>20.676020784114403</v>
      </c>
      <c r="G8" s="66">
        <v>85884112.509781301</v>
      </c>
      <c r="H8" s="67">
        <f>G8/G9</f>
        <v>1.0486144912897277</v>
      </c>
      <c r="I8" s="67">
        <f xml:space="preserve"> (1-(G8/G4))*100</f>
        <v>22.524133358486086</v>
      </c>
      <c r="J8" s="68">
        <v>737.74424202344301</v>
      </c>
      <c r="K8" s="67">
        <f>J8/J9</f>
        <v>1.017090190545215</v>
      </c>
      <c r="L8" s="66">
        <v>1273.34976631272</v>
      </c>
      <c r="M8" s="67">
        <f>L8/L9</f>
        <v>1.0108642190639918</v>
      </c>
      <c r="N8" s="67">
        <f xml:space="preserve"> (1-(L8/L4))*100</f>
        <v>30.240946982631367</v>
      </c>
      <c r="O8" s="66">
        <v>81556989.660360694</v>
      </c>
      <c r="P8" s="67">
        <f>O8/O9</f>
        <v>1.0035671597186528</v>
      </c>
      <c r="Q8" s="69">
        <f xml:space="preserve"> (1-(O8/O4))*100</f>
        <v>27.273698486067211</v>
      </c>
      <c r="R8" s="66">
        <v>759.73675320866801</v>
      </c>
      <c r="S8" s="67">
        <f>R8/R9</f>
        <v>1.0397710519014804</v>
      </c>
      <c r="T8" s="66">
        <v>1387.1755946215501</v>
      </c>
      <c r="U8" s="67">
        <f>T8/T9</f>
        <v>1.072957170092413</v>
      </c>
      <c r="V8" s="67">
        <f xml:space="preserve"> (1-(T8/T4))*100</f>
        <v>24.004310332594791</v>
      </c>
      <c r="W8" s="66">
        <v>86220939.131364599</v>
      </c>
      <c r="X8" s="67">
        <f>W8/W9</f>
        <v>1.0545767564419772</v>
      </c>
      <c r="Y8" s="69">
        <f xml:space="preserve"> (1-(W8/W4))*100</f>
        <v>23.114744153807987</v>
      </c>
    </row>
    <row r="9" spans="1:25" x14ac:dyDescent="0.25">
      <c r="A9" s="62">
        <v>20.95</v>
      </c>
      <c r="B9" s="66">
        <v>731.27824652762797</v>
      </c>
      <c r="C9" s="67">
        <f>B9/B9</f>
        <v>1</v>
      </c>
      <c r="D9" s="66">
        <v>1294.08877209407</v>
      </c>
      <c r="E9" s="67">
        <f>D9/D9</f>
        <v>1</v>
      </c>
      <c r="F9" s="67">
        <f xml:space="preserve"> (1-(D9/D4))*100</f>
        <v>25.241237714562804</v>
      </c>
      <c r="G9" s="66">
        <v>81902465.799561307</v>
      </c>
      <c r="H9" s="67">
        <f>G9/G9</f>
        <v>1</v>
      </c>
      <c r="I9" s="67">
        <f xml:space="preserve"> (1-(G9/G4))*100</f>
        <v>26.115967989128563</v>
      </c>
      <c r="J9" s="68">
        <v>725.34790806307205</v>
      </c>
      <c r="K9" s="67">
        <f>J9/J9</f>
        <v>1</v>
      </c>
      <c r="L9" s="66">
        <v>1259.66449528877</v>
      </c>
      <c r="M9" s="67">
        <f>L9/L9</f>
        <v>1</v>
      </c>
      <c r="N9" s="67">
        <f xml:space="preserve"> (1-(L9/L4))*100</f>
        <v>30.99067935952673</v>
      </c>
      <c r="O9" s="66">
        <v>81267096.945684195</v>
      </c>
      <c r="P9" s="67">
        <f>O9/O9</f>
        <v>1</v>
      </c>
      <c r="Q9" s="69">
        <f xml:space="preserve"> (1-(O9/O4))*100</f>
        <v>27.532202693518393</v>
      </c>
      <c r="R9" s="66">
        <v>730.67696183626197</v>
      </c>
      <c r="S9" s="67">
        <f>R9/R9</f>
        <v>1</v>
      </c>
      <c r="T9" s="66">
        <v>1292.8527189040301</v>
      </c>
      <c r="U9" s="67">
        <f>T9/T9</f>
        <v>1</v>
      </c>
      <c r="V9" s="67">
        <f xml:space="preserve"> (1-(T9/T4))*100</f>
        <v>29.171739762119529</v>
      </c>
      <c r="W9" s="66">
        <v>81758808.550137505</v>
      </c>
      <c r="X9" s="67">
        <f>W9/W9</f>
        <v>1</v>
      </c>
      <c r="Y9" s="69">
        <f xml:space="preserve"> (1-(W9/W4))*100</f>
        <v>27.093731796636423</v>
      </c>
    </row>
    <row r="10" spans="1:25" x14ac:dyDescent="0.25">
      <c r="A10" s="62">
        <v>22</v>
      </c>
      <c r="B10" s="66">
        <v>707.83149985111004</v>
      </c>
      <c r="C10" s="67">
        <f>B10/B9</f>
        <v>0.96793731142988115</v>
      </c>
      <c r="D10" s="66">
        <v>1173.46051341519</v>
      </c>
      <c r="E10" s="67">
        <f>D10/D9</f>
        <v>0.90678517480398069</v>
      </c>
      <c r="F10" s="67">
        <f xml:space="preserve"> (1-(D10/D4))*100</f>
        <v>32.209862672870592</v>
      </c>
      <c r="G10" s="66">
        <v>75978504.966319695</v>
      </c>
      <c r="H10" s="67">
        <f>G10/G9</f>
        <v>0.92767054354945511</v>
      </c>
      <c r="I10" s="67">
        <f xml:space="preserve"> (1-(G10/G4))*100</f>
        <v>31.459959864849552</v>
      </c>
      <c r="J10" s="68">
        <v>713.22640076505195</v>
      </c>
      <c r="K10" s="67">
        <f>J10/J9</f>
        <v>0.9832886988943158</v>
      </c>
      <c r="L10" s="66">
        <v>1245.83301279951</v>
      </c>
      <c r="M10" s="67">
        <f>L10/L9</f>
        <v>0.98901970918368287</v>
      </c>
      <c r="N10" s="67">
        <f xml:space="preserve"> (1-(L10/L4))*100</f>
        <v>31.748421769195602</v>
      </c>
      <c r="O10" s="66">
        <v>80967143.792191505</v>
      </c>
      <c r="P10" s="67">
        <f>O10/O9</f>
        <v>0.99630904554529409</v>
      </c>
      <c r="Q10" s="69">
        <f xml:space="preserve"> (1-(O10/O4))*100</f>
        <v>27.799678032809471</v>
      </c>
      <c r="R10" s="66">
        <v>695.19409897942501</v>
      </c>
      <c r="S10" s="67">
        <f>R10/R9</f>
        <v>0.95143837193434277</v>
      </c>
      <c r="T10" s="66">
        <v>1157.5854877833401</v>
      </c>
      <c r="U10" s="67">
        <f>T10/T9</f>
        <v>0.89537305437594006</v>
      </c>
      <c r="V10" s="67">
        <f xml:space="preserve"> (1-(T10/T4))*100</f>
        <v>36.582284294675013</v>
      </c>
      <c r="W10" s="66">
        <v>75420546.387185097</v>
      </c>
      <c r="X10" s="67">
        <f>W10/W9</f>
        <v>0.9224760943150786</v>
      </c>
      <c r="Y10" s="69">
        <f xml:space="preserve"> (1-(W10/W4))*100</f>
        <v>32.745710456673571</v>
      </c>
    </row>
    <row r="11" spans="1:25" x14ac:dyDescent="0.25">
      <c r="A11" s="62">
        <v>23</v>
      </c>
      <c r="B11" s="66">
        <v>691.361463345419</v>
      </c>
      <c r="C11" s="67">
        <f>B11/B9</f>
        <v>0.94541505456815078</v>
      </c>
      <c r="D11" s="66">
        <v>1061.0207985141301</v>
      </c>
      <c r="E11" s="67">
        <f>D11/D9</f>
        <v>0.81989800189457351</v>
      </c>
      <c r="F11" s="67">
        <f xml:space="preserve"> (1-(D11/D4))*100</f>
        <v>38.705440178058645</v>
      </c>
      <c r="G11" s="66">
        <v>69191703.142598003</v>
      </c>
      <c r="H11" s="67">
        <f>G11/G9</f>
        <v>0.84480610525121225</v>
      </c>
      <c r="I11" s="67">
        <f xml:space="preserve"> (1-(G11/G4))*100</f>
        <v>37.582318676639801</v>
      </c>
      <c r="J11" s="68"/>
      <c r="K11" s="67"/>
      <c r="L11" s="66"/>
      <c r="M11" s="67"/>
      <c r="N11" s="67"/>
      <c r="O11" s="66"/>
      <c r="P11" s="67"/>
      <c r="Q11" s="69"/>
      <c r="R11" s="66">
        <v>670.10061567980699</v>
      </c>
      <c r="S11" s="67">
        <f>R11/R9</f>
        <v>0.91709558488853848</v>
      </c>
      <c r="T11" s="66">
        <v>1030.7140275220099</v>
      </c>
      <c r="U11" s="67">
        <f>T11/T9</f>
        <v>0.79724009738383894</v>
      </c>
      <c r="V11" s="67">
        <f xml:space="preserve"> (1-(T11/T4))*100</f>
        <v>43.532870910424293</v>
      </c>
      <c r="W11" s="66">
        <v>68092537.9936295</v>
      </c>
      <c r="X11" s="67">
        <f>W11/W9</f>
        <v>0.83284650548537109</v>
      </c>
      <c r="Y11" s="69">
        <f xml:space="preserve"> (1-(W11/W4))*100</f>
        <v>39.280269298849426</v>
      </c>
    </row>
    <row r="12" spans="1:25" x14ac:dyDescent="0.25">
      <c r="A12" s="62">
        <v>24</v>
      </c>
      <c r="B12" s="66">
        <v>681.72997837152502</v>
      </c>
      <c r="C12" s="67">
        <f>B12/B9</f>
        <v>0.93224430182167195</v>
      </c>
      <c r="D12" s="66">
        <v>962.588380987704</v>
      </c>
      <c r="E12" s="67">
        <f>D12/D9</f>
        <v>0.74383489119534019</v>
      </c>
      <c r="F12" s="67">
        <f xml:space="preserve"> (1-(D12/D4))*100</f>
        <v>44.391824189513521</v>
      </c>
      <c r="G12" s="66">
        <v>63174516.3317338</v>
      </c>
      <c r="H12" s="67">
        <f>G12/G9</f>
        <v>0.77133839274558424</v>
      </c>
      <c r="I12" s="67">
        <f xml:space="preserve"> (1-(G12/G4))*100</f>
        <v>43.010409499171118</v>
      </c>
      <c r="J12" s="68">
        <v>690.01881836267103</v>
      </c>
      <c r="K12" s="67">
        <f>J12/J9</f>
        <v>0.95129359400133673</v>
      </c>
      <c r="L12" s="66">
        <v>1218.8519489059499</v>
      </c>
      <c r="M12" s="67">
        <f>L12/L9</f>
        <v>0.96760046303165503</v>
      </c>
      <c r="N12" s="67">
        <f xml:space="preserve"> (1-(L12/L4))*100</f>
        <v>33.226549394778118</v>
      </c>
      <c r="O12" s="66">
        <v>80279112.599437401</v>
      </c>
      <c r="P12" s="67">
        <f>O12/O9</f>
        <v>0.98784275083792983</v>
      </c>
      <c r="Q12" s="69">
        <f xml:space="preserve"> (1-(O12/O4))*100</f>
        <v>28.413211761599676</v>
      </c>
      <c r="R12" s="66">
        <v>653.43756516433302</v>
      </c>
      <c r="S12" s="67">
        <f>R12/R9</f>
        <v>0.89429063634657524</v>
      </c>
      <c r="T12" s="66">
        <v>921.56125499726602</v>
      </c>
      <c r="U12" s="67">
        <f>T12/T9</f>
        <v>0.71281224962614986</v>
      </c>
      <c r="V12" s="67">
        <f xml:space="preserve"> (1-(T12/T4))*100</f>
        <v>49.512748482730053</v>
      </c>
      <c r="W12" s="66">
        <v>61360811.924410798</v>
      </c>
      <c r="X12" s="67">
        <f>W12/W9</f>
        <v>0.75051010420219244</v>
      </c>
      <c r="Y12" s="69">
        <f xml:space="preserve"> (1-(W12/W4))*100</f>
        <v>45.28310905370062</v>
      </c>
    </row>
    <row r="13" spans="1:25" x14ac:dyDescent="0.25">
      <c r="A13" s="62">
        <v>25</v>
      </c>
      <c r="B13" s="66">
        <v>675.74411263121397</v>
      </c>
      <c r="C13" s="67">
        <f>B13/B9</f>
        <v>0.92405881870531492</v>
      </c>
      <c r="D13" s="66">
        <v>889.21379921289099</v>
      </c>
      <c r="E13" s="67">
        <f>D13/D9</f>
        <v>0.68713508562011705</v>
      </c>
      <c r="F13" s="67">
        <f xml:space="preserve"> (1-(D13/D4))*100</f>
        <v>48.630631476142128</v>
      </c>
      <c r="G13" s="66">
        <v>58676187.945171297</v>
      </c>
      <c r="H13" s="67">
        <f>G13/G9</f>
        <v>0.71641540181181684</v>
      </c>
      <c r="I13" s="67">
        <f xml:space="preserve"> (1-(G13/G4))*100</f>
        <v>47.068341519454407</v>
      </c>
      <c r="J13" s="68"/>
      <c r="K13" s="67"/>
      <c r="L13" s="66"/>
      <c r="M13" s="67"/>
      <c r="N13" s="67"/>
      <c r="O13" s="66"/>
      <c r="P13" s="67"/>
      <c r="Q13" s="69"/>
      <c r="R13" s="66">
        <v>641.66700218913195</v>
      </c>
      <c r="S13" s="67">
        <f>R13/R9</f>
        <v>0.87818151618816698</v>
      </c>
      <c r="T13" s="66">
        <v>839.65130495001904</v>
      </c>
      <c r="U13" s="67">
        <f>T13/T9</f>
        <v>0.64945627036450337</v>
      </c>
      <c r="V13" s="67">
        <f xml:space="preserve"> (1-(T13/T4))*100</f>
        <v>54.000142269499698</v>
      </c>
      <c r="W13" s="66">
        <v>56528508.978306599</v>
      </c>
      <c r="X13" s="67">
        <f>W13/W9</f>
        <v>0.69140573328733435</v>
      </c>
      <c r="Y13" s="69">
        <f xml:space="preserve"> (1-(W13/W4))*100</f>
        <v>49.592188171610339</v>
      </c>
    </row>
    <row r="14" spans="1:25" x14ac:dyDescent="0.25">
      <c r="A14" s="62">
        <v>26</v>
      </c>
      <c r="B14" s="66">
        <v>672.68332264720402</v>
      </c>
      <c r="C14" s="67">
        <f>B14/B9</f>
        <v>0.9198732846783646</v>
      </c>
      <c r="D14" s="66">
        <v>840.86066422424403</v>
      </c>
      <c r="E14" s="67">
        <f>D14/D9</f>
        <v>0.64977046579546405</v>
      </c>
      <c r="F14" s="67">
        <f xml:space="preserve"> (1-(D14/D4))*100</f>
        <v>51.423964207499104</v>
      </c>
      <c r="G14" s="66">
        <v>55740533.488304898</v>
      </c>
      <c r="H14" s="67">
        <f>G14/G9</f>
        <v>0.68057210419913217</v>
      </c>
      <c r="I14" s="67">
        <f xml:space="preserve"> (1-(G14/G4))*100</f>
        <v>49.716588867645186</v>
      </c>
      <c r="J14" s="68">
        <v>668.29155466012503</v>
      </c>
      <c r="K14" s="67">
        <f>J14/J9</f>
        <v>0.92133932866049473</v>
      </c>
      <c r="L14" s="66">
        <v>1192.4439544177601</v>
      </c>
      <c r="M14" s="67">
        <f>L14/L9</f>
        <v>0.94663615500602005</v>
      </c>
      <c r="N14" s="67">
        <f xml:space="preserve"> (1-(L14/L4))*100</f>
        <v>34.673282049324804</v>
      </c>
      <c r="O14" s="66">
        <v>79419439.850481004</v>
      </c>
      <c r="P14" s="67">
        <f>O14/O9</f>
        <v>0.97726438909909508</v>
      </c>
      <c r="Q14" s="69">
        <f xml:space="preserve"> (1-(O14/O4))*100</f>
        <v>29.179802335924197</v>
      </c>
      <c r="R14" s="66">
        <v>635.22815702124296</v>
      </c>
      <c r="S14" s="67">
        <f>R14/R9</f>
        <v>0.86936935225773793</v>
      </c>
      <c r="T14" s="66">
        <v>777.29210830243699</v>
      </c>
      <c r="U14" s="67">
        <f>T14/T9</f>
        <v>0.60122247254997363</v>
      </c>
      <c r="V14" s="67">
        <f xml:space="preserve"> (1-(T14/T4))*100</f>
        <v>57.416458253368518</v>
      </c>
      <c r="W14" s="66">
        <v>52440301.381321304</v>
      </c>
      <c r="X14" s="67">
        <f>W14/W9</f>
        <v>0.64140246551126023</v>
      </c>
      <c r="Y14" s="69">
        <f xml:space="preserve"> (1-(W14/W4))*100</f>
        <v>53.237739823137396</v>
      </c>
    </row>
    <row r="15" spans="1:25" x14ac:dyDescent="0.25">
      <c r="A15" s="62">
        <v>27</v>
      </c>
      <c r="B15" s="66">
        <v>671.83040249042904</v>
      </c>
      <c r="C15" s="67">
        <f>B15/B9</f>
        <v>0.91870694319230928</v>
      </c>
      <c r="D15" s="66">
        <v>806.23683313356798</v>
      </c>
      <c r="E15" s="67">
        <f>D15/D9</f>
        <v>0.62301509024680801</v>
      </c>
      <c r="F15" s="67">
        <f xml:space="preserve"> (1-(D15/D4))*100</f>
        <v>53.424162967998676</v>
      </c>
      <c r="G15" s="66">
        <v>53391615.857458599</v>
      </c>
      <c r="H15" s="67">
        <f>G15/G9</f>
        <v>0.6518926547110695</v>
      </c>
      <c r="I15" s="67">
        <f xml:space="preserve"> (1-(G15/G4))*100</f>
        <v>51.835542231675369</v>
      </c>
      <c r="J15" s="68"/>
      <c r="K15" s="67"/>
      <c r="L15" s="66"/>
      <c r="M15" s="67"/>
      <c r="N15" s="67"/>
      <c r="O15" s="66"/>
      <c r="P15" s="67"/>
      <c r="Q15" s="69"/>
      <c r="R15" s="66">
        <v>631.40695999821401</v>
      </c>
      <c r="S15" s="67">
        <f>R15/R9</f>
        <v>0.86413968549306275</v>
      </c>
      <c r="T15" s="66">
        <v>728.41969487823803</v>
      </c>
      <c r="U15" s="67">
        <f>T15/T9</f>
        <v>0.56342047646055915</v>
      </c>
      <c r="V15" s="67">
        <f xml:space="preserve"> (1-(T15/T4))*100</f>
        <v>60.09390786990091</v>
      </c>
      <c r="W15" s="66">
        <v>49288611.464961998</v>
      </c>
      <c r="X15" s="67">
        <f>W15/W9</f>
        <v>0.60285383726863406</v>
      </c>
      <c r="Y15" s="69">
        <f xml:space="preserve"> (1-(W15/W4))*100</f>
        <v>56.048176452666063</v>
      </c>
    </row>
    <row r="16" spans="1:25" x14ac:dyDescent="0.25">
      <c r="A16" s="62">
        <v>28</v>
      </c>
      <c r="B16" s="66">
        <v>671.62098684631496</v>
      </c>
      <c r="C16" s="67">
        <f>B16/B9</f>
        <v>0.91842057388608633</v>
      </c>
      <c r="D16" s="66">
        <v>777.78251430279204</v>
      </c>
      <c r="E16" s="67">
        <f>D16/D9</f>
        <v>0.60102717145455109</v>
      </c>
      <c r="F16" s="67">
        <f xml:space="preserve"> (1-(D16/D4))*100</f>
        <v>55.067952562140519</v>
      </c>
      <c r="G16" s="66">
        <v>51632784.863356598</v>
      </c>
      <c r="H16" s="67">
        <f>G16/G9</f>
        <v>0.63041795334607809</v>
      </c>
      <c r="I16" s="67">
        <f xml:space="preserve"> (1-(G16/G4))*100</f>
        <v>53.422179754750296</v>
      </c>
      <c r="J16" s="68">
        <v>647.76793050682204</v>
      </c>
      <c r="K16" s="67">
        <f>J16/J9</f>
        <v>0.89304445950162703</v>
      </c>
      <c r="L16" s="66">
        <v>1166.07350197858</v>
      </c>
      <c r="M16" s="67">
        <f>L16/L9</f>
        <v>0.92570165019318507</v>
      </c>
      <c r="N16" s="67">
        <f xml:space="preserve"> (1-(L16/L4))*100</f>
        <v>36.11795800440327</v>
      </c>
      <c r="O16" s="66">
        <v>78574179.582947299</v>
      </c>
      <c r="P16" s="67">
        <f>O16/O9</f>
        <v>0.96686337442893111</v>
      </c>
      <c r="Q16" s="69">
        <f xml:space="preserve"> (1-(O16/O4))*100</f>
        <v>29.933540958823389</v>
      </c>
      <c r="R16" s="66">
        <v>633.51882497649603</v>
      </c>
      <c r="S16" s="67">
        <f>R16/R9</f>
        <v>0.86702997092504719</v>
      </c>
      <c r="T16" s="66">
        <v>675.80226837385703</v>
      </c>
      <c r="U16" s="67">
        <f>T16/T9</f>
        <v>0.52272177525893615</v>
      </c>
      <c r="V16" s="67">
        <f xml:space="preserve"> (1-(T16/T4))*100</f>
        <v>62.976526069953209</v>
      </c>
      <c r="W16" s="66">
        <v>45656487.954047501</v>
      </c>
      <c r="X16" s="67">
        <f>W16/W9</f>
        <v>0.55842897864698293</v>
      </c>
      <c r="Y16" s="69">
        <f xml:space="preserve"> (1-(W16/W4))*100</f>
        <v>59.287027110232685</v>
      </c>
    </row>
    <row r="17" spans="1:25" x14ac:dyDescent="0.25">
      <c r="A17" s="62">
        <v>29</v>
      </c>
      <c r="B17" s="66">
        <v>672.20253252033694</v>
      </c>
      <c r="C17" s="67">
        <f>B17/B9</f>
        <v>0.91921581930297569</v>
      </c>
      <c r="D17" s="66">
        <v>752.94885941202199</v>
      </c>
      <c r="E17" s="67">
        <f>D17/D9</f>
        <v>0.58183710086102858</v>
      </c>
      <c r="F17" s="67">
        <f xml:space="preserve"> (1-(D17/D4))*100</f>
        <v>56.502578487882424</v>
      </c>
      <c r="G17" s="66">
        <v>49912852.4763368</v>
      </c>
      <c r="H17" s="67">
        <f>G17/G9</f>
        <v>0.60941819014933918</v>
      </c>
      <c r="I17" s="67">
        <f xml:space="preserve"> (1-(G17/G4))*100</f>
        <v>54.973726930998893</v>
      </c>
      <c r="J17" s="68"/>
      <c r="K17" s="67"/>
      <c r="L17" s="66"/>
      <c r="M17" s="67"/>
      <c r="N17" s="67"/>
      <c r="O17" s="66"/>
      <c r="P17" s="67"/>
      <c r="Q17" s="69"/>
      <c r="R17" s="66">
        <v>641.73911753892401</v>
      </c>
      <c r="S17" s="67">
        <f>R17/R9</f>
        <v>0.8782802128127476</v>
      </c>
      <c r="T17" s="66">
        <v>613.86079095088201</v>
      </c>
      <c r="U17" s="67">
        <f>T17/T9</f>
        <v>0.47481107629278968</v>
      </c>
      <c r="V17" s="67">
        <f xml:space="preserve"> (1-(T17/T4))*100</f>
        <v>66.369957524506191</v>
      </c>
      <c r="W17" s="66">
        <v>41319089.488388002</v>
      </c>
      <c r="X17" s="67">
        <f>W17/W9</f>
        <v>0.50537783293465699</v>
      </c>
      <c r="Y17" s="69">
        <f xml:space="preserve"> (1-(W17/W4))*100</f>
        <v>63.154788168031217</v>
      </c>
    </row>
    <row r="18" spans="1:25" x14ac:dyDescent="0.25">
      <c r="A18" s="62">
        <v>30</v>
      </c>
      <c r="B18" s="66">
        <v>673.01403965138502</v>
      </c>
      <c r="C18" s="67">
        <f>B18/B9</f>
        <v>0.92032552977898308</v>
      </c>
      <c r="D18" s="66">
        <v>730.57347103105201</v>
      </c>
      <c r="E18" s="67">
        <f>D18/D9</f>
        <v>0.56454664222830075</v>
      </c>
      <c r="F18" s="67">
        <f xml:space="preserve"> (1-(D18/D4))*100</f>
        <v>57.795191774612697</v>
      </c>
      <c r="G18" s="66">
        <v>48336641.659021802</v>
      </c>
      <c r="H18" s="67">
        <f>G18/G9</f>
        <v>0.59017321624131991</v>
      </c>
      <c r="I18" s="67">
        <f xml:space="preserve"> (1-(G18/G4))*100</f>
        <v>56.395623199267362</v>
      </c>
      <c r="J18" s="68">
        <v>628.59789414674196</v>
      </c>
      <c r="K18" s="67">
        <f>J18/J9</f>
        <v>0.86661571248659719</v>
      </c>
      <c r="L18" s="66">
        <v>1140.44719424356</v>
      </c>
      <c r="M18" s="67">
        <f>L18/L9</f>
        <v>0.90535789371607223</v>
      </c>
      <c r="N18" s="67">
        <f xml:space="preserve"> (1-(L18/L4))*100</f>
        <v>37.52186681816405</v>
      </c>
      <c r="O18" s="66">
        <v>77990580.0191634</v>
      </c>
      <c r="P18" s="67">
        <f>O18/O9</f>
        <v>0.95968212167452349</v>
      </c>
      <c r="Q18" s="69">
        <f xml:space="preserve"> (1-(O18/O4))*100</f>
        <v>30.453950527836405</v>
      </c>
      <c r="R18" s="66">
        <v>651.517490910726</v>
      </c>
      <c r="S18" s="67">
        <f>R18/R9</f>
        <v>0.8916628345218377</v>
      </c>
      <c r="T18" s="66">
        <v>554.72960607988796</v>
      </c>
      <c r="U18" s="67">
        <f>T18/T9</f>
        <v>0.42907409171103439</v>
      </c>
      <c r="V18" s="67">
        <f xml:space="preserve"> (1-(T18/T4))*100</f>
        <v>69.60942857095867</v>
      </c>
      <c r="W18" s="66">
        <v>37045353.462486602</v>
      </c>
      <c r="X18" s="67">
        <f>W18/W9</f>
        <v>0.45310534876213404</v>
      </c>
      <c r="Y18" s="69">
        <f xml:space="preserve"> (1-(W18/W4))*100</f>
        <v>66.965779918769258</v>
      </c>
    </row>
    <row r="19" spans="1:25" x14ac:dyDescent="0.25">
      <c r="A19" s="62">
        <v>31</v>
      </c>
      <c r="B19" s="66">
        <v>673.41633696706799</v>
      </c>
      <c r="C19" s="67">
        <f>B19/B9</f>
        <v>0.92087565870404442</v>
      </c>
      <c r="D19" s="66">
        <v>712.537199001011</v>
      </c>
      <c r="E19" s="67">
        <f>D19/D9</f>
        <v>0.55060921195382662</v>
      </c>
      <c r="F19" s="67">
        <f xml:space="preserve"> (1-(D19/D4))*100</f>
        <v>58.83713681137197</v>
      </c>
      <c r="G19" s="66">
        <v>47164493.524310298</v>
      </c>
      <c r="H19" s="67">
        <f>G19/G9</f>
        <v>0.57586170408758219</v>
      </c>
      <c r="I19" s="67">
        <f xml:space="preserve"> (1-(G19/G4))*100</f>
        <v>57.453015421358103</v>
      </c>
      <c r="J19" s="68"/>
      <c r="K19" s="67"/>
      <c r="L19" s="66"/>
      <c r="M19" s="67"/>
      <c r="N19" s="67"/>
      <c r="O19" s="66"/>
      <c r="P19" s="67"/>
      <c r="Q19" s="69"/>
      <c r="R19" s="66">
        <v>657.54296275786601</v>
      </c>
      <c r="S19" s="67">
        <f>R19/R9</f>
        <v>0.89990925826564572</v>
      </c>
      <c r="T19" s="66">
        <v>510.49159855462398</v>
      </c>
      <c r="U19" s="67">
        <f>T19/T9</f>
        <v>0.39485673123491982</v>
      </c>
      <c r="V19" s="67">
        <f xml:space="preserve"> (1-(T19/T4))*100</f>
        <v>72.032984683414284</v>
      </c>
      <c r="W19" s="66">
        <v>33901508.859441496</v>
      </c>
      <c r="X19" s="67">
        <f>W19/W9</f>
        <v>0.41465267731551941</v>
      </c>
      <c r="Y19" s="69">
        <f xml:space="preserve"> (1-(W19/W4))*100</f>
        <v>69.769220696391983</v>
      </c>
    </row>
    <row r="20" spans="1:25" x14ac:dyDescent="0.25">
      <c r="A20" s="62">
        <v>32</v>
      </c>
      <c r="B20" s="66">
        <v>673.76571138144504</v>
      </c>
      <c r="C20" s="67">
        <f>B20/B9</f>
        <v>0.92135341722624309</v>
      </c>
      <c r="D20" s="66">
        <v>699.53280966014404</v>
      </c>
      <c r="E20" s="67">
        <f>D20/D9</f>
        <v>0.54056014142536235</v>
      </c>
      <c r="F20" s="67">
        <f xml:space="preserve"> (1-(D20/D4))*100</f>
        <v>59.588392886199017</v>
      </c>
      <c r="G20" s="66">
        <v>46392447.096510097</v>
      </c>
      <c r="H20" s="67">
        <f>G20/G9</f>
        <v>0.56643529158262029</v>
      </c>
      <c r="I20" s="67">
        <f xml:space="preserve"> (1-(G20/G4))*100</f>
        <v>58.149476784622387</v>
      </c>
      <c r="J20" s="68">
        <v>610.62481163706104</v>
      </c>
      <c r="K20" s="67">
        <f>J20/J9</f>
        <v>0.84183714442306579</v>
      </c>
      <c r="L20" s="66">
        <v>1114.1807520765401</v>
      </c>
      <c r="M20" s="67">
        <f>L20/L9</f>
        <v>0.88450595872444693</v>
      </c>
      <c r="N20" s="67">
        <f xml:space="preserve"> (1-(L20/L4))*100</f>
        <v>38.960844685975424</v>
      </c>
      <c r="O20" s="66">
        <v>76990101.519282296</v>
      </c>
      <c r="P20" s="67">
        <f>O20/O9</f>
        <v>0.94737113066484369</v>
      </c>
      <c r="Q20" s="69">
        <f xml:space="preserve"> (1-(O20/O4))*100</f>
        <v>31.3461009289678</v>
      </c>
      <c r="R20" s="66">
        <v>661.96699276054198</v>
      </c>
      <c r="S20" s="67">
        <f>R20/R9</f>
        <v>0.90596395854189082</v>
      </c>
      <c r="T20" s="66">
        <v>472.96873626371303</v>
      </c>
      <c r="U20" s="67">
        <f>T20/T9</f>
        <v>0.36583342351993153</v>
      </c>
      <c r="V20" s="67">
        <f xml:space="preserve"> (1-(T20/T4))*100</f>
        <v>74.088655075215542</v>
      </c>
      <c r="W20" s="66">
        <v>31311154.9243313</v>
      </c>
      <c r="X20" s="67">
        <f>W20/W9</f>
        <v>0.38296980447226248</v>
      </c>
      <c r="Y20" s="69">
        <f xml:space="preserve"> (1-(W20/W4))*100</f>
        <v>72.07910072135553</v>
      </c>
    </row>
    <row r="21" spans="1:25" x14ac:dyDescent="0.25">
      <c r="A21" s="62">
        <v>33</v>
      </c>
      <c r="B21" s="66">
        <v>674.23804476167197</v>
      </c>
      <c r="C21" s="67">
        <f>B21/B9</f>
        <v>0.92199931826660597</v>
      </c>
      <c r="D21" s="66">
        <v>688.75290684465904</v>
      </c>
      <c r="E21" s="67">
        <f>D21/D9</f>
        <v>0.53223003065711794</v>
      </c>
      <c r="F21" s="67">
        <f xml:space="preserve"> (1-(D21/D4))*100</f>
        <v>60.211141656933563</v>
      </c>
      <c r="G21" s="66">
        <v>45646997.898365699</v>
      </c>
      <c r="H21" s="67">
        <f>G21/G9</f>
        <v>0.55733362179933532</v>
      </c>
      <c r="I21" s="67">
        <f xml:space="preserve"> (1-(G21/G4))*100</f>
        <v>58.821944846242992</v>
      </c>
      <c r="J21" s="68"/>
      <c r="K21" s="67"/>
      <c r="L21" s="66"/>
      <c r="M21" s="67"/>
      <c r="N21" s="67"/>
      <c r="O21" s="66"/>
      <c r="P21" s="67"/>
      <c r="Q21" s="69"/>
      <c r="R21" s="66">
        <v>667.20851485287801</v>
      </c>
      <c r="S21" s="67">
        <f>R21/R9</f>
        <v>0.91313747346860152</v>
      </c>
      <c r="T21" s="66">
        <v>438.39224859352402</v>
      </c>
      <c r="U21" s="67">
        <f>T21/T9</f>
        <v>0.33908908739825788</v>
      </c>
      <c r="V21" s="67">
        <f xml:space="preserve"> (1-(T21/T4))*100</f>
        <v>75.982909873930794</v>
      </c>
      <c r="W21" s="66">
        <v>28864101.969601098</v>
      </c>
      <c r="X21" s="67">
        <f>W21/W9</f>
        <v>0.35303965996398506</v>
      </c>
      <c r="Y21" s="69">
        <f xml:space="preserve"> (1-(W21/W4))*100</f>
        <v>74.261195864241429</v>
      </c>
    </row>
    <row r="22" spans="1:25" x14ac:dyDescent="0.25">
      <c r="A22" s="62">
        <v>34</v>
      </c>
      <c r="B22" s="66">
        <v>674.44776622429504</v>
      </c>
      <c r="C22" s="67">
        <f>B22/B9</f>
        <v>0.92228610577002057</v>
      </c>
      <c r="D22" s="66">
        <v>680.75167617127795</v>
      </c>
      <c r="E22" s="67">
        <f>D22/D9</f>
        <v>0.52604712354446781</v>
      </c>
      <c r="F22" s="67">
        <f xml:space="preserve"> (1-(D22/D4))*100</f>
        <v>60.673368140001116</v>
      </c>
      <c r="G22" s="66">
        <v>45142138.695932701</v>
      </c>
      <c r="H22" s="67">
        <f>G22/G9</f>
        <v>0.55116947036012798</v>
      </c>
      <c r="I22" s="67">
        <f xml:space="preserve"> (1-(G22/G4))*100</f>
        <v>59.277377208497242</v>
      </c>
      <c r="J22" s="68">
        <v>594.22597962242503</v>
      </c>
      <c r="K22" s="67">
        <f>J22/J9</f>
        <v>0.8192289148654367</v>
      </c>
      <c r="L22" s="66">
        <v>1087.8518108308399</v>
      </c>
      <c r="M22" s="67">
        <f>L22/L9</f>
        <v>0.86360440807808658</v>
      </c>
      <c r="N22" s="67">
        <f xml:space="preserve"> (1-(L22/L4))*100</f>
        <v>40.403246496413203</v>
      </c>
      <c r="O22" s="66">
        <v>75907088.637721196</v>
      </c>
      <c r="P22" s="67">
        <f>O22/O9</f>
        <v>0.93404454558595318</v>
      </c>
      <c r="Q22" s="69">
        <f xml:space="preserve"> (1-(O22/O4))*100</f>
        <v>32.311849195252421</v>
      </c>
      <c r="R22" s="66">
        <v>670.42793034860495</v>
      </c>
      <c r="S22" s="67">
        <f>R22/R9</f>
        <v>0.91754354573292507</v>
      </c>
      <c r="T22" s="66">
        <v>410.615893832707</v>
      </c>
      <c r="U22" s="67">
        <f>T22/T9</f>
        <v>0.31760454058586968</v>
      </c>
      <c r="V22" s="67">
        <f xml:space="preserve"> (1-(T22/T4))*100</f>
        <v>77.504622946651551</v>
      </c>
      <c r="W22" s="66">
        <v>26995189.396391202</v>
      </c>
      <c r="X22" s="67">
        <f>W22/W9</f>
        <v>0.33018080712167863</v>
      </c>
      <c r="Y22" s="69">
        <f xml:space="preserve"> (1-(W22/W4))*100</f>
        <v>75.927749520383841</v>
      </c>
    </row>
    <row r="23" spans="1:25" x14ac:dyDescent="0.25">
      <c r="A23" s="63">
        <v>35</v>
      </c>
      <c r="B23" s="70">
        <v>674.71197888168001</v>
      </c>
      <c r="C23" s="71">
        <f>B23/B9</f>
        <v>0.92264740826826874</v>
      </c>
      <c r="D23" s="70">
        <v>672.911296472554</v>
      </c>
      <c r="E23" s="71">
        <f>D23/D9</f>
        <v>0.51998851314014694</v>
      </c>
      <c r="F23" s="71">
        <f xml:space="preserve"> (1-(D23/D4))*100</f>
        <v>61.126302354997804</v>
      </c>
      <c r="G23" s="70">
        <v>44548908.614122197</v>
      </c>
      <c r="H23" s="71">
        <f>G23/G9</f>
        <v>0.54392634188995093</v>
      </c>
      <c r="I23" s="71">
        <f xml:space="preserve"> (1-(G23/G4))*100</f>
        <v>59.812528744246663</v>
      </c>
      <c r="J23" s="72"/>
      <c r="K23" s="71"/>
      <c r="L23" s="70"/>
      <c r="M23" s="71"/>
      <c r="N23" s="71"/>
      <c r="O23" s="70"/>
      <c r="P23" s="73"/>
      <c r="Q23" s="74"/>
      <c r="R23" s="70">
        <v>673.46473320454299</v>
      </c>
      <c r="S23" s="71">
        <f>R23/R9</f>
        <v>0.92169969546057795</v>
      </c>
      <c r="T23" s="70">
        <v>384.15419529981699</v>
      </c>
      <c r="U23" s="71">
        <f>T23/T9</f>
        <v>0.29713685842380411</v>
      </c>
      <c r="V23" s="71">
        <f xml:space="preserve"> (1-(T23/T4))*100</f>
        <v>78.954313265292569</v>
      </c>
      <c r="W23" s="70">
        <v>25094778.346129101</v>
      </c>
      <c r="X23" s="71">
        <f>W23/W9</f>
        <v>0.30693669331959578</v>
      </c>
      <c r="Y23" s="75">
        <f xml:space="preserve"> (1-(W23/W4))*100</f>
        <v>77.622391115387998</v>
      </c>
    </row>
    <row r="24" spans="1:25" x14ac:dyDescent="0.25">
      <c r="W24" s="60"/>
    </row>
  </sheetData>
  <mergeCells count="13">
    <mergeCell ref="T2:V2"/>
    <mergeCell ref="W2:Y2"/>
    <mergeCell ref="A1:A3"/>
    <mergeCell ref="B1:I1"/>
    <mergeCell ref="J1:Q1"/>
    <mergeCell ref="R1:Y1"/>
    <mergeCell ref="B2:C2"/>
    <mergeCell ref="D2:F2"/>
    <mergeCell ref="G2:I2"/>
    <mergeCell ref="J2:K2"/>
    <mergeCell ref="L2:N2"/>
    <mergeCell ref="O2:Q2"/>
    <mergeCell ref="R2:S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23"/>
  <sheetViews>
    <sheetView topLeftCell="D1" workbookViewId="0">
      <selection activeCell="Z4" sqref="Z4:AB23"/>
    </sheetView>
  </sheetViews>
  <sheetFormatPr defaultRowHeight="15.75" x14ac:dyDescent="0.25"/>
  <sheetData>
    <row r="1" spans="1:28" s="103" customFormat="1" ht="29.25" customHeight="1" x14ac:dyDescent="0.3">
      <c r="A1" s="140" t="s">
        <v>49</v>
      </c>
      <c r="B1" s="143" t="s">
        <v>50</v>
      </c>
      <c r="C1" s="143"/>
      <c r="D1" s="143"/>
      <c r="E1" s="143"/>
      <c r="F1" s="143"/>
      <c r="G1" s="143"/>
      <c r="H1" s="143"/>
      <c r="I1" s="143"/>
      <c r="J1" s="143"/>
      <c r="K1" s="144" t="s">
        <v>51</v>
      </c>
      <c r="L1" s="144"/>
      <c r="M1" s="144"/>
      <c r="N1" s="144"/>
      <c r="O1" s="144"/>
      <c r="P1" s="144"/>
      <c r="Q1" s="144"/>
      <c r="R1" s="144"/>
      <c r="S1" s="144"/>
      <c r="T1" s="137" t="s">
        <v>52</v>
      </c>
      <c r="U1" s="137"/>
      <c r="V1" s="137"/>
      <c r="W1" s="137"/>
      <c r="X1" s="137"/>
      <c r="Y1" s="137"/>
      <c r="Z1" s="137"/>
      <c r="AA1" s="137"/>
      <c r="AB1" s="138"/>
    </row>
    <row r="2" spans="1:28" x14ac:dyDescent="0.25">
      <c r="A2" s="141"/>
      <c r="B2" s="125" t="s">
        <v>66</v>
      </c>
      <c r="C2" s="125"/>
      <c r="D2" s="125"/>
      <c r="E2" s="125" t="s">
        <v>67</v>
      </c>
      <c r="F2" s="125"/>
      <c r="G2" s="125"/>
      <c r="H2" s="125" t="s">
        <v>68</v>
      </c>
      <c r="I2" s="125"/>
      <c r="J2" s="125"/>
      <c r="K2" s="125" t="s">
        <v>66</v>
      </c>
      <c r="L2" s="125"/>
      <c r="M2" s="125"/>
      <c r="N2" s="125" t="s">
        <v>67</v>
      </c>
      <c r="O2" s="125"/>
      <c r="P2" s="125"/>
      <c r="Q2" s="125" t="s">
        <v>68</v>
      </c>
      <c r="R2" s="125"/>
      <c r="S2" s="125"/>
      <c r="T2" s="125" t="s">
        <v>66</v>
      </c>
      <c r="U2" s="125"/>
      <c r="V2" s="125"/>
      <c r="W2" s="125" t="s">
        <v>67</v>
      </c>
      <c r="X2" s="125"/>
      <c r="Y2" s="125"/>
      <c r="Z2" s="125" t="s">
        <v>68</v>
      </c>
      <c r="AA2" s="125"/>
      <c r="AB2" s="139"/>
    </row>
    <row r="3" spans="1:28" ht="24" customHeight="1" thickBot="1" x14ac:dyDescent="0.3">
      <c r="A3" s="142"/>
      <c r="B3" s="111" t="s">
        <v>65</v>
      </c>
      <c r="C3" s="111" t="s">
        <v>57</v>
      </c>
      <c r="D3" s="111" t="s">
        <v>58</v>
      </c>
      <c r="E3" s="111" t="s">
        <v>65</v>
      </c>
      <c r="F3" s="111" t="s">
        <v>57</v>
      </c>
      <c r="G3" s="111" t="s">
        <v>58</v>
      </c>
      <c r="H3" s="111" t="s">
        <v>65</v>
      </c>
      <c r="I3" s="111" t="s">
        <v>57</v>
      </c>
      <c r="J3" s="111" t="s">
        <v>58</v>
      </c>
      <c r="K3" s="111" t="s">
        <v>65</v>
      </c>
      <c r="L3" s="111" t="s">
        <v>57</v>
      </c>
      <c r="M3" s="111" t="s">
        <v>58</v>
      </c>
      <c r="N3" s="111" t="s">
        <v>65</v>
      </c>
      <c r="O3" s="111" t="s">
        <v>57</v>
      </c>
      <c r="P3" s="111" t="s">
        <v>58</v>
      </c>
      <c r="Q3" s="111" t="s">
        <v>65</v>
      </c>
      <c r="R3" s="111" t="s">
        <v>57</v>
      </c>
      <c r="S3" s="111" t="s">
        <v>58</v>
      </c>
      <c r="T3" s="111" t="s">
        <v>65</v>
      </c>
      <c r="U3" s="111" t="s">
        <v>57</v>
      </c>
      <c r="V3" s="111" t="s">
        <v>58</v>
      </c>
      <c r="W3" s="111" t="s">
        <v>65</v>
      </c>
      <c r="X3" s="111" t="s">
        <v>57</v>
      </c>
      <c r="Y3" s="111" t="s">
        <v>58</v>
      </c>
      <c r="Z3" s="111" t="s">
        <v>65</v>
      </c>
      <c r="AA3" s="111" t="s">
        <v>57</v>
      </c>
      <c r="AB3" s="112" t="s">
        <v>58</v>
      </c>
    </row>
    <row r="4" spans="1:28" s="56" customFormat="1" ht="16.5" thickTop="1" x14ac:dyDescent="0.25">
      <c r="A4" s="104">
        <v>16</v>
      </c>
      <c r="B4" s="105">
        <v>54611432.365736097</v>
      </c>
      <c r="C4" s="67">
        <f>B4/B9</f>
        <v>1.3312101001276448</v>
      </c>
      <c r="D4" s="67">
        <f xml:space="preserve"> (1-(B4/B4))*100</f>
        <v>0</v>
      </c>
      <c r="E4" s="105">
        <v>45814611.170318298</v>
      </c>
      <c r="F4" s="67">
        <f>E4/E9</f>
        <v>1.4995423651832236</v>
      </c>
      <c r="G4" s="67">
        <f xml:space="preserve"> (1-(E4/E4))*100</f>
        <v>0</v>
      </c>
      <c r="H4" s="105">
        <v>10426685.4913899</v>
      </c>
      <c r="I4" s="67">
        <f>H4/H9</f>
        <v>1.0097341804075104</v>
      </c>
      <c r="J4" s="67">
        <f xml:space="preserve"> (1-(H4/H4))*100</f>
        <v>0</v>
      </c>
      <c r="K4" s="105">
        <v>55464962.944753297</v>
      </c>
      <c r="L4" s="67">
        <f>K4/K9</f>
        <v>1.3589349133574371</v>
      </c>
      <c r="M4" s="67">
        <f xml:space="preserve"> (1-(K4/K4))*100</f>
        <v>0</v>
      </c>
      <c r="N4" s="105">
        <v>46160616.166653201</v>
      </c>
      <c r="O4" s="67">
        <f>N4/N9</f>
        <v>1.5286031381817111</v>
      </c>
      <c r="P4" s="67">
        <f xml:space="preserve"> (1-(N4/N4))*100</f>
        <v>0</v>
      </c>
      <c r="Q4" s="105">
        <v>10516779.2412127</v>
      </c>
      <c r="R4" s="67">
        <f>Q4/Q9</f>
        <v>1.0256105856589404</v>
      </c>
      <c r="S4" s="67">
        <f xml:space="preserve"> (1-(Q4/Q4))*100</f>
        <v>0</v>
      </c>
      <c r="T4" s="105">
        <v>55464962.944753297</v>
      </c>
      <c r="U4" s="67">
        <f>T4/T9</f>
        <v>1.356383890446617</v>
      </c>
      <c r="V4" s="67">
        <f xml:space="preserve"> (1-(T4/T4))*100</f>
        <v>0</v>
      </c>
      <c r="W4" s="105">
        <v>46160616.166653201</v>
      </c>
      <c r="X4" s="67">
        <f>W4/W9</f>
        <v>1.5113254474847411</v>
      </c>
      <c r="Y4" s="67">
        <f xml:space="preserve"> (1-(W4/W4))*100</f>
        <v>0</v>
      </c>
      <c r="Z4" s="105">
        <v>10516779.2412127</v>
      </c>
      <c r="AA4" s="67">
        <f>Z4/Z9</f>
        <v>1.0186841815344692</v>
      </c>
      <c r="AB4" s="106">
        <f xml:space="preserve"> (1-(Z4/Z4))*100</f>
        <v>0</v>
      </c>
    </row>
    <row r="5" spans="1:28" s="56" customFormat="1" x14ac:dyDescent="0.25">
      <c r="A5" s="104">
        <v>17</v>
      </c>
      <c r="B5" s="105">
        <v>54495975.3957505</v>
      </c>
      <c r="C5" s="67">
        <f>B5/B9</f>
        <v>1.3283957171694094</v>
      </c>
      <c r="D5" s="67">
        <f xml:space="preserve"> (1-(B5/B4))*100</f>
        <v>0.2114153849918754</v>
      </c>
      <c r="E5" s="105">
        <v>45755929.003959797</v>
      </c>
      <c r="F5" s="67">
        <f>E5/E9</f>
        <v>1.4976216592711256</v>
      </c>
      <c r="G5" s="67">
        <f xml:space="preserve"> (1-(E5/E4))*100</f>
        <v>0.12808613859091045</v>
      </c>
      <c r="H5" s="105">
        <v>10426685.4913899</v>
      </c>
      <c r="I5" s="67">
        <f>H5/H9</f>
        <v>1.0097341804075104</v>
      </c>
      <c r="J5" s="67">
        <f xml:space="preserve"> (1-(H5/H4))*100</f>
        <v>0</v>
      </c>
      <c r="K5" s="105"/>
      <c r="L5" s="67"/>
      <c r="M5" s="67"/>
      <c r="N5" s="105"/>
      <c r="O5" s="67"/>
      <c r="P5" s="67"/>
      <c r="Q5" s="105"/>
      <c r="R5" s="67"/>
      <c r="S5" s="67"/>
      <c r="T5" s="105">
        <v>55239338.837542303</v>
      </c>
      <c r="U5" s="67">
        <f>T5/T9</f>
        <v>1.3508663008176072</v>
      </c>
      <c r="V5" s="67">
        <f xml:space="preserve"> (1-(T5/T4))*100</f>
        <v>0.40678672666873972</v>
      </c>
      <c r="W5" s="105">
        <v>46037130.857584201</v>
      </c>
      <c r="X5" s="67">
        <f>W5/W9</f>
        <v>1.5072824665740721</v>
      </c>
      <c r="Y5" s="67">
        <f xml:space="preserve"> (1-(W5/W4))*100</f>
        <v>0.26751226331811484</v>
      </c>
      <c r="Z5" s="105">
        <v>10497951.408244601</v>
      </c>
      <c r="AA5" s="67">
        <f>Z5/Z9</f>
        <v>1.0168604658153053</v>
      </c>
      <c r="AB5" s="106">
        <f xml:space="preserve"> (1-(Z5/Z4))*100</f>
        <v>0.17902660630468858</v>
      </c>
    </row>
    <row r="6" spans="1:28" s="56" customFormat="1" x14ac:dyDescent="0.25">
      <c r="A6" s="104">
        <v>18</v>
      </c>
      <c r="B6" s="105">
        <v>49941497.186071202</v>
      </c>
      <c r="C6" s="67">
        <f>B6/B9</f>
        <v>1.2173756041474273</v>
      </c>
      <c r="D6" s="67">
        <f xml:space="preserve"> (1-(B6/B4))*100</f>
        <v>8.5512043492835925</v>
      </c>
      <c r="E6" s="105">
        <v>42724631.199468203</v>
      </c>
      <c r="F6" s="67">
        <f>E6/E9</f>
        <v>1.3984052878296289</v>
      </c>
      <c r="G6" s="67">
        <f xml:space="preserve"> (1-(E6/E4))*100</f>
        <v>6.7445295112577242</v>
      </c>
      <c r="H6" s="105">
        <v>10424553.237259701</v>
      </c>
      <c r="I6" s="67">
        <f>H6/H9</f>
        <v>1.0095276900632533</v>
      </c>
      <c r="J6" s="67">
        <f xml:space="preserve"> (1-(H6/H4))*100</f>
        <v>2.0449970721381217E-2</v>
      </c>
      <c r="K6" s="105">
        <v>41318193.145034298</v>
      </c>
      <c r="L6" s="67">
        <f>K6/K9</f>
        <v>1.0123280038528255</v>
      </c>
      <c r="M6" s="67">
        <f xml:space="preserve"> (1-(K6/K4))*100</f>
        <v>25.505777068327085</v>
      </c>
      <c r="N6" s="105">
        <v>30629899.229476899</v>
      </c>
      <c r="O6" s="67">
        <f>N6/N9</f>
        <v>1.0143053531896267</v>
      </c>
      <c r="P6" s="67">
        <f xml:space="preserve"> (1-(N6/N4))*100</f>
        <v>33.64495153423843</v>
      </c>
      <c r="Q6" s="105">
        <v>10308960.5991219</v>
      </c>
      <c r="R6" s="67">
        <f>Q6/Q9</f>
        <v>1.0053438296172863</v>
      </c>
      <c r="S6" s="67">
        <f xml:space="preserve"> (1-(Q6/Q4))*100</f>
        <v>1.976067361729994</v>
      </c>
      <c r="T6" s="105">
        <v>50366278.129065998</v>
      </c>
      <c r="U6" s="67">
        <f>T6/T9</f>
        <v>1.2316966360198613</v>
      </c>
      <c r="V6" s="67">
        <f xml:space="preserve"> (1-(T6/T4))*100</f>
        <v>9.1926227747883278</v>
      </c>
      <c r="W6" s="105">
        <v>43007900.152497999</v>
      </c>
      <c r="X6" s="67">
        <f>W6/W9</f>
        <v>1.4081036897057031</v>
      </c>
      <c r="Y6" s="67">
        <f xml:space="preserve"> (1-(W6/W4))*100</f>
        <v>6.8298828654560939</v>
      </c>
      <c r="Z6" s="105">
        <v>10484288.5294779</v>
      </c>
      <c r="AA6" s="67">
        <f>Z6/Z9</f>
        <v>1.0155370417750516</v>
      </c>
      <c r="AB6" s="106">
        <f xml:space="preserve"> (1-(Z6/Z4))*100</f>
        <v>0.308941653994943</v>
      </c>
    </row>
    <row r="7" spans="1:28" s="56" customFormat="1" x14ac:dyDescent="0.25">
      <c r="A7" s="104">
        <v>19</v>
      </c>
      <c r="B7" s="105">
        <v>44770822.8142334</v>
      </c>
      <c r="C7" s="67">
        <f>B7/B9</f>
        <v>1.0913350728871578</v>
      </c>
      <c r="D7" s="67">
        <f xml:space="preserve"> (1-(B7/B4))*100</f>
        <v>18.019321459286274</v>
      </c>
      <c r="E7" s="105">
        <v>37173165.684439003</v>
      </c>
      <c r="F7" s="67">
        <f>E7/E9</f>
        <v>1.2167021691958677</v>
      </c>
      <c r="G7" s="67">
        <f xml:space="preserve"> (1-(E7/E4))*100</f>
        <v>18.86176760019692</v>
      </c>
      <c r="H7" s="105">
        <v>10421329.116802599</v>
      </c>
      <c r="I7" s="67">
        <f>H7/H9</f>
        <v>1.0092154619222995</v>
      </c>
      <c r="J7" s="67">
        <f xml:space="preserve"> (1-(H7/H4))*100</f>
        <v>5.1371786285525634E-2</v>
      </c>
      <c r="K7" s="105"/>
      <c r="L7" s="67"/>
      <c r="M7" s="67"/>
      <c r="N7" s="105"/>
      <c r="O7" s="67"/>
      <c r="P7" s="67"/>
      <c r="Q7" s="105"/>
      <c r="R7" s="67"/>
      <c r="S7" s="67"/>
      <c r="T7" s="105">
        <v>45093787.525442198</v>
      </c>
      <c r="U7" s="67">
        <f>T7/T9</f>
        <v>1.1027589979579759</v>
      </c>
      <c r="V7" s="67">
        <f xml:space="preserve"> (1-(T7/T4))*100</f>
        <v>18.69860695596509</v>
      </c>
      <c r="W7" s="105">
        <v>37405428.518257499</v>
      </c>
      <c r="X7" s="67">
        <f>W7/W9</f>
        <v>1.2246755067050645</v>
      </c>
      <c r="Y7" s="67">
        <f xml:space="preserve"> (1-(W7/W4))*100</f>
        <v>18.966791120783434</v>
      </c>
      <c r="Z7" s="105">
        <v>10458223.131881</v>
      </c>
      <c r="AA7" s="67">
        <f>Z7/Z9</f>
        <v>1.0130122756267508</v>
      </c>
      <c r="AB7" s="106">
        <f xml:space="preserve"> (1-(Z7/Z4))*100</f>
        <v>0.55678747255843986</v>
      </c>
    </row>
    <row r="8" spans="1:28" s="56" customFormat="1" x14ac:dyDescent="0.25">
      <c r="A8" s="104">
        <v>20</v>
      </c>
      <c r="B8" s="105">
        <v>42314511.171925902</v>
      </c>
      <c r="C8" s="67">
        <f>B8/B9</f>
        <v>1.0314599382193401</v>
      </c>
      <c r="D8" s="67">
        <f xml:space="preserve"> (1-(B8/B4))*100</f>
        <v>22.517118964133665</v>
      </c>
      <c r="E8" s="105">
        <v>33183584.625895798</v>
      </c>
      <c r="F8" s="67">
        <f>E8/E9</f>
        <v>1.0861205563916549</v>
      </c>
      <c r="G8" s="67">
        <f xml:space="preserve"> (1-(E8/E4))*100</f>
        <v>27.569865206246046</v>
      </c>
      <c r="H8" s="105">
        <v>10386016.7119596</v>
      </c>
      <c r="I8" s="67">
        <f>H8/H9</f>
        <v>1.0057957613672375</v>
      </c>
      <c r="J8" s="67">
        <f xml:space="preserve"> (1-(H8/H4))*100</f>
        <v>0.39004513432272514</v>
      </c>
      <c r="K8" s="105">
        <v>40948032.840702802</v>
      </c>
      <c r="L8" s="67">
        <f>K8/K9</f>
        <v>1.0032587872809848</v>
      </c>
      <c r="M8" s="67">
        <f xml:space="preserve"> (1-(K8/K4))*100</f>
        <v>26.173153885472345</v>
      </c>
      <c r="N8" s="105">
        <v>30333411.564194798</v>
      </c>
      <c r="O8" s="67">
        <f>N8/N9</f>
        <v>1.0044872005474226</v>
      </c>
      <c r="P8" s="67">
        <f xml:space="preserve"> (1-(N8/N4))*100</f>
        <v>34.287247261426515</v>
      </c>
      <c r="Q8" s="105">
        <v>10275545.255463099</v>
      </c>
      <c r="R8" s="67">
        <f>Q8/Q9</f>
        <v>1.002085119950205</v>
      </c>
      <c r="S8" s="67">
        <f xml:space="preserve"> (1-(Q8/Q4))*100</f>
        <v>2.2938009842810358</v>
      </c>
      <c r="T8" s="105">
        <v>42520307.610510997</v>
      </c>
      <c r="U8" s="67">
        <f>T8/T9</f>
        <v>1.0398250931345383</v>
      </c>
      <c r="V8" s="67">
        <f xml:space="preserve"> (1-(T8/T4))*100</f>
        <v>23.338436820260778</v>
      </c>
      <c r="W8" s="105">
        <v>33297992.971628599</v>
      </c>
      <c r="X8" s="67">
        <f>W8/W9</f>
        <v>1.0901956756059268</v>
      </c>
      <c r="Y8" s="67">
        <f xml:space="preserve"> (1-(W8/W4))*100</f>
        <v>27.864929594065224</v>
      </c>
      <c r="Z8" s="105">
        <v>10402638.549225001</v>
      </c>
      <c r="AA8" s="67">
        <f>Z8/Z9</f>
        <v>1.0076281999710623</v>
      </c>
      <c r="AB8" s="106">
        <f xml:space="preserve"> (1-(Z8/Z4))*100</f>
        <v>1.0853198433642963</v>
      </c>
    </row>
    <row r="9" spans="1:28" s="56" customFormat="1" x14ac:dyDescent="0.25">
      <c r="A9" s="104">
        <v>20.95</v>
      </c>
      <c r="B9" s="105">
        <v>41023901.757130302</v>
      </c>
      <c r="C9" s="67">
        <f>B9/B9</f>
        <v>1</v>
      </c>
      <c r="D9" s="67">
        <f xml:space="preserve"> (1-(B9/B4))*100</f>
        <v>24.880377642558926</v>
      </c>
      <c r="E9" s="105">
        <v>30552395.340107899</v>
      </c>
      <c r="F9" s="67">
        <f>E9/E9</f>
        <v>1</v>
      </c>
      <c r="G9" s="67">
        <f xml:space="preserve"> (1-(E9/E4))*100</f>
        <v>33.312987800927274</v>
      </c>
      <c r="H9" s="105">
        <v>10326168.7023231</v>
      </c>
      <c r="I9" s="67">
        <f>H9/H9</f>
        <v>1</v>
      </c>
      <c r="J9" s="67">
        <f xml:space="preserve"> (1-(H9/H4))*100</f>
        <v>0.9640339602628778</v>
      </c>
      <c r="K9" s="105">
        <v>40815025.355202198</v>
      </c>
      <c r="L9" s="67">
        <f>K9/K9</f>
        <v>1</v>
      </c>
      <c r="M9" s="67">
        <f xml:space="preserve"> (1-(K9/K4))*100</f>
        <v>26.412958400681507</v>
      </c>
      <c r="N9" s="105">
        <v>30197907.497142602</v>
      </c>
      <c r="O9" s="67">
        <f>N9/N9</f>
        <v>1</v>
      </c>
      <c r="P9" s="67">
        <f xml:space="preserve"> (1-(N9/N4))*100</f>
        <v>34.580796347866318</v>
      </c>
      <c r="Q9" s="105">
        <v>10254164.0933394</v>
      </c>
      <c r="R9" s="67">
        <f>Q9/Q9</f>
        <v>1</v>
      </c>
      <c r="S9" s="67">
        <f xml:space="preserve"> (1-(Q9/Q4))*100</f>
        <v>2.4971062133183786</v>
      </c>
      <c r="T9" s="105">
        <v>40891788.331760801</v>
      </c>
      <c r="U9" s="67">
        <f>T9/T9</f>
        <v>1</v>
      </c>
      <c r="V9" s="67">
        <f xml:space="preserve"> (1-(T9/T4))*100</f>
        <v>26.274559360128524</v>
      </c>
      <c r="W9" s="105">
        <v>30543134.335147399</v>
      </c>
      <c r="X9" s="67">
        <f>W9/W9</f>
        <v>1</v>
      </c>
      <c r="Y9" s="67">
        <f xml:space="preserve"> (1-(W9/W4))*100</f>
        <v>33.8329145675226</v>
      </c>
      <c r="Z9" s="105">
        <v>10323885.8832293</v>
      </c>
      <c r="AA9" s="67">
        <f>Z9/Z9</f>
        <v>1</v>
      </c>
      <c r="AB9" s="106">
        <f xml:space="preserve"> (1-(Z9/Z4))*100</f>
        <v>1.8341485882626185</v>
      </c>
    </row>
    <row r="10" spans="1:28" s="56" customFormat="1" x14ac:dyDescent="0.25">
      <c r="A10" s="104">
        <v>22</v>
      </c>
      <c r="B10" s="105">
        <v>39589284.262884103</v>
      </c>
      <c r="C10" s="67">
        <f>B10/B9</f>
        <v>0.9650297160241017</v>
      </c>
      <c r="D10" s="67">
        <f xml:space="preserve"> (1-(B10/B4))*100</f>
        <v>27.507332168560882</v>
      </c>
      <c r="E10" s="105">
        <v>26461940.609716501</v>
      </c>
      <c r="F10" s="67">
        <f>E10/E9</f>
        <v>0.86611672555108565</v>
      </c>
      <c r="G10" s="67">
        <f xml:space="preserve"> (1-(E10/E4))*100</f>
        <v>42.24126335735383</v>
      </c>
      <c r="H10" s="105">
        <v>9927280.0937191397</v>
      </c>
      <c r="I10" s="67">
        <f>H10/H9</f>
        <v>0.96137109318055003</v>
      </c>
      <c r="J10" s="67">
        <f xml:space="preserve"> (1-(H10/H4))*100</f>
        <v>4.7896850641861004</v>
      </c>
      <c r="K10" s="105">
        <v>40634624.967341498</v>
      </c>
      <c r="L10" s="67">
        <f>K10/K9</f>
        <v>0.99558004959470869</v>
      </c>
      <c r="M10" s="67">
        <f xml:space="preserve"> (1-(K10/K4))*100</f>
        <v>26.7382094750226</v>
      </c>
      <c r="N10" s="105">
        <v>30088980.013328999</v>
      </c>
      <c r="O10" s="67">
        <f>N10/N9</f>
        <v>0.99639287974427004</v>
      </c>
      <c r="P10" s="67">
        <f xml:space="preserve"> (1-(N10/N4))*100</f>
        <v>34.81677128247366</v>
      </c>
      <c r="Q10" s="105">
        <v>10243538.811520999</v>
      </c>
      <c r="R10" s="67">
        <f>Q10/Q9</f>
        <v>0.99896380809574692</v>
      </c>
      <c r="S10" s="67">
        <f xml:space="preserve"> (1-(Q10/Q4))*100</f>
        <v>2.5981379225013868</v>
      </c>
      <c r="T10" s="105">
        <v>39285820.213377401</v>
      </c>
      <c r="U10" s="67">
        <f>T10/T9</f>
        <v>0.96072639070333743</v>
      </c>
      <c r="V10" s="67">
        <f xml:space="preserve"> (1-(T10/T4))*100</f>
        <v>29.17002351104313</v>
      </c>
      <c r="W10" s="105">
        <v>26227589.4838618</v>
      </c>
      <c r="X10" s="67">
        <f>W10/W9</f>
        <v>0.85870654910751898</v>
      </c>
      <c r="Y10" s="67">
        <f xml:space="preserve"> (1-(W10/W4))*100</f>
        <v>43.181890403774936</v>
      </c>
      <c r="Z10" s="105">
        <v>9907136.6899458896</v>
      </c>
      <c r="AA10" s="67">
        <f>Z10/Z9</f>
        <v>0.95963252616338957</v>
      </c>
      <c r="AB10" s="106">
        <f xml:space="preserve"> (1-(Z10/Z4))*100</f>
        <v>5.7968560267745222</v>
      </c>
    </row>
    <row r="11" spans="1:28" s="56" customFormat="1" x14ac:dyDescent="0.25">
      <c r="A11" s="104">
        <v>23</v>
      </c>
      <c r="B11" s="105">
        <v>38402749.6288836</v>
      </c>
      <c r="C11" s="67">
        <f>B11/B9</f>
        <v>0.93610670813896624</v>
      </c>
      <c r="D11" s="67">
        <f xml:space="preserve"> (1-(B11/B4))*100</f>
        <v>29.680017598333553</v>
      </c>
      <c r="E11" s="105">
        <v>21638771.002885401</v>
      </c>
      <c r="F11" s="67">
        <f>E11/E9</f>
        <v>0.70825121114084733</v>
      </c>
      <c r="G11" s="67">
        <f xml:space="preserve"> (1-(E11/E4))*100</f>
        <v>52.768842842642272</v>
      </c>
      <c r="H11" s="105">
        <v>9150182.5108290296</v>
      </c>
      <c r="I11" s="67">
        <f>H11/H9</f>
        <v>0.88611592301126108</v>
      </c>
      <c r="J11" s="67">
        <f xml:space="preserve"> (1-(H11/H4))*100</f>
        <v>12.242653541386428</v>
      </c>
      <c r="K11" s="105"/>
      <c r="L11" s="67"/>
      <c r="M11" s="67"/>
      <c r="N11" s="105"/>
      <c r="O11" s="67"/>
      <c r="P11" s="67"/>
      <c r="Q11" s="105"/>
      <c r="R11" s="67"/>
      <c r="S11" s="67"/>
      <c r="T11" s="105">
        <v>37951016.2977807</v>
      </c>
      <c r="U11" s="67">
        <f>T11/T9</f>
        <v>0.92808404440223535</v>
      </c>
      <c r="V11" s="67">
        <f xml:space="preserve"> (1-(T11/T4))*100</f>
        <v>31.576594875611153</v>
      </c>
      <c r="W11" s="105">
        <v>21090949.227869201</v>
      </c>
      <c r="X11" s="67">
        <f>W11/W9</f>
        <v>0.69052995663247529</v>
      </c>
      <c r="Y11" s="67">
        <f xml:space="preserve"> (1-(W11/W4))*100</f>
        <v>54.309645365814085</v>
      </c>
      <c r="Z11" s="105">
        <v>9050572.4679796193</v>
      </c>
      <c r="AA11" s="67">
        <f>Z11/Z9</f>
        <v>0.87666335819169383</v>
      </c>
      <c r="AB11" s="106">
        <f xml:space="preserve"> (1-(Z11/Z4))*100</f>
        <v>13.941595041639488</v>
      </c>
    </row>
    <row r="12" spans="1:28" s="56" customFormat="1" x14ac:dyDescent="0.25">
      <c r="A12" s="104">
        <v>24</v>
      </c>
      <c r="B12" s="105">
        <v>37458004.527589798</v>
      </c>
      <c r="C12" s="67">
        <f>B12/B9</f>
        <v>0.91307756998221845</v>
      </c>
      <c r="D12" s="67">
        <f xml:space="preserve"> (1-(B12/B4))*100</f>
        <v>31.409957759885778</v>
      </c>
      <c r="E12" s="105">
        <v>17436420.162805401</v>
      </c>
      <c r="F12" s="67">
        <f>E12/E9</f>
        <v>0.57070550340501791</v>
      </c>
      <c r="G12" s="67">
        <f xml:space="preserve"> (1-(E12/E4))*100</f>
        <v>61.941355132351639</v>
      </c>
      <c r="H12" s="105">
        <v>8280091.64133857</v>
      </c>
      <c r="I12" s="67">
        <f>H12/H9</f>
        <v>0.80185515848446098</v>
      </c>
      <c r="J12" s="67">
        <f xml:space="preserve"> (1-(H12/H4))*100</f>
        <v>20.58749975554489</v>
      </c>
      <c r="K12" s="105">
        <v>40268538.272729397</v>
      </c>
      <c r="L12" s="67">
        <f>K12/K9</f>
        <v>0.98661063964270823</v>
      </c>
      <c r="M12" s="67">
        <f xml:space="preserve"> (1-(K12/K4))*100</f>
        <v>27.3982418182818</v>
      </c>
      <c r="N12" s="105">
        <v>29814523.555472299</v>
      </c>
      <c r="O12" s="67">
        <f>N12/N9</f>
        <v>0.98730428783164603</v>
      </c>
      <c r="P12" s="67">
        <f xml:space="preserve"> (1-(N12/N4))*100</f>
        <v>35.411339727716737</v>
      </c>
      <c r="Q12" s="105">
        <v>10196050.771235701</v>
      </c>
      <c r="R12" s="67">
        <f>Q12/Q9</f>
        <v>0.99433270995327183</v>
      </c>
      <c r="S12" s="67">
        <f xml:space="preserve"> (1-(Q12/Q4))*100</f>
        <v>3.0496833928028266</v>
      </c>
      <c r="T12" s="105">
        <v>36516557.493853398</v>
      </c>
      <c r="U12" s="67">
        <f>T12/T9</f>
        <v>0.89300465896941106</v>
      </c>
      <c r="V12" s="67">
        <f xml:space="preserve"> (1-(T12/T4))*100</f>
        <v>34.162838024022015</v>
      </c>
      <c r="W12" s="105">
        <v>16750074.4581935</v>
      </c>
      <c r="X12" s="67">
        <f>W12/W9</f>
        <v>0.54840718946511047</v>
      </c>
      <c r="Y12" s="67">
        <f xml:space="preserve"> (1-(W12/W4))*100</f>
        <v>63.713494642877208</v>
      </c>
      <c r="Z12" s="105">
        <v>8094179.9723638697</v>
      </c>
      <c r="AA12" s="67">
        <f>Z12/Z9</f>
        <v>0.78402454888740192</v>
      </c>
      <c r="AB12" s="106">
        <f xml:space="preserve"> (1-(Z12/Z4))*100</f>
        <v>23.035562630764872</v>
      </c>
    </row>
    <row r="13" spans="1:28" s="56" customFormat="1" x14ac:dyDescent="0.25">
      <c r="A13" s="104">
        <v>25</v>
      </c>
      <c r="B13" s="105">
        <v>36515261.532214202</v>
      </c>
      <c r="C13" s="67">
        <f>B13/B9</f>
        <v>0.89009723522623097</v>
      </c>
      <c r="D13" s="67">
        <f xml:space="preserve"> (1-(B13/B4))*100</f>
        <v>33.136231828403126</v>
      </c>
      <c r="E13" s="105">
        <v>14739789.5645035</v>
      </c>
      <c r="F13" s="67">
        <f>E13/E9</f>
        <v>0.48244300980073157</v>
      </c>
      <c r="G13" s="67">
        <f xml:space="preserve"> (1-(E13/E4))*100</f>
        <v>67.827317120061252</v>
      </c>
      <c r="H13" s="105">
        <v>7421136.8484535599</v>
      </c>
      <c r="I13" s="67">
        <f>H13/H9</f>
        <v>0.71867282652316256</v>
      </c>
      <c r="J13" s="67">
        <f xml:space="preserve"> (1-(H13/H4))*100</f>
        <v>28.825542358770186</v>
      </c>
      <c r="K13" s="105"/>
      <c r="L13" s="67"/>
      <c r="M13" s="67"/>
      <c r="N13" s="105"/>
      <c r="O13" s="67"/>
      <c r="P13" s="67"/>
      <c r="Q13" s="105"/>
      <c r="R13" s="67"/>
      <c r="S13" s="67"/>
      <c r="T13" s="105">
        <v>35132611.212687001</v>
      </c>
      <c r="U13" s="67">
        <f>T13/T9</f>
        <v>0.8591605465540223</v>
      </c>
      <c r="V13" s="67">
        <f xml:space="preserve"> (1-(T13/T4))*100</f>
        <v>36.658010124911897</v>
      </c>
      <c r="W13" s="105">
        <v>14198473.103985401</v>
      </c>
      <c r="X13" s="67">
        <f>W13/W9</f>
        <v>0.46486627561489524</v>
      </c>
      <c r="Y13" s="67">
        <f xml:space="preserve"> (1-(W13/W4))*100</f>
        <v>69.241153426711648</v>
      </c>
      <c r="Z13" s="105">
        <v>7197424.6616341202</v>
      </c>
      <c r="AA13" s="67">
        <f>Z13/Z9</f>
        <v>0.69716236144434929</v>
      </c>
      <c r="AB13" s="106">
        <f xml:space="preserve"> (1-(Z13/Z4))*100</f>
        <v>31.562463216598069</v>
      </c>
    </row>
    <row r="14" spans="1:28" s="56" customFormat="1" x14ac:dyDescent="0.25">
      <c r="A14" s="104">
        <v>26</v>
      </c>
      <c r="B14" s="105">
        <v>35734588.777067803</v>
      </c>
      <c r="C14" s="67">
        <f>B14/B9</f>
        <v>0.87106753006146787</v>
      </c>
      <c r="D14" s="67">
        <f xml:space="preserve"> (1-(B14/B4))*100</f>
        <v>34.565736093953589</v>
      </c>
      <c r="E14" s="105">
        <v>13320994.7711413</v>
      </c>
      <c r="F14" s="67">
        <f>E14/E9</f>
        <v>0.43600492278437031</v>
      </c>
      <c r="G14" s="67">
        <f xml:space="preserve"> (1-(E14/E4))*100</f>
        <v>70.924134395422939</v>
      </c>
      <c r="H14" s="105">
        <v>6684949.9400958205</v>
      </c>
      <c r="I14" s="67">
        <f>H14/H9</f>
        <v>0.64737950083963802</v>
      </c>
      <c r="J14" s="67">
        <f xml:space="preserve"> (1-(H14/H4))*100</f>
        <v>35.886145740023643</v>
      </c>
      <c r="K14" s="105">
        <v>39718469.956551701</v>
      </c>
      <c r="L14" s="67">
        <f>K14/K9</f>
        <v>0.97313353626250454</v>
      </c>
      <c r="M14" s="67">
        <f xml:space="preserve"> (1-(K14/K4))*100</f>
        <v>28.389981985359157</v>
      </c>
      <c r="N14" s="105">
        <v>29537282.157682601</v>
      </c>
      <c r="O14" s="67">
        <f>N14/N9</f>
        <v>0.97812347297498969</v>
      </c>
      <c r="P14" s="67">
        <f xml:space="preserve"> (1-(N14/N4))*100</f>
        <v>36.011941324516869</v>
      </c>
      <c r="Q14" s="105">
        <v>10163687.736246699</v>
      </c>
      <c r="R14" s="67">
        <f>Q14/Q9</f>
        <v>0.99117662285593133</v>
      </c>
      <c r="S14" s="67">
        <f xml:space="preserve"> (1-(Q14/Q4))*100</f>
        <v>3.3574110178363425</v>
      </c>
      <c r="T14" s="105">
        <v>33381111.406972501</v>
      </c>
      <c r="U14" s="67">
        <f>T14/T9</f>
        <v>0.81632799074833495</v>
      </c>
      <c r="V14" s="67">
        <f xml:space="preserve"> (1-(T14/T4))*100</f>
        <v>39.815859175418076</v>
      </c>
      <c r="W14" s="105">
        <v>12731070.023589401</v>
      </c>
      <c r="X14" s="67">
        <f>W14/W9</f>
        <v>0.41682264445725759</v>
      </c>
      <c r="Y14" s="67">
        <f xml:space="preserve"> (1-(W14/W4))*100</f>
        <v>72.420060474005481</v>
      </c>
      <c r="Z14" s="105">
        <v>6328119.9507593401</v>
      </c>
      <c r="AA14" s="67">
        <f>Z14/Z9</f>
        <v>0.61295911465266129</v>
      </c>
      <c r="AB14" s="106">
        <f xml:space="preserve"> (1-(Z14/Z4))*100</f>
        <v>39.82834662953676</v>
      </c>
    </row>
    <row r="15" spans="1:28" s="56" customFormat="1" x14ac:dyDescent="0.25">
      <c r="A15" s="104">
        <v>27</v>
      </c>
      <c r="B15" s="105">
        <v>34915083.582289197</v>
      </c>
      <c r="C15" s="67">
        <f>B15/B9</f>
        <v>0.85109124405068703</v>
      </c>
      <c r="D15" s="67">
        <f xml:space="preserve"> (1-(B15/B4))*100</f>
        <v>36.066347155187671</v>
      </c>
      <c r="E15" s="105">
        <v>12410249.533314399</v>
      </c>
      <c r="F15" s="67">
        <f>E15/E9</f>
        <v>0.40619563196810121</v>
      </c>
      <c r="G15" s="67">
        <f xml:space="preserve"> (1-(E15/E4))*100</f>
        <v>72.912026935733181</v>
      </c>
      <c r="H15" s="105">
        <v>6066282.7418549703</v>
      </c>
      <c r="I15" s="67">
        <f>H15/H9</f>
        <v>0.58746694119864862</v>
      </c>
      <c r="J15" s="67">
        <f xml:space="preserve"> (1-(H15/H4))*100</f>
        <v>41.819643961982386</v>
      </c>
      <c r="K15" s="105"/>
      <c r="L15" s="67"/>
      <c r="M15" s="67"/>
      <c r="N15" s="105"/>
      <c r="O15" s="67"/>
      <c r="P15" s="67"/>
      <c r="Q15" s="105"/>
      <c r="R15" s="67"/>
      <c r="S15" s="67"/>
      <c r="T15" s="105">
        <v>31697432.2781367</v>
      </c>
      <c r="U15" s="67">
        <f>T15/T9</f>
        <v>0.7751539751935278</v>
      </c>
      <c r="V15" s="67">
        <f xml:space="preserve"> (1-(T15/T4))*100</f>
        <v>42.851431615109156</v>
      </c>
      <c r="W15" s="105">
        <v>11849862.025459399</v>
      </c>
      <c r="X15" s="67">
        <f>W15/W9</f>
        <v>0.38797138156915395</v>
      </c>
      <c r="Y15" s="67">
        <f xml:space="preserve"> (1-(W15/W4))*100</f>
        <v>74.329064450357492</v>
      </c>
      <c r="Z15" s="105">
        <v>5741317.1613659197</v>
      </c>
      <c r="AA15" s="67">
        <f>Z15/Z9</f>
        <v>0.55611978147612395</v>
      </c>
      <c r="AB15" s="106">
        <f xml:space="preserve"> (1-(Z15/Z4))*100</f>
        <v>45.408028164486957</v>
      </c>
    </row>
    <row r="16" spans="1:28" s="56" customFormat="1" x14ac:dyDescent="0.25">
      <c r="A16" s="104">
        <v>28</v>
      </c>
      <c r="B16" s="105">
        <v>34266067.771242902</v>
      </c>
      <c r="C16" s="67">
        <f>B16/B9</f>
        <v>0.83527081295447891</v>
      </c>
      <c r="D16" s="67">
        <f xml:space="preserve"> (1-(B16/B4))*100</f>
        <v>37.254771964666759</v>
      </c>
      <c r="E16" s="105">
        <v>11735484.763895299</v>
      </c>
      <c r="F16" s="67">
        <f>E16/E9</f>
        <v>0.38411013713512171</v>
      </c>
      <c r="G16" s="67">
        <f xml:space="preserve"> (1-(E16/E4))*100</f>
        <v>74.384842599082646</v>
      </c>
      <c r="H16" s="105">
        <v>5631232.3282184396</v>
      </c>
      <c r="I16" s="67">
        <f>H16/H9</f>
        <v>0.5453360767727502</v>
      </c>
      <c r="J16" s="67">
        <f xml:space="preserve"> (1-(H16/H4))*100</f>
        <v>45.992114820490436</v>
      </c>
      <c r="K16" s="105">
        <v>39181214.628349602</v>
      </c>
      <c r="L16" s="67">
        <f>K16/K9</f>
        <v>0.95997036109535694</v>
      </c>
      <c r="M16" s="67">
        <f xml:space="preserve"> (1-(K16/K4))*100</f>
        <v>29.358621103963166</v>
      </c>
      <c r="N16" s="105">
        <v>29256520.977237798</v>
      </c>
      <c r="O16" s="67">
        <f>N16/N9</f>
        <v>0.96882610094776</v>
      </c>
      <c r="P16" s="67">
        <f xml:space="preserve"> (1-(N16/N4))*100</f>
        <v>36.620167998595868</v>
      </c>
      <c r="Q16" s="105">
        <v>10136443.9773598</v>
      </c>
      <c r="R16" s="67">
        <f>Q16/Q9</f>
        <v>0.98851977451228168</v>
      </c>
      <c r="S16" s="67">
        <f xml:space="preserve"> (1-(Q16/Q4))*100</f>
        <v>3.6164614196945277</v>
      </c>
      <c r="T16" s="105">
        <v>29155926.6294466</v>
      </c>
      <c r="U16" s="67">
        <f>T16/T9</f>
        <v>0.71300199426106015</v>
      </c>
      <c r="V16" s="67">
        <f xml:space="preserve"> (1-(T16/T4))*100</f>
        <v>47.43361379599623</v>
      </c>
      <c r="W16" s="105">
        <v>11160348.284411499</v>
      </c>
      <c r="X16" s="67">
        <f>W16/W9</f>
        <v>0.36539630026014619</v>
      </c>
      <c r="Y16" s="67">
        <f xml:space="preserve"> (1-(W16/W4))*100</f>
        <v>75.822791783975745</v>
      </c>
      <c r="Z16" s="105">
        <v>5340213.0401894096</v>
      </c>
      <c r="AA16" s="67">
        <f>Z16/Z9</f>
        <v>0.51726773238208212</v>
      </c>
      <c r="AB16" s="106">
        <f xml:space="preserve"> (1-(Z16/Z4))*100</f>
        <v>49.221972642894187</v>
      </c>
    </row>
    <row r="17" spans="1:28" s="56" customFormat="1" x14ac:dyDescent="0.25">
      <c r="A17" s="104">
        <v>29</v>
      </c>
      <c r="B17" s="105">
        <v>33422534.753346398</v>
      </c>
      <c r="C17" s="67">
        <f>B17/B9</f>
        <v>0.81470882392451316</v>
      </c>
      <c r="D17" s="67">
        <f xml:space="preserve"> (1-(B17/B4))*100</f>
        <v>38.799380815515619</v>
      </c>
      <c r="E17" s="105">
        <v>11152677.5351985</v>
      </c>
      <c r="F17" s="67">
        <f>E17/E9</f>
        <v>0.36503447310914228</v>
      </c>
      <c r="G17" s="67">
        <f xml:space="preserve"> (1-(E17/E4))*100</f>
        <v>75.656941638688551</v>
      </c>
      <c r="H17" s="105">
        <v>5337640.1877919501</v>
      </c>
      <c r="I17" s="67">
        <f>H17/H9</f>
        <v>0.5169042208840855</v>
      </c>
      <c r="J17" s="67">
        <f xml:space="preserve"> (1-(H17/H4))*100</f>
        <v>48.80789113472693</v>
      </c>
      <c r="K17" s="105"/>
      <c r="L17" s="67"/>
      <c r="M17" s="67"/>
      <c r="N17" s="105"/>
      <c r="O17" s="67"/>
      <c r="P17" s="67"/>
      <c r="Q17" s="105"/>
      <c r="R17" s="67"/>
      <c r="S17" s="67"/>
      <c r="T17" s="105">
        <v>25792216.966892201</v>
      </c>
      <c r="U17" s="67">
        <f>T17/T9</f>
        <v>0.63074318877023272</v>
      </c>
      <c r="V17" s="67">
        <f xml:space="preserve"> (1-(T17/T4))*100</f>
        <v>53.498180477316957</v>
      </c>
      <c r="W17" s="105">
        <v>10507610.4632298</v>
      </c>
      <c r="X17" s="67">
        <f>W17/W9</f>
        <v>0.3440252839780823</v>
      </c>
      <c r="Y17" s="67">
        <f xml:space="preserve"> (1-(W17/W4))*100</f>
        <v>77.236849644089929</v>
      </c>
      <c r="Z17" s="105">
        <v>5019262.0582659701</v>
      </c>
      <c r="AA17" s="67">
        <f>Z17/Z9</f>
        <v>0.48617953695318744</v>
      </c>
      <c r="AB17" s="106">
        <f xml:space="preserve"> (1-(Z17/Z4))*100</f>
        <v>52.273771816026112</v>
      </c>
    </row>
    <row r="18" spans="1:28" s="56" customFormat="1" x14ac:dyDescent="0.25">
      <c r="A18" s="104">
        <v>30</v>
      </c>
      <c r="B18" s="105">
        <v>32687342.653047498</v>
      </c>
      <c r="C18" s="67">
        <f>B18/B9</f>
        <v>0.79678775672199831</v>
      </c>
      <c r="D18" s="67">
        <f xml:space="preserve"> (1-(B18/B4))*100</f>
        <v>40.145604616010857</v>
      </c>
      <c r="E18" s="105">
        <v>10598628.518698599</v>
      </c>
      <c r="F18" s="67">
        <f>E18/E9</f>
        <v>0.34690008428848673</v>
      </c>
      <c r="G18" s="67">
        <f xml:space="preserve"> (1-(E18/E4))*100</f>
        <v>76.866269847194332</v>
      </c>
      <c r="H18" s="105">
        <v>5050670.4872757504</v>
      </c>
      <c r="I18" s="67">
        <f>H18/H9</f>
        <v>0.48911369094129659</v>
      </c>
      <c r="J18" s="67">
        <f xml:space="preserve"> (1-(H18/H4))*100</f>
        <v>51.560153114367267</v>
      </c>
      <c r="K18" s="105">
        <v>38912582.081436597</v>
      </c>
      <c r="L18" s="67">
        <f>K18/K9</f>
        <v>0.95338865387907645</v>
      </c>
      <c r="M18" s="67">
        <f xml:space="preserve"> (1-(K18/K4))*100</f>
        <v>29.842949466682136</v>
      </c>
      <c r="N18" s="105">
        <v>28986553.602743398</v>
      </c>
      <c r="O18" s="67">
        <f>N18/N9</f>
        <v>0.95988616447964736</v>
      </c>
      <c r="P18" s="67">
        <f xml:space="preserve"> (1-(N18/N4))*100</f>
        <v>37.205011523040469</v>
      </c>
      <c r="Q18" s="105">
        <v>10091444.3349835</v>
      </c>
      <c r="R18" s="67">
        <f>Q18/Q9</f>
        <v>0.98413134831130744</v>
      </c>
      <c r="S18" s="67">
        <f xml:space="preserve"> (1-(Q18/Q4))*100</f>
        <v>4.044345673458805</v>
      </c>
      <c r="T18" s="105">
        <v>22395194.3988089</v>
      </c>
      <c r="U18" s="67">
        <f>T18/T9</f>
        <v>0.54766972324892116</v>
      </c>
      <c r="V18" s="67">
        <f xml:space="preserve"> (1-(T18/T4))*100</f>
        <v>59.622808328356825</v>
      </c>
      <c r="W18" s="105">
        <v>9915741.09946125</v>
      </c>
      <c r="X18" s="67">
        <f>W18/W9</f>
        <v>0.32464713642865223</v>
      </c>
      <c r="Y18" s="67">
        <f xml:space="preserve"> (1-(W18/W4))*100</f>
        <v>78.51904518851623</v>
      </c>
      <c r="Z18" s="105">
        <v>4734417.9642164102</v>
      </c>
      <c r="AA18" s="67">
        <f>Z18/Z9</f>
        <v>0.45858875405696459</v>
      </c>
      <c r="AB18" s="106">
        <f xml:space="preserve"> (1-(Z18/Z4))*100</f>
        <v>54.982244510150238</v>
      </c>
    </row>
    <row r="19" spans="1:28" s="56" customFormat="1" x14ac:dyDescent="0.25">
      <c r="A19" s="104">
        <v>31</v>
      </c>
      <c r="B19" s="105">
        <v>32248215.7199017</v>
      </c>
      <c r="C19" s="67">
        <f>B19/B9</f>
        <v>0.78608358392669675</v>
      </c>
      <c r="D19" s="67">
        <f xml:space="preserve"> (1-(B19/B4))*100</f>
        <v>40.949698034042704</v>
      </c>
      <c r="E19" s="105">
        <v>10114785.8103707</v>
      </c>
      <c r="F19" s="67">
        <f>E19/E9</f>
        <v>0.3310635941232547</v>
      </c>
      <c r="G19" s="67">
        <f xml:space="preserve"> (1-(E19/E4))*100</f>
        <v>77.922358060033645</v>
      </c>
      <c r="H19" s="105">
        <v>4801491.9940378703</v>
      </c>
      <c r="I19" s="67">
        <f>H19/H9</f>
        <v>0.46498291209959303</v>
      </c>
      <c r="J19" s="67">
        <f xml:space="preserve"> (1-(H19/H4))*100</f>
        <v>53.949968108246637</v>
      </c>
      <c r="K19" s="105"/>
      <c r="L19" s="67"/>
      <c r="M19" s="67"/>
      <c r="N19" s="105"/>
      <c r="O19" s="67"/>
      <c r="P19" s="67"/>
      <c r="Q19" s="105"/>
      <c r="R19" s="67"/>
      <c r="S19" s="67"/>
      <c r="T19" s="105">
        <v>19954652.638983</v>
      </c>
      <c r="U19" s="67">
        <f>T19/T9</f>
        <v>0.48798679277824952</v>
      </c>
      <c r="V19" s="67">
        <f xml:space="preserve"> (1-(T19/T4))*100</f>
        <v>64.022958675985905</v>
      </c>
      <c r="W19" s="105">
        <v>9456372.2500814609</v>
      </c>
      <c r="X19" s="67">
        <f>W19/W9</f>
        <v>0.3096071328606107</v>
      </c>
      <c r="Y19" s="67">
        <f xml:space="preserve"> (1-(W19/W4))*100</f>
        <v>79.514198389507598</v>
      </c>
      <c r="Z19" s="105">
        <v>4490483.9703770801</v>
      </c>
      <c r="AA19" s="67">
        <f>Z19/Z9</f>
        <v>0.43496063605969087</v>
      </c>
      <c r="AB19" s="106">
        <f xml:space="preserve"> (1-(Z19/Z4))*100</f>
        <v>57.301718830609602</v>
      </c>
    </row>
    <row r="20" spans="1:28" s="56" customFormat="1" x14ac:dyDescent="0.25">
      <c r="A20" s="104">
        <v>32</v>
      </c>
      <c r="B20" s="105">
        <v>32047790.380693302</v>
      </c>
      <c r="C20" s="67">
        <f>B20/B9</f>
        <v>0.78119800916116233</v>
      </c>
      <c r="D20" s="67">
        <f xml:space="preserve"> (1-(B20/B4))*100</f>
        <v>41.316700565428697</v>
      </c>
      <c r="E20" s="105">
        <v>9726560.9501645807</v>
      </c>
      <c r="F20" s="67">
        <f>E20/E9</f>
        <v>0.31835673903433559</v>
      </c>
      <c r="G20" s="67">
        <f xml:space="preserve"> (1-(E20/E4))*100</f>
        <v>78.769740260360251</v>
      </c>
      <c r="H20" s="105">
        <v>4618095.7656522002</v>
      </c>
      <c r="I20" s="67">
        <f>H20/H9</f>
        <v>0.44722257584395825</v>
      </c>
      <c r="J20" s="67">
        <f xml:space="preserve"> (1-(H20/H4))*100</f>
        <v>55.708880166513985</v>
      </c>
      <c r="K20" s="105">
        <v>38223739.855228998</v>
      </c>
      <c r="L20" s="67">
        <f>K20/K9</f>
        <v>0.93651148131302286</v>
      </c>
      <c r="M20" s="67">
        <f xml:space="preserve"> (1-(K20/K4))*100</f>
        <v>31.084890666379195</v>
      </c>
      <c r="N20" s="105">
        <v>28713592.400782101</v>
      </c>
      <c r="O20" s="67">
        <f>N20/N9</f>
        <v>0.95084708778245808</v>
      </c>
      <c r="P20" s="67">
        <f xml:space="preserve"> (1-(N20/N4))*100</f>
        <v>37.796340722321141</v>
      </c>
      <c r="Q20" s="105">
        <v>10052769.263271101</v>
      </c>
      <c r="R20" s="67">
        <f>Q20/Q9</f>
        <v>0.98035970282559493</v>
      </c>
      <c r="S20" s="67">
        <f xml:space="preserve"> (1-(Q20/Q4))*100</f>
        <v>4.4120920226532467</v>
      </c>
      <c r="T20" s="105">
        <v>17963323.997228902</v>
      </c>
      <c r="U20" s="67">
        <f>T20/T9</f>
        <v>0.43928927371652077</v>
      </c>
      <c r="V20" s="67">
        <f xml:space="preserve"> (1-(T20/T4))*100</f>
        <v>67.613204726880397</v>
      </c>
      <c r="W20" s="105">
        <v>9037906.1366343908</v>
      </c>
      <c r="X20" s="67">
        <f>W20/W9</f>
        <v>0.29590630868011647</v>
      </c>
      <c r="Y20" s="67">
        <f xml:space="preserve"> (1-(W20/W4))*100</f>
        <v>80.420741993553705</v>
      </c>
      <c r="Z20" s="105">
        <v>4309924.7904679999</v>
      </c>
      <c r="AA20" s="67">
        <f>Z20/Z9</f>
        <v>0.41747117695956748</v>
      </c>
      <c r="AB20" s="106">
        <f xml:space="preserve"> (1-(Z20/Z4))*100</f>
        <v>59.01858647390398</v>
      </c>
    </row>
    <row r="21" spans="1:28" s="56" customFormat="1" x14ac:dyDescent="0.25">
      <c r="A21" s="104">
        <v>33</v>
      </c>
      <c r="B21" s="105">
        <v>31800049.784784701</v>
      </c>
      <c r="C21" s="67">
        <f>B21/B9</f>
        <v>0.77515907611731694</v>
      </c>
      <c r="D21" s="67">
        <f xml:space="preserve"> (1-(B21/B4))*100</f>
        <v>41.770342935124226</v>
      </c>
      <c r="E21" s="105">
        <v>9394104.3580456804</v>
      </c>
      <c r="F21" s="67">
        <f>E21/E9</f>
        <v>0.30747521605003242</v>
      </c>
      <c r="G21" s="67">
        <f xml:space="preserve"> (1-(E21/E4))*100</f>
        <v>79.495396516358966</v>
      </c>
      <c r="H21" s="105">
        <v>4452843.7555352896</v>
      </c>
      <c r="I21" s="67">
        <f>H21/H9</f>
        <v>0.43121934997377337</v>
      </c>
      <c r="J21" s="67">
        <f xml:space="preserve"> (1-(H21/H4))*100</f>
        <v>57.293775100319863</v>
      </c>
      <c r="K21" s="105"/>
      <c r="L21" s="67"/>
      <c r="M21" s="67"/>
      <c r="N21" s="105"/>
      <c r="O21" s="67"/>
      <c r="P21" s="67"/>
      <c r="Q21" s="105"/>
      <c r="R21" s="67"/>
      <c r="S21" s="67"/>
      <c r="T21" s="105">
        <v>15966886.1080852</v>
      </c>
      <c r="U21" s="67">
        <f>T21/T9</f>
        <v>0.3904668090948632</v>
      </c>
      <c r="V21" s="67">
        <f xml:space="preserve"> (1-(T21/T4))*100</f>
        <v>71.212662444236628</v>
      </c>
      <c r="W21" s="105">
        <v>8728845.0529326405</v>
      </c>
      <c r="X21" s="67">
        <f>W21/W9</f>
        <v>0.28578746886785467</v>
      </c>
      <c r="Y21" s="67">
        <f xml:space="preserve"> (1-(W21/W4))*100</f>
        <v>81.090276131889183</v>
      </c>
      <c r="Z21" s="105">
        <v>4168370.8085833099</v>
      </c>
      <c r="AA21" s="67">
        <f>Z21/Z9</f>
        <v>0.40375986869000996</v>
      </c>
      <c r="AB21" s="106">
        <f xml:space="preserve"> (1-(Z21/Z4))*100</f>
        <v>60.364568724153891</v>
      </c>
    </row>
    <row r="22" spans="1:28" s="56" customFormat="1" x14ac:dyDescent="0.25">
      <c r="A22" s="104">
        <v>34</v>
      </c>
      <c r="B22" s="105">
        <v>31649039.083137099</v>
      </c>
      <c r="C22" s="67">
        <f>B22/B9</f>
        <v>0.77147803420809979</v>
      </c>
      <c r="D22" s="67">
        <f xml:space="preserve"> (1-(B22/B4))*100</f>
        <v>42.04686141322653</v>
      </c>
      <c r="E22" s="105">
        <v>9184075.0688360091</v>
      </c>
      <c r="F22" s="67">
        <f>E22/E9</f>
        <v>0.30060081923526111</v>
      </c>
      <c r="G22" s="67">
        <f xml:space="preserve"> (1-(E22/E4))*100</f>
        <v>79.953829500606886</v>
      </c>
      <c r="H22" s="105">
        <v>4309024.5439595301</v>
      </c>
      <c r="I22" s="67">
        <f>H22/H9</f>
        <v>0.41729170500479235</v>
      </c>
      <c r="J22" s="67">
        <f xml:space="preserve"> (1-(H22/H4))*100</f>
        <v>58.673112874481383</v>
      </c>
      <c r="K22" s="105">
        <v>37504493.735132501</v>
      </c>
      <c r="L22" s="67">
        <f>K22/K9</f>
        <v>0.91888938959956457</v>
      </c>
      <c r="M22" s="67">
        <f xml:space="preserve"> (1-(K22/K4))*100</f>
        <v>32.381648262364457</v>
      </c>
      <c r="N22" s="105">
        <v>28400907.1034352</v>
      </c>
      <c r="O22" s="67">
        <f>N22/N9</f>
        <v>0.94049255254267405</v>
      </c>
      <c r="P22" s="67">
        <f xml:space="preserve"> (1-(N22/N4))*100</f>
        <v>38.47372617189577</v>
      </c>
      <c r="Q22" s="105">
        <v>10001687.799153499</v>
      </c>
      <c r="R22" s="67">
        <f>Q22/Q9</f>
        <v>0.97537816911376551</v>
      </c>
      <c r="S22" s="67">
        <f xml:space="preserve"> (1-(Q22/Q4))*100</f>
        <v>4.8978059750525382</v>
      </c>
      <c r="T22" s="105">
        <v>14502050.971168</v>
      </c>
      <c r="U22" s="67">
        <f>T22/T9</f>
        <v>0.35464457688939477</v>
      </c>
      <c r="V22" s="67">
        <f xml:space="preserve"> (1-(T22/T4))*100</f>
        <v>73.853672298288586</v>
      </c>
      <c r="W22" s="105">
        <v>8479336.3978374396</v>
      </c>
      <c r="X22" s="67">
        <f>W22/W9</f>
        <v>0.27761841023892148</v>
      </c>
      <c r="Y22" s="67">
        <f xml:space="preserve"> (1-(W22/W4))*100</f>
        <v>81.630798932092716</v>
      </c>
      <c r="Z22" s="105">
        <v>4013802.0273857499</v>
      </c>
      <c r="AA22" s="67">
        <f>Z22/Z9</f>
        <v>0.3887879111397381</v>
      </c>
      <c r="AB22" s="106">
        <f xml:space="preserve"> (1-(Z22/Z4))*100</f>
        <v>61.834303684376714</v>
      </c>
    </row>
    <row r="23" spans="1:28" s="56" customFormat="1" ht="16.5" thickBot="1" x14ac:dyDescent="0.3">
      <c r="A23" s="107">
        <v>35</v>
      </c>
      <c r="B23" s="108">
        <v>31383770.549683999</v>
      </c>
      <c r="C23" s="109">
        <f>B23/B9</f>
        <v>0.76501183957299312</v>
      </c>
      <c r="D23" s="109">
        <f xml:space="preserve"> (1-(B23/B4))*100</f>
        <v>42.53259951230546</v>
      </c>
      <c r="E23" s="108">
        <v>8955238.2482693307</v>
      </c>
      <c r="F23" s="109">
        <f>E23/E9</f>
        <v>0.29311083954564016</v>
      </c>
      <c r="G23" s="109">
        <f xml:space="preserve"> (1-(E23/E4))*100</f>
        <v>80.45331386753945</v>
      </c>
      <c r="H23" s="108">
        <v>4209899.8161688298</v>
      </c>
      <c r="I23" s="109">
        <f>H23/H9</f>
        <v>0.40769233367470742</v>
      </c>
      <c r="J23" s="109">
        <f xml:space="preserve"> (1-(H23/H4))*100</f>
        <v>59.623795887530505</v>
      </c>
      <c r="K23" s="108"/>
      <c r="L23" s="109"/>
      <c r="M23" s="109"/>
      <c r="N23" s="108"/>
      <c r="O23" s="109"/>
      <c r="P23" s="109"/>
      <c r="Q23" s="108"/>
      <c r="R23" s="109"/>
      <c r="S23" s="109"/>
      <c r="T23" s="108">
        <v>12940478.3550539</v>
      </c>
      <c r="U23" s="109">
        <f>T23/T9</f>
        <v>0.31645665017303687</v>
      </c>
      <c r="V23" s="109">
        <f xml:space="preserve"> (1-(T23/T4))*100</f>
        <v>76.669094022575194</v>
      </c>
      <c r="W23" s="108">
        <v>8280491.7054572003</v>
      </c>
      <c r="X23" s="109">
        <f>W23/W9</f>
        <v>0.27110811924526212</v>
      </c>
      <c r="Y23" s="109">
        <f xml:space="preserve"> (1-(W23/W4))*100</f>
        <v>82.06156591246048</v>
      </c>
      <c r="Z23" s="108">
        <v>3873808.2856180202</v>
      </c>
      <c r="AA23" s="109">
        <f>Z23/Z9</f>
        <v>0.37522773202199494</v>
      </c>
      <c r="AB23" s="110">
        <f xml:space="preserve"> (1-(Z23/Z4))*100</f>
        <v>63.165450212765627</v>
      </c>
    </row>
  </sheetData>
  <mergeCells count="13">
    <mergeCell ref="T1:AB1"/>
    <mergeCell ref="T2:V2"/>
    <mergeCell ref="W2:Y2"/>
    <mergeCell ref="Z2:AB2"/>
    <mergeCell ref="A1:A3"/>
    <mergeCell ref="B2:D2"/>
    <mergeCell ref="E2:G2"/>
    <mergeCell ref="H2:J2"/>
    <mergeCell ref="B1:J1"/>
    <mergeCell ref="K1:S1"/>
    <mergeCell ref="K2:M2"/>
    <mergeCell ref="N2:P2"/>
    <mergeCell ref="Q2:S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N41"/>
  <sheetViews>
    <sheetView workbookViewId="0">
      <selection activeCell="I20" sqref="I20:I22"/>
    </sheetView>
  </sheetViews>
  <sheetFormatPr defaultColWidth="11" defaultRowHeight="15.75" x14ac:dyDescent="0.25"/>
  <cols>
    <col min="2" max="2" width="16.875" customWidth="1"/>
    <col min="3" max="14" width="14.875" customWidth="1"/>
  </cols>
  <sheetData>
    <row r="2" spans="2:14" ht="31.5" customHeight="1" x14ac:dyDescent="0.25">
      <c r="B2" s="148" t="s">
        <v>59</v>
      </c>
      <c r="C2" s="151" t="s">
        <v>60</v>
      </c>
      <c r="D2" s="152"/>
      <c r="E2" s="152"/>
      <c r="F2" s="152"/>
      <c r="G2" s="152"/>
      <c r="H2" s="153"/>
      <c r="I2" s="151" t="s">
        <v>61</v>
      </c>
      <c r="J2" s="152"/>
      <c r="K2" s="152"/>
      <c r="L2" s="152"/>
      <c r="M2" s="152"/>
      <c r="N2" s="153"/>
    </row>
    <row r="3" spans="2:14" x14ac:dyDescent="0.25">
      <c r="B3" s="149"/>
      <c r="C3" s="145" t="s">
        <v>62</v>
      </c>
      <c r="D3" s="146"/>
      <c r="E3" s="146"/>
      <c r="F3" s="146" t="s">
        <v>63</v>
      </c>
      <c r="G3" s="146"/>
      <c r="H3" s="147"/>
      <c r="I3" s="145" t="s">
        <v>62</v>
      </c>
      <c r="J3" s="146"/>
      <c r="K3" s="146"/>
      <c r="L3" s="146" t="s">
        <v>63</v>
      </c>
      <c r="M3" s="146"/>
      <c r="N3" s="147"/>
    </row>
    <row r="4" spans="2:14" ht="16.5" thickBot="1" x14ac:dyDescent="0.3">
      <c r="B4" s="150"/>
      <c r="C4" s="88" t="s">
        <v>56</v>
      </c>
      <c r="D4" s="81" t="s">
        <v>57</v>
      </c>
      <c r="E4" s="99" t="s">
        <v>64</v>
      </c>
      <c r="F4" s="80" t="s">
        <v>56</v>
      </c>
      <c r="G4" s="81" t="s">
        <v>57</v>
      </c>
      <c r="H4" s="89" t="s">
        <v>64</v>
      </c>
      <c r="I4" s="88" t="s">
        <v>56</v>
      </c>
      <c r="J4" s="81" t="s">
        <v>57</v>
      </c>
      <c r="K4" s="99" t="s">
        <v>64</v>
      </c>
      <c r="L4" s="80" t="s">
        <v>56</v>
      </c>
      <c r="M4" s="81" t="s">
        <v>57</v>
      </c>
      <c r="N4" s="89" t="s">
        <v>64</v>
      </c>
    </row>
    <row r="5" spans="2:14" ht="21.75" customHeight="1" thickTop="1" x14ac:dyDescent="0.25">
      <c r="B5" s="85">
        <v>16</v>
      </c>
      <c r="C5" s="90">
        <v>112142358.35261901</v>
      </c>
      <c r="D5" s="79">
        <f>C5/C6</f>
        <v>1.3716241753186655</v>
      </c>
      <c r="E5" s="100">
        <f xml:space="preserve"> (1-(C5/C5))*100</f>
        <v>0</v>
      </c>
      <c r="F5" s="78">
        <v>1825.3345692269099</v>
      </c>
      <c r="G5" s="79">
        <f>F5/F6</f>
        <v>1.4118658239542339</v>
      </c>
      <c r="H5" s="91">
        <f xml:space="preserve"> (1-(F5/F5))*100</f>
        <v>0</v>
      </c>
      <c r="I5" s="90">
        <v>112142358.35261901</v>
      </c>
      <c r="J5" s="79">
        <f>I5/I6</f>
        <v>1.3716241753186655</v>
      </c>
      <c r="K5" s="100">
        <f xml:space="preserve"> (1-(I5/I5))*100</f>
        <v>0</v>
      </c>
      <c r="L5" s="78">
        <v>1825.3345692269099</v>
      </c>
      <c r="M5" s="79">
        <f>L5/L6</f>
        <v>1.4118658239542339</v>
      </c>
      <c r="N5" s="91">
        <f xml:space="preserve"> (1-(L5/L5))*100</f>
        <v>0</v>
      </c>
    </row>
    <row r="6" spans="2:14" ht="21.75" customHeight="1" x14ac:dyDescent="0.25">
      <c r="B6" s="85">
        <v>20.95</v>
      </c>
      <c r="C6" s="90">
        <v>81758808.550137505</v>
      </c>
      <c r="D6" s="79">
        <f>C6/C6</f>
        <v>1</v>
      </c>
      <c r="E6" s="100">
        <f xml:space="preserve"> (1-(C6/C5))*100</f>
        <v>27.093731796636423</v>
      </c>
      <c r="F6" s="78">
        <v>1292.8527189040301</v>
      </c>
      <c r="G6" s="79">
        <f>F6/F6</f>
        <v>1</v>
      </c>
      <c r="H6" s="91">
        <f xml:space="preserve"> (1-(F6/F5))*100</f>
        <v>29.171739762119529</v>
      </c>
      <c r="I6" s="90">
        <v>81758808.550137505</v>
      </c>
      <c r="J6" s="79">
        <f>I6/I6</f>
        <v>1</v>
      </c>
      <c r="K6" s="100">
        <f xml:space="preserve"> (1-(I6/I5))*100</f>
        <v>27.093731796636423</v>
      </c>
      <c r="L6" s="78">
        <v>1292.8527189040301</v>
      </c>
      <c r="M6" s="79">
        <f>L6/L6</f>
        <v>1</v>
      </c>
      <c r="N6" s="91">
        <f xml:space="preserve"> (1-(L6/L5))*100</f>
        <v>29.171739762119529</v>
      </c>
    </row>
    <row r="7" spans="2:14" ht="21.75" customHeight="1" x14ac:dyDescent="0.25">
      <c r="B7" s="86">
        <v>36</v>
      </c>
      <c r="C7" s="90">
        <v>23902562.5683912</v>
      </c>
      <c r="D7" s="79">
        <f>C7/C6</f>
        <v>0.2923545853011455</v>
      </c>
      <c r="E7" s="100">
        <f xml:space="preserve"> (1-(C7/C5))*100</f>
        <v>78.685518193551545</v>
      </c>
      <c r="F7" s="78">
        <v>366.53435041429901</v>
      </c>
      <c r="G7" s="79">
        <f>F7/F6</f>
        <v>0.28350820248497871</v>
      </c>
      <c r="H7" s="91">
        <f xml:space="preserve"> (1-(F7/F5))*100</f>
        <v>79.919607254820221</v>
      </c>
      <c r="I7" s="90">
        <v>23779365.1788016</v>
      </c>
      <c r="J7" s="79">
        <f>I7/I6</f>
        <v>0.29084774595533913</v>
      </c>
      <c r="K7" s="100">
        <f xml:space="preserve"> (1-(I7/I5))*100</f>
        <v>78.7953762270363</v>
      </c>
      <c r="L7" s="78">
        <v>364.5912998</v>
      </c>
      <c r="M7" s="79">
        <f>L7/L6</f>
        <v>0.28200528526487478</v>
      </c>
      <c r="N7" s="91">
        <f xml:space="preserve"> (1-(L7/L5))*100</f>
        <v>80.026056266801731</v>
      </c>
    </row>
    <row r="8" spans="2:14" ht="21.75" customHeight="1" x14ac:dyDescent="0.25">
      <c r="B8" s="86">
        <v>38</v>
      </c>
      <c r="C8" s="90">
        <v>22097755.127229501</v>
      </c>
      <c r="D8" s="79">
        <f>C8/C6</f>
        <v>0.27027980861142742</v>
      </c>
      <c r="E8" s="100">
        <f xml:space="preserve"> (1-(C8/C5))*100</f>
        <v>80.294907783421493</v>
      </c>
      <c r="F8" s="78">
        <v>338.054792664898</v>
      </c>
      <c r="G8" s="79">
        <f>F8/F6</f>
        <v>0.26147973989757467</v>
      </c>
      <c r="H8" s="91">
        <f xml:space="preserve"> (1-(F8/F5))*100</f>
        <v>81.479844935601292</v>
      </c>
      <c r="I8" s="90">
        <v>21803668.228202801</v>
      </c>
      <c r="J8" s="79">
        <f>I8/I6</f>
        <v>0.26668280292798041</v>
      </c>
      <c r="K8" s="100">
        <f xml:space="preserve"> (1-(I8/I5))*100</f>
        <v>80.557152044507902</v>
      </c>
      <c r="L8" s="78">
        <v>333.78122259999998</v>
      </c>
      <c r="M8" s="79">
        <f>L8/L6</f>
        <v>0.25817420477945169</v>
      </c>
      <c r="N8" s="91">
        <f xml:space="preserve"> (1-(L8/L5))*100</f>
        <v>81.713970237173157</v>
      </c>
    </row>
    <row r="9" spans="2:14" ht="21.75" customHeight="1" x14ac:dyDescent="0.25">
      <c r="B9" s="86">
        <v>40</v>
      </c>
      <c r="C9" s="90">
        <v>20518490.071855702</v>
      </c>
      <c r="D9" s="79">
        <f>C9/C6</f>
        <v>0.2509636629461523</v>
      </c>
      <c r="E9" s="100">
        <f xml:space="preserve"> (1-(C9/C5))*100</f>
        <v>81.703175879949285</v>
      </c>
      <c r="F9" s="78">
        <v>312.84707227748498</v>
      </c>
      <c r="G9" s="79">
        <f>F9/F6</f>
        <v>0.24198198890179073</v>
      </c>
      <c r="H9" s="91">
        <f xml:space="preserve"> (1-(F9/F5))*100</f>
        <v>82.860836717184057</v>
      </c>
      <c r="I9" s="90">
        <v>20182154.106219999</v>
      </c>
      <c r="J9" s="79">
        <f>I9/I6</f>
        <v>0.24684990478846766</v>
      </c>
      <c r="K9" s="100">
        <f xml:space="preserve"> (1-(I9/I5))*100</f>
        <v>82.003094635517215</v>
      </c>
      <c r="L9" s="78">
        <v>307.56905160000002</v>
      </c>
      <c r="M9" s="79">
        <f>L9/L6</f>
        <v>0.23789952799939248</v>
      </c>
      <c r="N9" s="91">
        <f xml:space="preserve"> (1-(L9/L5))*100</f>
        <v>83.149990320390103</v>
      </c>
    </row>
    <row r="10" spans="2:14" ht="21.75" customHeight="1" x14ac:dyDescent="0.25">
      <c r="B10" s="86">
        <v>42</v>
      </c>
      <c r="C10" s="90">
        <v>19256196.806026001</v>
      </c>
      <c r="D10" s="79">
        <f>C10/C6</f>
        <v>0.23552443030303449</v>
      </c>
      <c r="E10" s="100">
        <f xml:space="preserve"> (1-(C10/C5))*100</f>
        <v>82.828792715882557</v>
      </c>
      <c r="F10" s="78">
        <v>291.46264794980198</v>
      </c>
      <c r="G10" s="79">
        <f>F10/F6</f>
        <v>0.22544149359633095</v>
      </c>
      <c r="H10" s="91">
        <f xml:space="preserve"> (1-(F10/F5))*100</f>
        <v>84.032371223142604</v>
      </c>
      <c r="I10" s="90">
        <v>18867299.532561898</v>
      </c>
      <c r="J10" s="79">
        <f>I10/I6</f>
        <v>0.23076778963812539</v>
      </c>
      <c r="K10" s="100">
        <f xml:space="preserve"> (1-(I10/I5))*100</f>
        <v>83.175581635945449</v>
      </c>
      <c r="L10" s="78">
        <v>285.94582650000001</v>
      </c>
      <c r="M10" s="79">
        <f>L10/L6</f>
        <v>0.22117432428219697</v>
      </c>
      <c r="N10" s="91">
        <f xml:space="preserve"> (1-(L10/L5))*100</f>
        <v>84.334607401803183</v>
      </c>
    </row>
    <row r="11" spans="2:14" ht="21.75" customHeight="1" x14ac:dyDescent="0.25">
      <c r="B11" s="86">
        <v>44</v>
      </c>
      <c r="C11" s="90">
        <v>18231859.389894899</v>
      </c>
      <c r="D11" s="79">
        <f>C11/C6</f>
        <v>0.22299565897801035</v>
      </c>
      <c r="E11" s="100">
        <f xml:space="preserve"> (1-(C11/C5))*100</f>
        <v>83.742218678363372</v>
      </c>
      <c r="F11" s="78">
        <v>273.18194523354498</v>
      </c>
      <c r="G11" s="79">
        <f>F11/F6</f>
        <v>0.21130167515533035</v>
      </c>
      <c r="H11" s="91">
        <f xml:space="preserve"> (1-(F11/F5))*100</f>
        <v>85.033869963398175</v>
      </c>
      <c r="I11" s="90">
        <v>17830665.376986898</v>
      </c>
      <c r="J11" s="79">
        <f>I11/I6</f>
        <v>0.21808861568784335</v>
      </c>
      <c r="K11" s="100">
        <f xml:space="preserve"> (1-(I11/I5))*100</f>
        <v>84.099972892561809</v>
      </c>
      <c r="L11" s="78">
        <v>267.9159732</v>
      </c>
      <c r="M11" s="79">
        <f>L11/L6</f>
        <v>0.20722853367792446</v>
      </c>
      <c r="N11" s="91">
        <f xml:space="preserve"> (1-(L11/L5))*100</f>
        <v>85.322363487945594</v>
      </c>
    </row>
    <row r="12" spans="2:14" ht="21.75" customHeight="1" x14ac:dyDescent="0.25">
      <c r="B12" s="86">
        <v>46</v>
      </c>
      <c r="C12" s="90">
        <v>17394659.8977798</v>
      </c>
      <c r="D12" s="79">
        <f>C12/C6</f>
        <v>0.21275578994173766</v>
      </c>
      <c r="E12" s="100">
        <f xml:space="preserve"> (1-(C12/C5))*100</f>
        <v>84.488769316689201</v>
      </c>
      <c r="F12" s="78">
        <v>258.29864315263399</v>
      </c>
      <c r="G12" s="79">
        <f>F12/F6</f>
        <v>0.19978968940220621</v>
      </c>
      <c r="H12" s="91">
        <f xml:space="preserve"> (1-(F12/F5))*100</f>
        <v>85.849243886175231</v>
      </c>
      <c r="I12" s="90">
        <v>17059864.038142901</v>
      </c>
      <c r="J12" s="79">
        <f>I12/I6</f>
        <v>0.20866086897145969</v>
      </c>
      <c r="K12" s="100">
        <f xml:space="preserve"> (1-(I12/I5))*100</f>
        <v>84.787314723219851</v>
      </c>
      <c r="L12" s="78">
        <v>253.43008560000001</v>
      </c>
      <c r="M12" s="79">
        <f>L12/L6</f>
        <v>0.19602394139282653</v>
      </c>
      <c r="N12" s="91">
        <f xml:space="preserve"> (1-(L12/L5))*100</f>
        <v>86.115965266173859</v>
      </c>
    </row>
    <row r="13" spans="2:14" ht="21.75" customHeight="1" x14ac:dyDescent="0.25">
      <c r="B13" s="86">
        <v>48</v>
      </c>
      <c r="C13" s="90">
        <v>16623598.723116999</v>
      </c>
      <c r="D13" s="79">
        <f>C13/C6</f>
        <v>0.2033248651479895</v>
      </c>
      <c r="E13" s="100">
        <f xml:space="preserve"> (1-(C13/C5))*100</f>
        <v>85.17634284910794</v>
      </c>
      <c r="F13" s="78">
        <v>243.987915270955</v>
      </c>
      <c r="G13" s="79">
        <f>F13/F6</f>
        <v>0.18872058023576505</v>
      </c>
      <c r="H13" s="91">
        <f xml:space="preserve"> (1-(F13/F5))*100</f>
        <v>86.633249630817431</v>
      </c>
      <c r="I13" s="90">
        <v>16259128.7610723</v>
      </c>
      <c r="J13" s="79">
        <f>I13/I6</f>
        <v>0.19886699732300533</v>
      </c>
      <c r="K13" s="100">
        <f xml:space="preserve"> (1-(I13/I5))*100</f>
        <v>85.501349356371392</v>
      </c>
      <c r="L13" s="78">
        <v>239.4920588</v>
      </c>
      <c r="M13" s="79">
        <f>L13/L6</f>
        <v>0.18524311029257909</v>
      </c>
      <c r="N13" s="91">
        <f xml:space="preserve"> (1-(L13/L5))*100</f>
        <v>86.879552776922822</v>
      </c>
    </row>
    <row r="14" spans="2:14" ht="21.75" customHeight="1" x14ac:dyDescent="0.25">
      <c r="B14" s="86">
        <v>50</v>
      </c>
      <c r="C14" s="90">
        <v>15968356.070393801</v>
      </c>
      <c r="D14" s="79">
        <f>C14/C6</f>
        <v>0.19531052804666812</v>
      </c>
      <c r="E14" s="100">
        <f xml:space="preserve"> (1-(C14/C5))*100</f>
        <v>85.760638259289053</v>
      </c>
      <c r="F14" s="78">
        <v>231.97406363455599</v>
      </c>
      <c r="G14" s="79">
        <f>F14/F6</f>
        <v>0.17942806650954313</v>
      </c>
      <c r="H14" s="91">
        <f xml:space="preserve"> (1-(F14/F5))*100</f>
        <v>87.291422211282352</v>
      </c>
      <c r="I14" s="90">
        <v>15690162.9369606</v>
      </c>
      <c r="J14" s="79">
        <f>I14/I6</f>
        <v>0.19190792056783479</v>
      </c>
      <c r="K14" s="100">
        <f xml:space="preserve"> (1-(I14/I5))*100</f>
        <v>86.008709672731641</v>
      </c>
      <c r="L14" s="78">
        <v>228.22635489999999</v>
      </c>
      <c r="M14" s="79">
        <f>L14/L6</f>
        <v>0.17652927635366755</v>
      </c>
      <c r="N14" s="91">
        <f xml:space="preserve"> (1-(L14/L5))*100</f>
        <v>87.496738474817718</v>
      </c>
    </row>
    <row r="15" spans="2:14" ht="21.75" customHeight="1" x14ac:dyDescent="0.25">
      <c r="B15" s="86">
        <v>55</v>
      </c>
      <c r="C15" s="90">
        <v>14879408.8139682</v>
      </c>
      <c r="D15" s="79">
        <f>C15/C6</f>
        <v>0.18199150743303213</v>
      </c>
      <c r="E15" s="100">
        <f xml:space="preserve"> (1-(C15/C5))*100</f>
        <v>86.731678348352929</v>
      </c>
      <c r="F15" s="78">
        <v>209.256502664387</v>
      </c>
      <c r="G15" s="79">
        <f>F15/F6</f>
        <v>0.16185641226154265</v>
      </c>
      <c r="H15" s="91">
        <f xml:space="preserve"> (1-(F15/F5))*100</f>
        <v>88.535991911169788</v>
      </c>
      <c r="I15" s="90">
        <v>14633563.119463099</v>
      </c>
      <c r="J15" s="79">
        <f>I15/I6</f>
        <v>0.17898454464988028</v>
      </c>
      <c r="K15" s="100">
        <f xml:space="preserve"> (1-(I15/I5))*100</f>
        <v>86.950904783498927</v>
      </c>
      <c r="L15" s="78">
        <v>205.97527579999999</v>
      </c>
      <c r="M15" s="79">
        <f>L15/L6</f>
        <v>0.15931843804653031</v>
      </c>
      <c r="N15" s="91">
        <f xml:space="preserve"> (1-(L15/L5))*100</f>
        <v>88.715752209347713</v>
      </c>
    </row>
    <row r="16" spans="2:14" ht="21.75" customHeight="1" x14ac:dyDescent="0.25">
      <c r="B16" s="86">
        <v>60</v>
      </c>
      <c r="C16" s="90">
        <v>13957043.822701599</v>
      </c>
      <c r="D16" s="79">
        <f>C16/C6</f>
        <v>0.17070997083014763</v>
      </c>
      <c r="E16" s="100">
        <f xml:space="preserve"> (1-(C16/C5))*100</f>
        <v>87.554173081668878</v>
      </c>
      <c r="F16" s="78">
        <v>189.69239960879</v>
      </c>
      <c r="G16" s="79">
        <f>F16/F6</f>
        <v>0.14672390507837194</v>
      </c>
      <c r="H16" s="91">
        <f xml:space="preserve"> (1-(F16/F5))*100</f>
        <v>89.607801067991005</v>
      </c>
      <c r="I16" s="90">
        <v>13718049.3619493</v>
      </c>
      <c r="J16" s="79">
        <f>I16/I6</f>
        <v>0.167786806158469</v>
      </c>
      <c r="K16" s="100">
        <f xml:space="preserve"> (1-(I16/I5))*100</f>
        <v>87.767290109224888</v>
      </c>
      <c r="L16" s="78">
        <v>186.470156</v>
      </c>
      <c r="M16" s="79">
        <f>L16/L6</f>
        <v>0.14423155342711694</v>
      </c>
      <c r="N16" s="91">
        <f xml:space="preserve"> (1-(L16/L5))*100</f>
        <v>89.784329999350405</v>
      </c>
    </row>
    <row r="17" spans="2:14" ht="21.75" customHeight="1" x14ac:dyDescent="0.25">
      <c r="B17" s="86">
        <v>65</v>
      </c>
      <c r="C17" s="90">
        <v>13006552.740042601</v>
      </c>
      <c r="D17" s="79">
        <f>C17/C6</f>
        <v>0.15908442124699634</v>
      </c>
      <c r="E17" s="100">
        <f xml:space="preserve"> (1-(C17/C5))*100</f>
        <v>88.401748517589624</v>
      </c>
      <c r="F17" s="78">
        <v>171.32634764072901</v>
      </c>
      <c r="G17" s="79">
        <f>F17/F6</f>
        <v>0.13251807041560373</v>
      </c>
      <c r="H17" s="91">
        <f xml:space="preserve"> (1-(F17/F5))*100</f>
        <v>90.613975622381844</v>
      </c>
      <c r="I17" s="90">
        <v>12776692.6129431</v>
      </c>
      <c r="J17" s="79">
        <f>I17/I6</f>
        <v>0.15627297950541882</v>
      </c>
      <c r="K17" s="100">
        <f xml:space="preserve"> (1-(I17/I5))*100</f>
        <v>88.606720243239195</v>
      </c>
      <c r="L17" s="78">
        <v>168.49008570000001</v>
      </c>
      <c r="M17" s="79">
        <f>L17/L6</f>
        <v>0.13032426914245226</v>
      </c>
      <c r="N17" s="91">
        <f xml:space="preserve"> (1-(L17/L5))*100</f>
        <v>90.769358749866811</v>
      </c>
    </row>
    <row r="18" spans="2:14" ht="21.75" customHeight="1" x14ac:dyDescent="0.25">
      <c r="B18" s="86">
        <v>70</v>
      </c>
      <c r="C18" s="90">
        <v>12106721.3774467</v>
      </c>
      <c r="D18" s="79">
        <f>C18/C6</f>
        <v>0.14807849566475045</v>
      </c>
      <c r="E18" s="100">
        <f xml:space="preserve"> (1-(C18/C5))*100</f>
        <v>89.204149479915102</v>
      </c>
      <c r="F18" s="78">
        <v>154.87972994844301</v>
      </c>
      <c r="G18" s="79">
        <f>F18/F6</f>
        <v>0.11979688612925438</v>
      </c>
      <c r="H18" s="91">
        <f xml:space="preserve"> (1-(F18/F5))*100</f>
        <v>91.514994973549435</v>
      </c>
      <c r="I18" s="90">
        <v>11881374.5072817</v>
      </c>
      <c r="J18" s="79">
        <f>I18/I6</f>
        <v>0.14532225601105236</v>
      </c>
      <c r="K18" s="100">
        <f xml:space="preserve"> (1-(I18/I5))*100</f>
        <v>89.405096627340356</v>
      </c>
      <c r="L18" s="78">
        <v>152.27743670000001</v>
      </c>
      <c r="M18" s="79">
        <f>L18/L6</f>
        <v>0.11778405573458343</v>
      </c>
      <c r="N18" s="91">
        <f xml:space="preserve"> (1-(L18/L5))*100</f>
        <v>91.657560248557914</v>
      </c>
    </row>
    <row r="19" spans="2:14" ht="21.75" customHeight="1" x14ac:dyDescent="0.25">
      <c r="B19" s="86">
        <v>75</v>
      </c>
      <c r="C19" s="90">
        <v>11277393.2250672</v>
      </c>
      <c r="D19" s="79">
        <f>C19/C6</f>
        <v>0.13793490175620024</v>
      </c>
      <c r="E19" s="100">
        <f xml:space="preserve"> (1-(C19/C5))*100</f>
        <v>89.943681057957861</v>
      </c>
      <c r="F19" s="78">
        <v>140.68101642680199</v>
      </c>
      <c r="G19" s="79">
        <f>F19/F6</f>
        <v>0.10881441820075168</v>
      </c>
      <c r="H19" s="91">
        <f xml:space="preserve"> (1-(F19/F5))*100</f>
        <v>92.292864070043606</v>
      </c>
      <c r="I19" s="90">
        <v>11094627.7892549</v>
      </c>
      <c r="J19" s="79">
        <f>I19/I6</f>
        <v>0.13569947979918601</v>
      </c>
      <c r="K19" s="100">
        <f xml:space="preserve"> (1-(I19/I5))*100</f>
        <v>90.106657330703626</v>
      </c>
      <c r="L19" s="78">
        <v>138.83940290000001</v>
      </c>
      <c r="M19" s="79">
        <f>L19/L6</f>
        <v>0.10738996087481346</v>
      </c>
      <c r="N19" s="91">
        <f xml:space="preserve"> (1-(L19/L5))*100</f>
        <v>92.393755904222914</v>
      </c>
    </row>
    <row r="20" spans="2:14" ht="21.75" customHeight="1" x14ac:dyDescent="0.25">
      <c r="B20" s="86">
        <v>80</v>
      </c>
      <c r="C20" s="92"/>
      <c r="D20" s="79"/>
      <c r="E20" s="100"/>
      <c r="F20" s="78"/>
      <c r="G20" s="93"/>
      <c r="H20" s="94"/>
      <c r="I20" s="90">
        <v>10349845.5630884</v>
      </c>
      <c r="J20" s="79">
        <f>I20/I6</f>
        <v>0.12658997539991662</v>
      </c>
      <c r="K20" s="100">
        <f xml:space="preserve"> (1-(I20/I5))*100</f>
        <v>90.770797301636492</v>
      </c>
      <c r="L20" s="78">
        <v>127.0599237</v>
      </c>
      <c r="M20" s="79">
        <f>L20/L6</f>
        <v>9.8278730316404897E-2</v>
      </c>
      <c r="N20" s="91">
        <f xml:space="preserve"> (1-(L20/L5))*100</f>
        <v>93.039088513301209</v>
      </c>
    </row>
    <row r="21" spans="2:14" ht="21.75" customHeight="1" x14ac:dyDescent="0.25">
      <c r="B21" s="86">
        <v>85</v>
      </c>
      <c r="C21" s="92"/>
      <c r="D21" s="79"/>
      <c r="E21" s="100"/>
      <c r="F21" s="93"/>
      <c r="G21" s="93"/>
      <c r="H21" s="94"/>
      <c r="I21" s="90">
        <v>9662630.53924652</v>
      </c>
      <c r="J21" s="79">
        <f>I21/I6</f>
        <v>0.1181845810940486</v>
      </c>
      <c r="K21" s="100">
        <f xml:space="preserve"> (1-(I21/I5))*100</f>
        <v>91.383603233255116</v>
      </c>
      <c r="L21" s="78">
        <v>118.3387748</v>
      </c>
      <c r="M21" s="79">
        <f>L21/L6</f>
        <v>9.1533067200661095E-2</v>
      </c>
      <c r="N21" s="91">
        <f xml:space="preserve"> (1-(L21/L5))*100</f>
        <v>93.516872095940172</v>
      </c>
    </row>
    <row r="22" spans="2:14" ht="21.75" customHeight="1" x14ac:dyDescent="0.25">
      <c r="B22" s="87">
        <v>90</v>
      </c>
      <c r="C22" s="95"/>
      <c r="D22" s="83"/>
      <c r="E22" s="101"/>
      <c r="F22" s="82"/>
      <c r="G22" s="82"/>
      <c r="H22" s="96"/>
      <c r="I22" s="97">
        <v>9312942.5295055807</v>
      </c>
      <c r="J22" s="83">
        <f>I22/I6</f>
        <v>0.11390751277637005</v>
      </c>
      <c r="K22" s="101">
        <f xml:space="preserve"> (1-(I22/I5))*100</f>
        <v>91.695428323147894</v>
      </c>
      <c r="L22" s="84">
        <v>113.28582249999999</v>
      </c>
      <c r="M22" s="83">
        <f>L22/L6</f>
        <v>8.7624692931793521E-2</v>
      </c>
      <c r="N22" s="98">
        <f xml:space="preserve"> (1-(L22/L5))*100</f>
        <v>93.793695445762566</v>
      </c>
    </row>
    <row r="23" spans="2:14" x14ac:dyDescent="0.25">
      <c r="C23" s="56"/>
      <c r="D23" s="76"/>
      <c r="E23" s="76"/>
      <c r="F23" s="77"/>
      <c r="G23" s="56"/>
      <c r="H23" s="56"/>
      <c r="I23" s="56"/>
      <c r="J23" s="56"/>
      <c r="K23" s="102"/>
      <c r="L23" s="56"/>
      <c r="M23" s="56"/>
      <c r="N23" s="56"/>
    </row>
    <row r="27" spans="2:14" x14ac:dyDescent="0.25">
      <c r="E27" s="67"/>
    </row>
    <row r="28" spans="2:14" x14ac:dyDescent="0.25">
      <c r="E28" s="67"/>
    </row>
    <row r="29" spans="2:14" x14ac:dyDescent="0.25">
      <c r="E29" s="67"/>
    </row>
    <row r="30" spans="2:14" x14ac:dyDescent="0.25">
      <c r="E30" s="67"/>
    </row>
    <row r="31" spans="2:14" x14ac:dyDescent="0.25">
      <c r="E31" s="67"/>
    </row>
    <row r="32" spans="2:14" x14ac:dyDescent="0.25">
      <c r="E32" s="67"/>
    </row>
    <row r="33" spans="5:5" x14ac:dyDescent="0.25">
      <c r="E33" s="67"/>
    </row>
    <row r="34" spans="5:5" x14ac:dyDescent="0.25">
      <c r="E34" s="67"/>
    </row>
    <row r="35" spans="5:5" x14ac:dyDescent="0.25">
      <c r="E35" s="67"/>
    </row>
    <row r="36" spans="5:5" x14ac:dyDescent="0.25">
      <c r="E36" s="67"/>
    </row>
    <row r="37" spans="5:5" x14ac:dyDescent="0.25">
      <c r="E37" s="67"/>
    </row>
    <row r="38" spans="5:5" x14ac:dyDescent="0.25">
      <c r="E38" s="67"/>
    </row>
    <row r="39" spans="5:5" x14ac:dyDescent="0.25">
      <c r="E39" s="67"/>
    </row>
    <row r="40" spans="5:5" x14ac:dyDescent="0.25">
      <c r="E40" s="67"/>
    </row>
    <row r="41" spans="5:5" x14ac:dyDescent="0.25">
      <c r="E41" s="67"/>
    </row>
  </sheetData>
  <mergeCells count="7">
    <mergeCell ref="I3:K3"/>
    <mergeCell ref="L3:N3"/>
    <mergeCell ref="B2:B4"/>
    <mergeCell ref="C2:H2"/>
    <mergeCell ref="I2:N2"/>
    <mergeCell ref="C3:E3"/>
    <mergeCell ref="F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0"/>
  <sheetViews>
    <sheetView workbookViewId="0">
      <selection activeCell="E21" sqref="E21"/>
    </sheetView>
  </sheetViews>
  <sheetFormatPr defaultRowHeight="15.75" x14ac:dyDescent="0.25"/>
  <cols>
    <col min="2" max="2" width="14.125" customWidth="1"/>
  </cols>
  <sheetData>
    <row r="1" spans="1:13" x14ac:dyDescent="0.25">
      <c r="A1" s="154" t="s">
        <v>49</v>
      </c>
      <c r="B1" s="154" t="s">
        <v>69</v>
      </c>
      <c r="C1" s="154"/>
      <c r="D1" s="154"/>
      <c r="E1" s="154" t="s">
        <v>70</v>
      </c>
      <c r="F1" s="154"/>
      <c r="G1" s="154"/>
      <c r="H1" s="154" t="s">
        <v>71</v>
      </c>
      <c r="I1" s="154"/>
      <c r="J1" s="154"/>
      <c r="K1" s="154" t="s">
        <v>72</v>
      </c>
      <c r="L1" s="154"/>
      <c r="M1" s="154"/>
    </row>
    <row r="2" spans="1:13" x14ac:dyDescent="0.25">
      <c r="A2" s="154"/>
      <c r="B2" s="117" t="s">
        <v>65</v>
      </c>
      <c r="C2" s="117" t="s">
        <v>57</v>
      </c>
      <c r="D2" s="117" t="s">
        <v>58</v>
      </c>
      <c r="E2" s="117" t="s">
        <v>65</v>
      </c>
      <c r="F2" s="117" t="s">
        <v>57</v>
      </c>
      <c r="G2" s="117" t="s">
        <v>58</v>
      </c>
      <c r="H2" s="117" t="s">
        <v>65</v>
      </c>
      <c r="I2" s="117" t="s">
        <v>57</v>
      </c>
      <c r="J2" s="117" t="s">
        <v>58</v>
      </c>
      <c r="K2" s="117" t="s">
        <v>65</v>
      </c>
      <c r="L2" s="117" t="s">
        <v>57</v>
      </c>
      <c r="M2" s="117" t="s">
        <v>58</v>
      </c>
    </row>
    <row r="3" spans="1:13" x14ac:dyDescent="0.25">
      <c r="A3" s="113">
        <v>16</v>
      </c>
      <c r="B3" s="66">
        <v>112142358.35261901</v>
      </c>
      <c r="C3" s="67">
        <f>B3/B8</f>
        <v>1.3716241753186655</v>
      </c>
      <c r="D3" s="67">
        <f xml:space="preserve"> (1-(B3/B3))*100</f>
        <v>0</v>
      </c>
      <c r="E3" s="105">
        <v>55464962.944753297</v>
      </c>
      <c r="F3" s="67">
        <f>E3/E8</f>
        <v>1.356383890446617</v>
      </c>
      <c r="G3" s="67">
        <f xml:space="preserve"> (1-(E3/E3))*100</f>
        <v>0</v>
      </c>
      <c r="H3" s="105">
        <v>46160616.166653201</v>
      </c>
      <c r="I3" s="67">
        <f>H3/H8</f>
        <v>1.5113254474847411</v>
      </c>
      <c r="J3" s="67">
        <f xml:space="preserve"> (1-(H3/H3))*100</f>
        <v>0</v>
      </c>
      <c r="K3" s="105">
        <v>10516779.2412127</v>
      </c>
      <c r="L3" s="67">
        <f>K3/K8</f>
        <v>1.0186841815344692</v>
      </c>
      <c r="M3" s="67">
        <f xml:space="preserve"> (1-(K3/K3))*100</f>
        <v>0</v>
      </c>
    </row>
    <row r="4" spans="1:13" x14ac:dyDescent="0.25">
      <c r="A4" s="113">
        <v>17</v>
      </c>
      <c r="B4" s="66">
        <v>111774421.10337099</v>
      </c>
      <c r="C4" s="67">
        <f>B4/B8</f>
        <v>1.3671238987640923</v>
      </c>
      <c r="D4" s="67">
        <f xml:space="preserve"> (1-(B4/B3))*100</f>
        <v>0.32809836947701454</v>
      </c>
      <c r="E4" s="105">
        <v>55239338.837542303</v>
      </c>
      <c r="F4" s="67">
        <f>E4/E8</f>
        <v>1.3508663008176072</v>
      </c>
      <c r="G4" s="67">
        <f xml:space="preserve"> (1-(E4/E3))*100</f>
        <v>0.40678672666873972</v>
      </c>
      <c r="H4" s="105">
        <v>46037130.857584201</v>
      </c>
      <c r="I4" s="67">
        <f>H4/H8</f>
        <v>1.5072824665740721</v>
      </c>
      <c r="J4" s="67">
        <f xml:space="preserve"> (1-(H4/H3))*100</f>
        <v>0.26751226331811484</v>
      </c>
      <c r="K4" s="105">
        <v>10497951.408244601</v>
      </c>
      <c r="L4" s="67">
        <f>K4/K8</f>
        <v>1.0168604658153053</v>
      </c>
      <c r="M4" s="67">
        <f xml:space="preserve"> (1-(K4/K3))*100</f>
        <v>0.17902660630468858</v>
      </c>
    </row>
    <row r="5" spans="1:13" x14ac:dyDescent="0.25">
      <c r="A5" s="113">
        <v>18</v>
      </c>
      <c r="B5" s="66">
        <v>103858466.811042</v>
      </c>
      <c r="C5" s="67">
        <f>B5/B8</f>
        <v>1.2703030860259195</v>
      </c>
      <c r="D5" s="67">
        <f xml:space="preserve"> (1-(B5/B3))*100</f>
        <v>7.3869425106338982</v>
      </c>
      <c r="E5" s="105">
        <v>50366278.129065998</v>
      </c>
      <c r="F5" s="67">
        <f>E5/E8</f>
        <v>1.2316966360198613</v>
      </c>
      <c r="G5" s="67">
        <f xml:space="preserve"> (1-(E5/E3))*100</f>
        <v>9.1926227747883278</v>
      </c>
      <c r="H5" s="105">
        <v>43007900.152497999</v>
      </c>
      <c r="I5" s="67">
        <f>H5/H8</f>
        <v>1.4081036897057031</v>
      </c>
      <c r="J5" s="67">
        <f xml:space="preserve"> (1-(H5/H3))*100</f>
        <v>6.8298828654560939</v>
      </c>
      <c r="K5" s="105">
        <v>10484288.5294779</v>
      </c>
      <c r="L5" s="67">
        <f>K5/K8</f>
        <v>1.0155370417750516</v>
      </c>
      <c r="M5" s="67">
        <f xml:space="preserve"> (1-(K5/K3))*100</f>
        <v>0.308941653994943</v>
      </c>
    </row>
    <row r="6" spans="1:13" x14ac:dyDescent="0.25">
      <c r="A6" s="113">
        <v>19</v>
      </c>
      <c r="B6" s="66">
        <v>92957439.175580695</v>
      </c>
      <c r="C6" s="67">
        <f>B6/B8</f>
        <v>1.1369715486812138</v>
      </c>
      <c r="D6" s="67">
        <f xml:space="preserve"> (1-(B6/B3))*100</f>
        <v>17.107647332253794</v>
      </c>
      <c r="E6" s="105">
        <v>45093787.525442198</v>
      </c>
      <c r="F6" s="67">
        <f>E6/E8</f>
        <v>1.1027589979579759</v>
      </c>
      <c r="G6" s="67">
        <f xml:space="preserve"> (1-(E6/E3))*100</f>
        <v>18.69860695596509</v>
      </c>
      <c r="H6" s="105">
        <v>37405428.518257499</v>
      </c>
      <c r="I6" s="67">
        <f>H6/H8</f>
        <v>1.2246755067050645</v>
      </c>
      <c r="J6" s="67">
        <f xml:space="preserve"> (1-(H6/H3))*100</f>
        <v>18.966791120783434</v>
      </c>
      <c r="K6" s="105">
        <v>10458223.131881</v>
      </c>
      <c r="L6" s="67">
        <f>K6/K8</f>
        <v>1.0130122756267508</v>
      </c>
      <c r="M6" s="67">
        <f xml:space="preserve"> (1-(K6/K3))*100</f>
        <v>0.55678747255843986</v>
      </c>
    </row>
    <row r="7" spans="1:13" x14ac:dyDescent="0.25">
      <c r="A7" s="113">
        <v>20</v>
      </c>
      <c r="B7" s="66">
        <v>86220939.131364599</v>
      </c>
      <c r="C7" s="67">
        <f>B7/B8</f>
        <v>1.0545767564419772</v>
      </c>
      <c r="D7" s="67">
        <f xml:space="preserve"> (1-(B7/B3))*100</f>
        <v>23.114744153807987</v>
      </c>
      <c r="E7" s="105">
        <v>42520307.610510997</v>
      </c>
      <c r="F7" s="67">
        <f>E7/E8</f>
        <v>1.0398250931345383</v>
      </c>
      <c r="G7" s="67">
        <f xml:space="preserve"> (1-(E7/E3))*100</f>
        <v>23.338436820260778</v>
      </c>
      <c r="H7" s="105">
        <v>33297992.971628599</v>
      </c>
      <c r="I7" s="67">
        <f>H7/H8</f>
        <v>1.0901956756059268</v>
      </c>
      <c r="J7" s="67">
        <f xml:space="preserve"> (1-(H7/H3))*100</f>
        <v>27.864929594065224</v>
      </c>
      <c r="K7" s="105">
        <v>10402638.549225001</v>
      </c>
      <c r="L7" s="67">
        <f>K7/K8</f>
        <v>1.0076281999710623</v>
      </c>
      <c r="M7" s="67">
        <f xml:space="preserve"> (1-(K7/K3))*100</f>
        <v>1.0853198433642963</v>
      </c>
    </row>
    <row r="8" spans="1:13" x14ac:dyDescent="0.25">
      <c r="A8" s="113">
        <v>20.95</v>
      </c>
      <c r="B8" s="66">
        <v>81758808.550137505</v>
      </c>
      <c r="C8" s="67">
        <f>B8/B8</f>
        <v>1</v>
      </c>
      <c r="D8" s="67">
        <f xml:space="preserve"> (1-(B8/B3))*100</f>
        <v>27.093731796636423</v>
      </c>
      <c r="E8" s="105">
        <v>40891788.331760801</v>
      </c>
      <c r="F8" s="67">
        <f>E8/E8</f>
        <v>1</v>
      </c>
      <c r="G8" s="67">
        <f xml:space="preserve"> (1-(E8/E3))*100</f>
        <v>26.274559360128524</v>
      </c>
      <c r="H8" s="105">
        <v>30543134.335147399</v>
      </c>
      <c r="I8" s="67">
        <f>H8/H8</f>
        <v>1</v>
      </c>
      <c r="J8" s="67">
        <f xml:space="preserve"> (1-(H8/H3))*100</f>
        <v>33.8329145675226</v>
      </c>
      <c r="K8" s="105">
        <v>10323885.8832293</v>
      </c>
      <c r="L8" s="67">
        <f>K8/K8</f>
        <v>1</v>
      </c>
      <c r="M8" s="67">
        <f xml:space="preserve"> (1-(K8/K3))*100</f>
        <v>1.8341485882626185</v>
      </c>
    </row>
    <row r="9" spans="1:13" x14ac:dyDescent="0.25">
      <c r="A9" s="113">
        <v>22</v>
      </c>
      <c r="B9" s="66">
        <v>75420546.387185097</v>
      </c>
      <c r="C9" s="67">
        <f>B9/B8</f>
        <v>0.9224760943150786</v>
      </c>
      <c r="D9" s="67">
        <f xml:space="preserve"> (1-(B9/B3))*100</f>
        <v>32.745710456673571</v>
      </c>
      <c r="E9" s="105">
        <v>39285820.213377401</v>
      </c>
      <c r="F9" s="67">
        <f>E9/E8</f>
        <v>0.96072639070333743</v>
      </c>
      <c r="G9" s="67">
        <f xml:space="preserve"> (1-(E9/E3))*100</f>
        <v>29.17002351104313</v>
      </c>
      <c r="H9" s="105">
        <v>26227589.4838618</v>
      </c>
      <c r="I9" s="67">
        <f>H9/H8</f>
        <v>0.85870654910751898</v>
      </c>
      <c r="J9" s="67">
        <f xml:space="preserve"> (1-(H9/H3))*100</f>
        <v>43.181890403774936</v>
      </c>
      <c r="K9" s="105">
        <v>9907136.6899458896</v>
      </c>
      <c r="L9" s="67">
        <f>K9/K8</f>
        <v>0.95963252616338957</v>
      </c>
      <c r="M9" s="67">
        <f xml:space="preserve"> (1-(K9/K3))*100</f>
        <v>5.7968560267745222</v>
      </c>
    </row>
    <row r="10" spans="1:13" x14ac:dyDescent="0.25">
      <c r="A10" s="113">
        <v>23</v>
      </c>
      <c r="B10" s="66">
        <v>68092537.9936295</v>
      </c>
      <c r="C10" s="67">
        <f>B10/B8</f>
        <v>0.83284650548537109</v>
      </c>
      <c r="D10" s="67">
        <f xml:space="preserve"> (1-(B10/B3))*100</f>
        <v>39.280269298849426</v>
      </c>
      <c r="E10" s="105">
        <v>37951016.2977807</v>
      </c>
      <c r="F10" s="67">
        <f>E10/E8</f>
        <v>0.92808404440223535</v>
      </c>
      <c r="G10" s="67">
        <f xml:space="preserve"> (1-(E10/E3))*100</f>
        <v>31.576594875611153</v>
      </c>
      <c r="H10" s="105">
        <v>21090949.227869201</v>
      </c>
      <c r="I10" s="67">
        <f>H10/H8</f>
        <v>0.69052995663247529</v>
      </c>
      <c r="J10" s="67">
        <f xml:space="preserve"> (1-(H10/H3))*100</f>
        <v>54.309645365814085</v>
      </c>
      <c r="K10" s="105">
        <v>9050572.4679796193</v>
      </c>
      <c r="L10" s="67">
        <f>K10/K8</f>
        <v>0.87666335819169383</v>
      </c>
      <c r="M10" s="67">
        <f xml:space="preserve"> (1-(K10/K3))*100</f>
        <v>13.941595041639488</v>
      </c>
    </row>
    <row r="11" spans="1:13" x14ac:dyDescent="0.25">
      <c r="A11" s="113">
        <v>24</v>
      </c>
      <c r="B11" s="66">
        <v>61360811.924410798</v>
      </c>
      <c r="C11" s="67">
        <f>B11/B8</f>
        <v>0.75051010420219244</v>
      </c>
      <c r="D11" s="67">
        <f xml:space="preserve"> (1-(B11/B3))*100</f>
        <v>45.28310905370062</v>
      </c>
      <c r="E11" s="105">
        <v>36516557.493853398</v>
      </c>
      <c r="F11" s="67">
        <f>E11/E8</f>
        <v>0.89300465896941106</v>
      </c>
      <c r="G11" s="67">
        <f xml:space="preserve"> (1-(E11/E3))*100</f>
        <v>34.162838024022015</v>
      </c>
      <c r="H11" s="105">
        <v>16750074.4581935</v>
      </c>
      <c r="I11" s="67">
        <f>H11/H8</f>
        <v>0.54840718946511047</v>
      </c>
      <c r="J11" s="67">
        <f xml:space="preserve"> (1-(H11/H3))*100</f>
        <v>63.713494642877208</v>
      </c>
      <c r="K11" s="105">
        <v>8094179.9723638697</v>
      </c>
      <c r="L11" s="67">
        <f>K11/K8</f>
        <v>0.78402454888740192</v>
      </c>
      <c r="M11" s="67">
        <f xml:space="preserve"> (1-(K11/K3))*100</f>
        <v>23.035562630764872</v>
      </c>
    </row>
    <row r="12" spans="1:13" x14ac:dyDescent="0.25">
      <c r="A12" s="113">
        <v>25</v>
      </c>
      <c r="B12" s="66">
        <v>56528508.978306599</v>
      </c>
      <c r="C12" s="67">
        <f>B12/B8</f>
        <v>0.69140573328733435</v>
      </c>
      <c r="D12" s="67">
        <f xml:space="preserve"> (1-(B12/B3))*100</f>
        <v>49.592188171610339</v>
      </c>
      <c r="E12" s="105">
        <v>35132611.212687001</v>
      </c>
      <c r="F12" s="67">
        <f>E12/E8</f>
        <v>0.8591605465540223</v>
      </c>
      <c r="G12" s="67">
        <f xml:space="preserve"> (1-(E12/E3))*100</f>
        <v>36.658010124911897</v>
      </c>
      <c r="H12" s="105">
        <v>14198473.103985401</v>
      </c>
      <c r="I12" s="67">
        <f>H12/H8</f>
        <v>0.46486627561489524</v>
      </c>
      <c r="J12" s="67">
        <f xml:space="preserve"> (1-(H12/H3))*100</f>
        <v>69.241153426711648</v>
      </c>
      <c r="K12" s="105">
        <v>7197424.6616341202</v>
      </c>
      <c r="L12" s="67">
        <f>K12/K8</f>
        <v>0.69716236144434929</v>
      </c>
      <c r="M12" s="67">
        <f xml:space="preserve"> (1-(K12/K3))*100</f>
        <v>31.562463216598069</v>
      </c>
    </row>
    <row r="13" spans="1:13" x14ac:dyDescent="0.25">
      <c r="A13" s="113">
        <v>26</v>
      </c>
      <c r="B13" s="66">
        <v>52440301.381321304</v>
      </c>
      <c r="C13" s="67">
        <f>B13/B8</f>
        <v>0.64140246551126023</v>
      </c>
      <c r="D13" s="67">
        <f xml:space="preserve"> (1-(B13/B3))*100</f>
        <v>53.237739823137396</v>
      </c>
      <c r="E13" s="105">
        <v>33381111.406972501</v>
      </c>
      <c r="F13" s="67">
        <f>E13/E8</f>
        <v>0.81632799074833495</v>
      </c>
      <c r="G13" s="67">
        <f xml:space="preserve"> (1-(E13/E3))*100</f>
        <v>39.815859175418076</v>
      </c>
      <c r="H13" s="105">
        <v>12731070.023589401</v>
      </c>
      <c r="I13" s="67">
        <f>H13/H8</f>
        <v>0.41682264445725759</v>
      </c>
      <c r="J13" s="67">
        <f xml:space="preserve"> (1-(H13/H3))*100</f>
        <v>72.420060474005481</v>
      </c>
      <c r="K13" s="105">
        <v>6328119.9507593401</v>
      </c>
      <c r="L13" s="67">
        <f>K13/K8</f>
        <v>0.61295911465266129</v>
      </c>
      <c r="M13" s="67">
        <f xml:space="preserve"> (1-(K13/K3))*100</f>
        <v>39.82834662953676</v>
      </c>
    </row>
    <row r="14" spans="1:13" x14ac:dyDescent="0.25">
      <c r="A14" s="113">
        <v>27</v>
      </c>
      <c r="B14" s="66">
        <v>49288611.464961998</v>
      </c>
      <c r="C14" s="67">
        <f>B14/B8</f>
        <v>0.60285383726863406</v>
      </c>
      <c r="D14" s="67">
        <f xml:space="preserve"> (1-(B14/B3))*100</f>
        <v>56.048176452666063</v>
      </c>
      <c r="E14" s="105">
        <v>31697432.2781367</v>
      </c>
      <c r="F14" s="67">
        <f>E14/E8</f>
        <v>0.7751539751935278</v>
      </c>
      <c r="G14" s="67">
        <f xml:space="preserve"> (1-(E14/E3))*100</f>
        <v>42.851431615109156</v>
      </c>
      <c r="H14" s="105">
        <v>11849862.025459399</v>
      </c>
      <c r="I14" s="67">
        <f>H14/H8</f>
        <v>0.38797138156915395</v>
      </c>
      <c r="J14" s="67">
        <f xml:space="preserve"> (1-(H14/H3))*100</f>
        <v>74.329064450357492</v>
      </c>
      <c r="K14" s="105">
        <v>5741317.1613659197</v>
      </c>
      <c r="L14" s="67">
        <f>K14/K8</f>
        <v>0.55611978147612395</v>
      </c>
      <c r="M14" s="67">
        <f xml:space="preserve"> (1-(K14/K3))*100</f>
        <v>45.408028164486957</v>
      </c>
    </row>
    <row r="15" spans="1:13" x14ac:dyDescent="0.25">
      <c r="A15" s="113">
        <v>28</v>
      </c>
      <c r="B15" s="66">
        <v>45656487.954047501</v>
      </c>
      <c r="C15" s="67">
        <f>B15/B8</f>
        <v>0.55842897864698293</v>
      </c>
      <c r="D15" s="67">
        <f xml:space="preserve"> (1-(B15/B3))*100</f>
        <v>59.287027110232685</v>
      </c>
      <c r="E15" s="105">
        <v>29155926.6294466</v>
      </c>
      <c r="F15" s="67">
        <f>E15/E8</f>
        <v>0.71300199426106015</v>
      </c>
      <c r="G15" s="67">
        <f xml:space="preserve"> (1-(E15/E3))*100</f>
        <v>47.43361379599623</v>
      </c>
      <c r="H15" s="105">
        <v>11160348.284411499</v>
      </c>
      <c r="I15" s="67">
        <f>H15/H8</f>
        <v>0.36539630026014619</v>
      </c>
      <c r="J15" s="67">
        <f xml:space="preserve"> (1-(H15/H3))*100</f>
        <v>75.822791783975745</v>
      </c>
      <c r="K15" s="105">
        <v>5340213.0401894096</v>
      </c>
      <c r="L15" s="67">
        <f>K15/K8</f>
        <v>0.51726773238208212</v>
      </c>
      <c r="M15" s="67">
        <f xml:space="preserve"> (1-(K15/K3))*100</f>
        <v>49.221972642894187</v>
      </c>
    </row>
    <row r="16" spans="1:13" x14ac:dyDescent="0.25">
      <c r="A16" s="113">
        <v>29</v>
      </c>
      <c r="B16" s="66">
        <v>41319089.488388002</v>
      </c>
      <c r="C16" s="67">
        <f>B16/B8</f>
        <v>0.50537783293465699</v>
      </c>
      <c r="D16" s="67">
        <f xml:space="preserve"> (1-(B16/B3))*100</f>
        <v>63.154788168031217</v>
      </c>
      <c r="E16" s="105">
        <v>25792216.966892201</v>
      </c>
      <c r="F16" s="67">
        <f>E16/E8</f>
        <v>0.63074318877023272</v>
      </c>
      <c r="G16" s="67">
        <f xml:space="preserve"> (1-(E16/E3))*100</f>
        <v>53.498180477316957</v>
      </c>
      <c r="H16" s="105">
        <v>10507610.4632298</v>
      </c>
      <c r="I16" s="67">
        <f>H16/H8</f>
        <v>0.3440252839780823</v>
      </c>
      <c r="J16" s="67">
        <f xml:space="preserve"> (1-(H16/H3))*100</f>
        <v>77.236849644089929</v>
      </c>
      <c r="K16" s="105">
        <v>5019262.0582659701</v>
      </c>
      <c r="L16" s="67">
        <f>K16/K8</f>
        <v>0.48617953695318744</v>
      </c>
      <c r="M16" s="67">
        <f xml:space="preserve"> (1-(K16/K3))*100</f>
        <v>52.273771816026112</v>
      </c>
    </row>
    <row r="17" spans="1:13" x14ac:dyDescent="0.25">
      <c r="A17" s="113">
        <v>30</v>
      </c>
      <c r="B17" s="66">
        <v>37045353.462486602</v>
      </c>
      <c r="C17" s="67">
        <f>B17/B8</f>
        <v>0.45310534876213404</v>
      </c>
      <c r="D17" s="67">
        <f xml:space="preserve"> (1-(B17/B3))*100</f>
        <v>66.965779918769258</v>
      </c>
      <c r="E17" s="105">
        <v>22395194.3988089</v>
      </c>
      <c r="F17" s="67">
        <f>E17/E8</f>
        <v>0.54766972324892116</v>
      </c>
      <c r="G17" s="67">
        <f xml:space="preserve"> (1-(E17/E3))*100</f>
        <v>59.622808328356825</v>
      </c>
      <c r="H17" s="105">
        <v>9915741.09946125</v>
      </c>
      <c r="I17" s="67">
        <f>H17/H8</f>
        <v>0.32464713642865223</v>
      </c>
      <c r="J17" s="67">
        <f xml:space="preserve"> (1-(H17/H3))*100</f>
        <v>78.51904518851623</v>
      </c>
      <c r="K17" s="105">
        <v>4734417.9642164102</v>
      </c>
      <c r="L17" s="67">
        <f>K17/K8</f>
        <v>0.45858875405696459</v>
      </c>
      <c r="M17" s="67">
        <f xml:space="preserve"> (1-(K17/K3))*100</f>
        <v>54.982244510150238</v>
      </c>
    </row>
    <row r="18" spans="1:13" x14ac:dyDescent="0.25">
      <c r="A18" s="113">
        <v>31</v>
      </c>
      <c r="B18" s="66">
        <v>33901508.859441496</v>
      </c>
      <c r="C18" s="67">
        <f>B18/B8</f>
        <v>0.41465267731551941</v>
      </c>
      <c r="D18" s="67">
        <f xml:space="preserve"> (1-(B18/B3))*100</f>
        <v>69.769220696391983</v>
      </c>
      <c r="E18" s="105">
        <v>19954652.638983</v>
      </c>
      <c r="F18" s="67">
        <f>E18/E8</f>
        <v>0.48798679277824952</v>
      </c>
      <c r="G18" s="67">
        <f xml:space="preserve"> (1-(E18/E3))*100</f>
        <v>64.022958675985905</v>
      </c>
      <c r="H18" s="105">
        <v>9456372.2500814609</v>
      </c>
      <c r="I18" s="67">
        <f>H18/H8</f>
        <v>0.3096071328606107</v>
      </c>
      <c r="J18" s="67">
        <f xml:space="preserve"> (1-(H18/H3))*100</f>
        <v>79.514198389507598</v>
      </c>
      <c r="K18" s="105">
        <v>4490483.9703770801</v>
      </c>
      <c r="L18" s="67">
        <f>K18/K8</f>
        <v>0.43496063605969087</v>
      </c>
      <c r="M18" s="67">
        <f xml:space="preserve"> (1-(K18/K3))*100</f>
        <v>57.301718830609602</v>
      </c>
    </row>
    <row r="19" spans="1:13" x14ac:dyDescent="0.25">
      <c r="A19" s="113">
        <v>32</v>
      </c>
      <c r="B19" s="66">
        <v>31311154.9243313</v>
      </c>
      <c r="C19" s="67">
        <f>B19/B8</f>
        <v>0.38296980447226248</v>
      </c>
      <c r="D19" s="67">
        <f xml:space="preserve"> (1-(B19/B3))*100</f>
        <v>72.07910072135553</v>
      </c>
      <c r="E19" s="105">
        <v>17963323.997228902</v>
      </c>
      <c r="F19" s="67">
        <f>E19/E8</f>
        <v>0.43928927371652077</v>
      </c>
      <c r="G19" s="67">
        <f xml:space="preserve"> (1-(E19/E3))*100</f>
        <v>67.613204726880397</v>
      </c>
      <c r="H19" s="105">
        <v>9037906.1366343908</v>
      </c>
      <c r="I19" s="67">
        <f>H19/H8</f>
        <v>0.29590630868011647</v>
      </c>
      <c r="J19" s="67">
        <f xml:space="preserve"> (1-(H19/H3))*100</f>
        <v>80.420741993553705</v>
      </c>
      <c r="K19" s="105">
        <v>4309924.7904679999</v>
      </c>
      <c r="L19" s="67">
        <f>K19/K8</f>
        <v>0.41747117695956748</v>
      </c>
      <c r="M19" s="67">
        <f xml:space="preserve"> (1-(K19/K3))*100</f>
        <v>59.01858647390398</v>
      </c>
    </row>
    <row r="20" spans="1:13" x14ac:dyDescent="0.25">
      <c r="A20" s="113">
        <v>33</v>
      </c>
      <c r="B20" s="66">
        <v>28864101.969601098</v>
      </c>
      <c r="C20" s="67">
        <f>B20/B8</f>
        <v>0.35303965996398506</v>
      </c>
      <c r="D20" s="67">
        <f xml:space="preserve"> (1-(B20/B3))*100</f>
        <v>74.261195864241429</v>
      </c>
      <c r="E20" s="105">
        <v>15966886.1080852</v>
      </c>
      <c r="F20" s="67">
        <f>E20/E8</f>
        <v>0.3904668090948632</v>
      </c>
      <c r="G20" s="67">
        <f xml:space="preserve"> (1-(E20/E3))*100</f>
        <v>71.212662444236628</v>
      </c>
      <c r="H20" s="105">
        <v>8728845.0529326405</v>
      </c>
      <c r="I20" s="67">
        <f>H20/H8</f>
        <v>0.28578746886785467</v>
      </c>
      <c r="J20" s="67">
        <f xml:space="preserve"> (1-(H20/H3))*100</f>
        <v>81.090276131889183</v>
      </c>
      <c r="K20" s="105">
        <v>4168370.8085833099</v>
      </c>
      <c r="L20" s="67">
        <f>K20/K8</f>
        <v>0.40375986869000996</v>
      </c>
      <c r="M20" s="67">
        <f xml:space="preserve"> (1-(K20/K3))*100</f>
        <v>60.364568724153891</v>
      </c>
    </row>
    <row r="21" spans="1:13" x14ac:dyDescent="0.25">
      <c r="A21" s="113">
        <v>34</v>
      </c>
      <c r="B21" s="66">
        <v>26995189.396391202</v>
      </c>
      <c r="C21" s="67">
        <f>B21/B8</f>
        <v>0.33018080712167863</v>
      </c>
      <c r="D21" s="67">
        <f xml:space="preserve"> (1-(B21/B3))*100</f>
        <v>75.927749520383841</v>
      </c>
      <c r="E21" s="105">
        <v>14502050.971168</v>
      </c>
      <c r="F21" s="67">
        <f>E21/E8</f>
        <v>0.35464457688939477</v>
      </c>
      <c r="G21" s="67">
        <f xml:space="preserve"> (1-(E21/E3))*100</f>
        <v>73.853672298288586</v>
      </c>
      <c r="H21" s="105">
        <v>8479336.3978374396</v>
      </c>
      <c r="I21" s="67">
        <f>H21/H8</f>
        <v>0.27761841023892148</v>
      </c>
      <c r="J21" s="67">
        <f xml:space="preserve"> (1-(H21/H3))*100</f>
        <v>81.630798932092716</v>
      </c>
      <c r="K21" s="105">
        <v>4013802.0273857499</v>
      </c>
      <c r="L21" s="67">
        <f>K21/K8</f>
        <v>0.3887879111397381</v>
      </c>
      <c r="M21" s="67">
        <f xml:space="preserve"> (1-(K21/K3))*100</f>
        <v>61.834303684376714</v>
      </c>
    </row>
    <row r="22" spans="1:13" x14ac:dyDescent="0.25">
      <c r="A22" s="113">
        <v>35</v>
      </c>
      <c r="B22" s="66">
        <v>25094778.346129101</v>
      </c>
      <c r="C22" s="67">
        <f>B22/B8</f>
        <v>0.30693669331959578</v>
      </c>
      <c r="D22" s="67">
        <f xml:space="preserve"> (1-(B22/B3))*100</f>
        <v>77.622391115387998</v>
      </c>
      <c r="E22" s="105">
        <v>12940478.3550539</v>
      </c>
      <c r="F22" s="67">
        <f>E22/E8</f>
        <v>0.31645665017303687</v>
      </c>
      <c r="G22" s="67">
        <f xml:space="preserve"> (1-(E22/E3))*100</f>
        <v>76.669094022575194</v>
      </c>
      <c r="H22" s="105">
        <v>8280491.7054572003</v>
      </c>
      <c r="I22" s="67">
        <f>H22/H8</f>
        <v>0.27110811924526212</v>
      </c>
      <c r="J22" s="67">
        <f xml:space="preserve"> (1-(H22/H3))*100</f>
        <v>82.06156591246048</v>
      </c>
      <c r="K22" s="105">
        <v>3873808.2856180202</v>
      </c>
      <c r="L22" s="67">
        <f>K22/K8</f>
        <v>0.37522773202199494</v>
      </c>
      <c r="M22" s="67">
        <f xml:space="preserve"> (1-(K22/K3))*100</f>
        <v>63.165450212765627</v>
      </c>
    </row>
    <row r="23" spans="1:13" x14ac:dyDescent="0.25">
      <c r="A23" s="116">
        <v>36</v>
      </c>
      <c r="B23" s="114">
        <v>23902562.5683912</v>
      </c>
      <c r="C23" s="79">
        <f>B23/B8</f>
        <v>0.2923545853011455</v>
      </c>
      <c r="D23" s="79">
        <f xml:space="preserve"> (1-(B23/B3))*100</f>
        <v>78.685518193551545</v>
      </c>
      <c r="E23" s="115">
        <v>11835462.0687728</v>
      </c>
      <c r="F23" s="67">
        <f>E23/E8</f>
        <v>0.28943371154986031</v>
      </c>
      <c r="G23" s="67">
        <f xml:space="preserve"> (1-(E23/E3))*100</f>
        <v>78.661372079953097</v>
      </c>
      <c r="H23" s="115">
        <v>8177097.9822322698</v>
      </c>
      <c r="I23" s="67">
        <f>H23/H8</f>
        <v>0.2677229485522219</v>
      </c>
      <c r="J23" s="67">
        <f xml:space="preserve"> (1-(H23/H3))*100</f>
        <v>82.285552790910373</v>
      </c>
      <c r="K23" s="115">
        <v>3766805.1277966099</v>
      </c>
      <c r="L23" s="67">
        <f>K23/K8</f>
        <v>0.36486311166182295</v>
      </c>
      <c r="M23" s="67">
        <f xml:space="preserve"> (1-(K23/K3))*100</f>
        <v>64.18290199498135</v>
      </c>
    </row>
    <row r="24" spans="1:13" x14ac:dyDescent="0.25">
      <c r="A24" s="116">
        <v>38</v>
      </c>
      <c r="B24" s="114">
        <v>22097755.127229501</v>
      </c>
      <c r="C24" s="79">
        <f>B24/B8</f>
        <v>0.27027980861142742</v>
      </c>
      <c r="D24" s="79">
        <f xml:space="preserve"> (1-(B24/B3))*100</f>
        <v>80.294907783421493</v>
      </c>
      <c r="E24" s="115">
        <v>10072605.098166799</v>
      </c>
      <c r="F24" s="67">
        <f>E24/E8</f>
        <v>0.24632341868852359</v>
      </c>
      <c r="G24" s="67">
        <f xml:space="preserve"> (1-(E24/E3))*100</f>
        <v>81.839697417269036</v>
      </c>
      <c r="H24" s="115">
        <v>8058975.0297032604</v>
      </c>
      <c r="I24" s="67">
        <f>H24/H8</f>
        <v>0.26385553431657549</v>
      </c>
      <c r="J24" s="67">
        <f xml:space="preserve"> (1-(H24/H3))*100</f>
        <v>82.54144831904317</v>
      </c>
      <c r="K24" s="115">
        <v>3672088.1003327901</v>
      </c>
      <c r="L24" s="67">
        <f>K24/K8</f>
        <v>0.35568855970191765</v>
      </c>
      <c r="M24" s="67">
        <f xml:space="preserve"> (1-(K24/K3))*100</f>
        <v>65.083529699446657</v>
      </c>
    </row>
    <row r="25" spans="1:13" x14ac:dyDescent="0.25">
      <c r="A25" s="116">
        <v>40</v>
      </c>
      <c r="B25" s="114">
        <v>20518490.071855702</v>
      </c>
      <c r="C25" s="79">
        <f>B25/B8</f>
        <v>0.2509636629461523</v>
      </c>
      <c r="D25" s="79">
        <f xml:space="preserve"> (1-(B25/B3))*100</f>
        <v>81.703175879949285</v>
      </c>
      <c r="E25" s="115">
        <v>8672613.4139349107</v>
      </c>
      <c r="F25" s="67">
        <f>E25/E8</f>
        <v>0.21208691934852017</v>
      </c>
      <c r="G25" s="67">
        <f xml:space="preserve"> (1-(E25/E3))*100</f>
        <v>84.363798417077462</v>
      </c>
      <c r="H25" s="115">
        <v>7897110.2686004797</v>
      </c>
      <c r="I25" s="67">
        <f>H25/H8</f>
        <v>0.25855598780223776</v>
      </c>
      <c r="J25" s="67">
        <f xml:space="preserve"> (1-(H25/H3))*100</f>
        <v>82.892103866010743</v>
      </c>
      <c r="K25" s="115">
        <v>3612430.4236846198</v>
      </c>
      <c r="L25" s="67">
        <f>K25/K8</f>
        <v>0.34990995295219746</v>
      </c>
      <c r="M25" s="67">
        <f xml:space="preserve"> (1-(K25/K3))*100</f>
        <v>65.650791551006577</v>
      </c>
    </row>
    <row r="26" spans="1:13" x14ac:dyDescent="0.25">
      <c r="A26" s="116">
        <v>42</v>
      </c>
      <c r="B26" s="114">
        <v>19256196.806026001</v>
      </c>
      <c r="C26" s="79">
        <f t="shared" ref="C26" si="0">B26/B11</f>
        <v>0.31381913312599807</v>
      </c>
      <c r="D26" s="79">
        <f xml:space="preserve"> (1-(B26/B3))*100</f>
        <v>82.828792715882557</v>
      </c>
      <c r="E26" s="115">
        <v>7536564.5951920999</v>
      </c>
      <c r="F26" s="67">
        <f>E26/E8</f>
        <v>0.1843050867339647</v>
      </c>
      <c r="G26" s="67">
        <f xml:space="preserve"> (1-(E26/E3))*100</f>
        <v>86.41202626836872</v>
      </c>
      <c r="H26" s="115">
        <v>7779413.4974152697</v>
      </c>
      <c r="I26" s="67">
        <f>H26/H8</f>
        <v>0.25470252699190526</v>
      </c>
      <c r="J26" s="67">
        <f xml:space="preserve"> (1-(H26/H3))*100</f>
        <v>83.147076136658725</v>
      </c>
      <c r="K26" s="115">
        <v>3551321.43995451</v>
      </c>
      <c r="L26" s="67">
        <f>K26/K8</f>
        <v>0.34399076860423999</v>
      </c>
      <c r="M26" s="67">
        <f xml:space="preserve"> (1-(K26/K3))*100</f>
        <v>66.231853322186836</v>
      </c>
    </row>
    <row r="27" spans="1:13" x14ac:dyDescent="0.25">
      <c r="A27" s="116">
        <v>44</v>
      </c>
      <c r="B27" s="114">
        <v>18231859.389894899</v>
      </c>
      <c r="C27" s="79">
        <f>B27/B8</f>
        <v>0.22299565897801035</v>
      </c>
      <c r="D27" s="79">
        <f xml:space="preserve"> (1-(B27/B3))*100</f>
        <v>83.742218678363372</v>
      </c>
      <c r="E27" s="115">
        <v>6671414.2040897096</v>
      </c>
      <c r="F27" s="67">
        <f>E27/E8</f>
        <v>0.1631480176402067</v>
      </c>
      <c r="G27" s="67">
        <f xml:space="preserve"> (1-(E27/E3))*100</f>
        <v>87.971840509954234</v>
      </c>
      <c r="H27" s="115">
        <v>7662369.3607270001</v>
      </c>
      <c r="I27" s="67">
        <f>H27/H8</f>
        <v>0.2508704338149591</v>
      </c>
      <c r="J27" s="67">
        <f xml:space="preserve"> (1-(H27/H3))*100</f>
        <v>83.400634573282929</v>
      </c>
      <c r="K27" s="115">
        <v>3496881.8121702</v>
      </c>
      <c r="L27" s="67">
        <f>K27/K8</f>
        <v>0.33871759642856292</v>
      </c>
      <c r="M27" s="67">
        <f xml:space="preserve"> (1-(K27/K3))*100</f>
        <v>66.749498758452859</v>
      </c>
    </row>
    <row r="28" spans="1:13" x14ac:dyDescent="0.25">
      <c r="A28" s="116">
        <v>46</v>
      </c>
      <c r="B28" s="114">
        <v>17394659.8977798</v>
      </c>
      <c r="C28" s="79">
        <f>B28/B8</f>
        <v>0.21275578994173766</v>
      </c>
      <c r="D28" s="79">
        <f xml:space="preserve"> (1-(B28/B3))*100</f>
        <v>84.488769316689201</v>
      </c>
      <c r="E28" s="115">
        <v>6064771.7441921597</v>
      </c>
      <c r="F28" s="67">
        <f>E28/E8</f>
        <v>0.14831270510812142</v>
      </c>
      <c r="G28" s="67">
        <f xml:space="preserve"> (1-(E28/E3))*100</f>
        <v>89.065580463412431</v>
      </c>
      <c r="H28" s="115">
        <v>7563238.4077107999</v>
      </c>
      <c r="I28" s="67">
        <f>H28/H8</f>
        <v>0.24762482870028932</v>
      </c>
      <c r="J28" s="67">
        <f xml:space="preserve"> (1-(H28/H3))*100</f>
        <v>83.615386804185377</v>
      </c>
      <c r="K28" s="115">
        <v>3431853.8862399799</v>
      </c>
      <c r="L28" s="67">
        <f>K28/K8</f>
        <v>0.33241881255340838</v>
      </c>
      <c r="M28" s="67">
        <f xml:space="preserve"> (1-(K28/K3))*100</f>
        <v>67.367824240415928</v>
      </c>
    </row>
    <row r="29" spans="1:13" x14ac:dyDescent="0.25">
      <c r="A29" s="116">
        <v>48</v>
      </c>
      <c r="B29" s="114">
        <v>16623598.723116999</v>
      </c>
      <c r="C29" s="79">
        <f>B29/B8</f>
        <v>0.2033248651479895</v>
      </c>
      <c r="D29" s="79">
        <f xml:space="preserve"> (1-(B29/B3))*100</f>
        <v>85.17634284910794</v>
      </c>
      <c r="E29" s="115">
        <v>5430856.8243632801</v>
      </c>
      <c r="F29" s="67">
        <f>E29/E8</f>
        <v>0.13281045035991038</v>
      </c>
      <c r="G29" s="67">
        <f xml:space="preserve"> (1-(E29/E3))*100</f>
        <v>90.208491025635823</v>
      </c>
      <c r="H29" s="115">
        <v>7461796.7131858002</v>
      </c>
      <c r="I29" s="67">
        <f>H29/H8</f>
        <v>0.24430356856333391</v>
      </c>
      <c r="J29" s="67">
        <f xml:space="preserve"> (1-(H29/H3))*100</f>
        <v>83.835144907410779</v>
      </c>
      <c r="K29" s="115">
        <v>3366475.22352322</v>
      </c>
      <c r="L29" s="67">
        <f>K29/K8</f>
        <v>0.32608605534781349</v>
      </c>
      <c r="M29" s="67">
        <f xml:space="preserve"> (1-(K29/K3))*100</f>
        <v>67.989484743286965</v>
      </c>
    </row>
    <row r="30" spans="1:13" x14ac:dyDescent="0.25">
      <c r="A30" s="116">
        <v>50</v>
      </c>
      <c r="B30" s="114">
        <v>15968356.070393801</v>
      </c>
      <c r="C30" s="79">
        <f>B30/B8</f>
        <v>0.19531052804666812</v>
      </c>
      <c r="D30" s="79">
        <f xml:space="preserve"> (1-(B30/B3))*100</f>
        <v>85.760638259289053</v>
      </c>
      <c r="E30" s="115">
        <v>4993715.9967685398</v>
      </c>
      <c r="F30" s="67">
        <f>E30/E8</f>
        <v>0.12212026425094992</v>
      </c>
      <c r="G30" s="67">
        <f xml:space="preserve"> (1-(E30/E3))*100</f>
        <v>90.99662970704118</v>
      </c>
      <c r="H30" s="115">
        <v>7386417.92605343</v>
      </c>
      <c r="I30" s="67">
        <f>H30/H8</f>
        <v>0.24183562318794299</v>
      </c>
      <c r="J30" s="67">
        <f xml:space="preserve"> (1-(H30/H3))*100</f>
        <v>83.998441659906959</v>
      </c>
      <c r="K30" s="115">
        <v>3310029.0141386599</v>
      </c>
      <c r="L30" s="67">
        <f>K30/K8</f>
        <v>0.3206185201558317</v>
      </c>
      <c r="M30" s="67">
        <f xml:space="preserve"> (1-(K30/K3))*100</f>
        <v>68.526209990531498</v>
      </c>
    </row>
    <row r="31" spans="1:13" x14ac:dyDescent="0.25">
      <c r="A31" s="116">
        <v>55</v>
      </c>
      <c r="B31" s="114">
        <v>14879408.8139682</v>
      </c>
      <c r="C31" s="79">
        <f>B31/B8</f>
        <v>0.18199150743303213</v>
      </c>
      <c r="D31" s="79">
        <f xml:space="preserve"> (1-(B31/B3))*100</f>
        <v>86.731678348352929</v>
      </c>
      <c r="E31" s="115">
        <v>4281540.9670876795</v>
      </c>
      <c r="F31" s="67">
        <f>E31/E8</f>
        <v>0.10470417513538265</v>
      </c>
      <c r="G31" s="67">
        <f xml:space="preserve"> (1-(E31/E3))*100</f>
        <v>92.280638551309636</v>
      </c>
      <c r="H31" s="115">
        <v>7171995.9311371297</v>
      </c>
      <c r="I31" s="67">
        <f>H31/H8</f>
        <v>0.23481532224032364</v>
      </c>
      <c r="J31" s="67">
        <f xml:space="preserve"> (1-(H31/H3))*100</f>
        <v>84.462954512469793</v>
      </c>
      <c r="K31" s="115">
        <v>3180026.22123831</v>
      </c>
      <c r="L31" s="67">
        <f>K31/K8</f>
        <v>0.30802609184242563</v>
      </c>
      <c r="M31" s="67">
        <f xml:space="preserve"> (1-(K31/K3))*100</f>
        <v>69.762356437258276</v>
      </c>
    </row>
    <row r="32" spans="1:13" x14ac:dyDescent="0.25">
      <c r="A32" s="116">
        <v>60</v>
      </c>
      <c r="B32" s="114">
        <v>13957043.822701599</v>
      </c>
      <c r="C32" s="79">
        <f>B32/B8</f>
        <v>0.17070997083014763</v>
      </c>
      <c r="D32" s="79">
        <f xml:space="preserve"> (1-(B32/B3))*100</f>
        <v>87.554173081668878</v>
      </c>
      <c r="E32" s="115">
        <v>3680138.7126380899</v>
      </c>
      <c r="F32" s="67">
        <f>E32/E8</f>
        <v>8.9997010714733469E-2</v>
      </c>
      <c r="G32" s="67">
        <f xml:space="preserve"> (1-(E32/E3))*100</f>
        <v>93.364930728785041</v>
      </c>
      <c r="H32" s="115">
        <v>6964285.7882594904</v>
      </c>
      <c r="I32" s="67">
        <f>H32/H8</f>
        <v>0.22801477123601438</v>
      </c>
      <c r="J32" s="67">
        <f xml:space="preserve"> (1-(H32/H3))*100</f>
        <v>84.912927151759845</v>
      </c>
      <c r="K32" s="115">
        <v>3073624.8610517299</v>
      </c>
      <c r="L32" s="67">
        <f>K32/K8</f>
        <v>0.29771976325742794</v>
      </c>
      <c r="M32" s="67">
        <f xml:space="preserve"> (1-(K32/K3))*100</f>
        <v>70.774085957733689</v>
      </c>
    </row>
    <row r="33" spans="1:13" x14ac:dyDescent="0.25">
      <c r="A33" s="116">
        <v>65</v>
      </c>
      <c r="B33" s="114">
        <v>13006552.740042601</v>
      </c>
      <c r="C33" s="79">
        <f>B33/B8</f>
        <v>0.15908442124699634</v>
      </c>
      <c r="D33" s="79">
        <f xml:space="preserve"> (1-(B33/B3))*100</f>
        <v>88.401748517589624</v>
      </c>
      <c r="E33" s="115">
        <v>3068278.82573386</v>
      </c>
      <c r="F33" s="67">
        <f>E33/E8</f>
        <v>7.5034107113156417E-2</v>
      </c>
      <c r="G33" s="67">
        <f xml:space="preserve"> (1-(E33/E3))*100</f>
        <v>94.468077390063229</v>
      </c>
      <c r="H33" s="115">
        <v>6785060.6116339397</v>
      </c>
      <c r="I33" s="67">
        <f>H33/H8</f>
        <v>0.22214683461042359</v>
      </c>
      <c r="J33" s="67">
        <f xml:space="preserve"> (1-(H33/H3))*100</f>
        <v>85.30119141577768</v>
      </c>
      <c r="K33" s="115">
        <v>2923353.1755752601</v>
      </c>
      <c r="L33" s="67">
        <f>K33/K8</f>
        <v>0.28316403422514763</v>
      </c>
      <c r="M33" s="67">
        <f xml:space="preserve"> (1-(K33/K3))*100</f>
        <v>72.202961491106038</v>
      </c>
    </row>
    <row r="34" spans="1:13" x14ac:dyDescent="0.25">
      <c r="A34" s="116">
        <v>70</v>
      </c>
      <c r="B34" s="114">
        <v>12106721.3774467</v>
      </c>
      <c r="C34" s="79">
        <f>B34/B8</f>
        <v>0.14807849566475045</v>
      </c>
      <c r="D34" s="79">
        <f xml:space="preserve"> (1-(B34/B3))*100</f>
        <v>89.204149479915102</v>
      </c>
      <c r="E34" s="115">
        <v>2474978.9275771701</v>
      </c>
      <c r="F34" s="67">
        <f>E34/E8</f>
        <v>6.0525084095058884E-2</v>
      </c>
      <c r="G34" s="67">
        <f xml:space="preserve"> (1-(E34/E3))*100</f>
        <v>95.537761505326515</v>
      </c>
      <c r="H34" s="115">
        <v>6610875.2823499702</v>
      </c>
      <c r="I34" s="67">
        <f>H34/H8</f>
        <v>0.21644390552093828</v>
      </c>
      <c r="J34" s="67">
        <f xml:space="preserve"> (1-(H34/H3))*100</f>
        <v>85.678537612057013</v>
      </c>
      <c r="K34" s="115">
        <v>2795520.2973545198</v>
      </c>
      <c r="L34" s="67">
        <f>K34/K8</f>
        <v>0.27078178981963757</v>
      </c>
      <c r="M34" s="67">
        <f xml:space="preserve"> (1-(K34/K3))*100</f>
        <v>73.41847505556116</v>
      </c>
    </row>
    <row r="35" spans="1:13" x14ac:dyDescent="0.25">
      <c r="A35" s="116">
        <v>75</v>
      </c>
      <c r="B35" s="114">
        <v>11277393.2250672</v>
      </c>
      <c r="C35" s="79">
        <f>B35/B8</f>
        <v>0.13793490175620024</v>
      </c>
      <c r="D35" s="79">
        <f xml:space="preserve"> (1-(B35/B3))*100</f>
        <v>89.943681057957861</v>
      </c>
      <c r="E35" s="115">
        <v>1966164.95494888</v>
      </c>
      <c r="F35" s="67">
        <f>E35/E8</f>
        <v>4.8082146444589524E-2</v>
      </c>
      <c r="G35" s="67">
        <f xml:space="preserve"> (1-(E35/E3))*100</f>
        <v>96.45512256646181</v>
      </c>
      <c r="H35" s="115">
        <v>6450739.4340532403</v>
      </c>
      <c r="I35" s="67">
        <f>H35/H8</f>
        <v>0.21120096461842411</v>
      </c>
      <c r="J35" s="67">
        <f xml:space="preserve"> (1-(H35/H3))*100</f>
        <v>86.02544773067109</v>
      </c>
      <c r="K35" s="115">
        <v>2677723.4002527902</v>
      </c>
      <c r="L35" s="67">
        <f>K35/K8</f>
        <v>0.25937165816629515</v>
      </c>
      <c r="M35" s="67">
        <f xml:space="preserve"> (1-(K35/K3))*100</f>
        <v>74.538560344031524</v>
      </c>
    </row>
    <row r="36" spans="1:13" x14ac:dyDescent="0.25">
      <c r="A36" s="116">
        <v>80</v>
      </c>
      <c r="B36" s="119">
        <v>10349845.5630884</v>
      </c>
      <c r="C36" s="79">
        <f>B36/B8</f>
        <v>0.12658997539991662</v>
      </c>
      <c r="D36" s="79">
        <f xml:space="preserve"> (1-(B36/B3))*100</f>
        <v>90.770797301636492</v>
      </c>
      <c r="E36" s="118">
        <v>1546311.7079628301</v>
      </c>
      <c r="F36" s="79">
        <f>E36/E8</f>
        <v>3.7814724448277652E-2</v>
      </c>
      <c r="G36" s="79">
        <f xml:space="preserve"> (1-(E36/E3))*100</f>
        <v>97.212092777375418</v>
      </c>
      <c r="H36" s="118">
        <v>6260882.9392421898</v>
      </c>
      <c r="I36" s="79">
        <f>H36/H8</f>
        <v>0.2049849524460069</v>
      </c>
      <c r="J36" s="79">
        <f xml:space="preserve"> (1-(H36/H3))*100</f>
        <v>86.436743139132744</v>
      </c>
      <c r="K36" s="118">
        <v>2542650.9158833702</v>
      </c>
      <c r="L36" s="79">
        <f>K36/K8</f>
        <v>0.24628816558441383</v>
      </c>
      <c r="M36" s="79">
        <f xml:space="preserve"> (1-(K36/K3))*100</f>
        <v>75.822912532771056</v>
      </c>
    </row>
    <row r="37" spans="1:13" x14ac:dyDescent="0.25">
      <c r="A37" s="116">
        <v>85</v>
      </c>
      <c r="B37" s="119">
        <v>9662630.53924652</v>
      </c>
      <c r="C37" s="79">
        <f>B37/B8</f>
        <v>0.1181845810940486</v>
      </c>
      <c r="D37" s="79">
        <f xml:space="preserve"> (1-(B37/B3))*100</f>
        <v>91.383603233255116</v>
      </c>
      <c r="E37" s="118">
        <v>1159729.78690104</v>
      </c>
      <c r="F37" s="79">
        <f>E37/E8</f>
        <v>2.8360945662048085E-2</v>
      </c>
      <c r="G37" s="79">
        <f xml:space="preserve"> (1-(E37/E3))*100</f>
        <v>97.909076784102055</v>
      </c>
      <c r="H37" s="118">
        <v>6109286.9767499296</v>
      </c>
      <c r="I37" s="79">
        <f>H37/H8</f>
        <v>0.20002161237655594</v>
      </c>
      <c r="J37" s="79">
        <f xml:space="preserve"> (1-(H37/H3))*100</f>
        <v>86.765152885538541</v>
      </c>
      <c r="K37" s="118">
        <v>2393613.77559555</v>
      </c>
      <c r="L37" s="79">
        <f>K37/K8</f>
        <v>0.23185201799681557</v>
      </c>
      <c r="M37" s="79">
        <f xml:space="preserve"> (1-(K37/K3))*100</f>
        <v>77.240049251813133</v>
      </c>
    </row>
    <row r="38" spans="1:13" x14ac:dyDescent="0.25">
      <c r="A38" s="116">
        <v>90</v>
      </c>
      <c r="B38" s="119">
        <v>9312942.5295055807</v>
      </c>
      <c r="C38" s="79">
        <f>B38/B8</f>
        <v>0.11390751277637005</v>
      </c>
      <c r="D38" s="79">
        <f xml:space="preserve"> (1-(B38/B3))*100</f>
        <v>91.695428323147894</v>
      </c>
      <c r="E38" s="118">
        <v>1098781.8139382401</v>
      </c>
      <c r="F38" s="79">
        <f>E38/E8</f>
        <v>2.6870475925965122E-2</v>
      </c>
      <c r="G38" s="79">
        <f xml:space="preserve"> (1-(E38/E3))*100</f>
        <v>98.018962322155161</v>
      </c>
      <c r="H38" s="118">
        <v>5967748.9611549499</v>
      </c>
      <c r="I38" s="79">
        <f>H38/H8</f>
        <v>0.19538757534414483</v>
      </c>
      <c r="J38" s="79">
        <f xml:space="preserve"> (1-(H38/H3))*100</f>
        <v>87.071773609759347</v>
      </c>
      <c r="K38" s="118">
        <v>2246411.7544123898</v>
      </c>
      <c r="L38" s="79">
        <f>K38/K8</f>
        <v>0.21759362509630092</v>
      </c>
      <c r="M38" s="79">
        <f xml:space="preserve"> (1-(K38/K3))*100</f>
        <v>78.639736530655242</v>
      </c>
    </row>
    <row r="39" spans="1:13" x14ac:dyDescent="0.25">
      <c r="A39" s="116">
        <v>95</v>
      </c>
      <c r="B39" s="119">
        <v>9163953.9190777391</v>
      </c>
      <c r="C39" s="79">
        <f>B39/B8</f>
        <v>0.11208521848086944</v>
      </c>
      <c r="D39" s="79">
        <f xml:space="preserve"> (1-(B39/B3))*100</f>
        <v>91.828284999801127</v>
      </c>
      <c r="E39" s="118">
        <v>1076974.7018635799</v>
      </c>
      <c r="F39" s="79">
        <f>E39/E8</f>
        <v>2.633718763106992E-2</v>
      </c>
      <c r="G39" s="79">
        <f xml:space="preserve"> (1-(E39/E3))*100</f>
        <v>98.058279236684399</v>
      </c>
      <c r="H39" s="118">
        <v>5944761.54005278</v>
      </c>
      <c r="I39" s="79">
        <f>H39/H8</f>
        <v>0.19463495379424328</v>
      </c>
      <c r="J39" s="79">
        <f xml:space="preserve"> (1-(H39/H3))*100</f>
        <v>87.121572384150014</v>
      </c>
      <c r="K39" s="118">
        <v>2142217.6771613802</v>
      </c>
      <c r="L39" s="79">
        <f>K39/K8</f>
        <v>0.20750110001131636</v>
      </c>
      <c r="M39" s="79">
        <f xml:space="preserve"> (1-(K39/K3))*100</f>
        <v>79.630477848517074</v>
      </c>
    </row>
    <row r="40" spans="1:13" x14ac:dyDescent="0.25">
      <c r="A40" s="116">
        <v>100</v>
      </c>
      <c r="B40" s="119">
        <v>9295829.5668766405</v>
      </c>
      <c r="C40" s="79">
        <f>B40/B8</f>
        <v>0.11369820245333072</v>
      </c>
      <c r="D40" s="79">
        <f xml:space="preserve"> (1-(B40/B3))*100</f>
        <v>91.710688357697137</v>
      </c>
      <c r="E40" s="118">
        <v>930761.67399334104</v>
      </c>
      <c r="F40" s="79">
        <f>E40/E8</f>
        <v>2.276157908384787E-2</v>
      </c>
      <c r="G40" s="79">
        <f xml:space="preserve"> (1-(E40/E3))*100</f>
        <v>98.321892552384043</v>
      </c>
      <c r="H40" s="118">
        <v>6235642.8771804404</v>
      </c>
      <c r="I40" s="79">
        <f>H40/H8</f>
        <v>0.20415857811962662</v>
      </c>
      <c r="J40" s="79">
        <f xml:space="preserve"> (1-(H40/H3))*100</f>
        <v>86.491421919785566</v>
      </c>
      <c r="K40" s="118">
        <v>2129425.01570286</v>
      </c>
      <c r="L40" s="79">
        <f>K40/K8</f>
        <v>0.2062619676145411</v>
      </c>
      <c r="M40" s="79">
        <f xml:space="preserve"> (1-(K40/K3))*100</f>
        <v>79.752118335258373</v>
      </c>
    </row>
  </sheetData>
  <mergeCells count="5">
    <mergeCell ref="B1:D1"/>
    <mergeCell ref="E1:G1"/>
    <mergeCell ref="H1:J1"/>
    <mergeCell ref="K1:M1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biomass</vt:lpstr>
      <vt:lpstr>cover</vt:lpstr>
      <vt:lpstr>fire window</vt:lpstr>
      <vt:lpstr>productivity</vt:lpstr>
      <vt:lpstr>productivity_lat</vt:lpstr>
      <vt:lpstr>upper limit</vt:lpstr>
      <vt:lpstr>upper limit lat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Vitali, Rayanne</dc:creator>
  <cp:keywords/>
  <dc:description/>
  <cp:lastModifiedBy>Vitali, Rayanne</cp:lastModifiedBy>
  <cp:revision/>
  <dcterms:created xsi:type="dcterms:W3CDTF">2022-08-02T15:16:53Z</dcterms:created>
  <dcterms:modified xsi:type="dcterms:W3CDTF">2022-09-10T11:10:29Z</dcterms:modified>
  <cp:category/>
  <cp:contentStatus/>
</cp:coreProperties>
</file>