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20490" windowHeight="7755"/>
  </bookViews>
  <sheets>
    <sheet name="Feuil1" sheetId="1" r:id="rId1"/>
  </sheets>
  <definedNames>
    <definedName name="_xlnm._FilterDatabase" localSheetId="0" hidden="1">Feuil1!$J$4:$J$13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O15" i="1" l="1"/>
  <c r="D1" i="1"/>
  <c r="L7" i="1"/>
  <c r="L5" i="1"/>
  <c r="K19" i="1" s="1"/>
  <c r="L6" i="1"/>
  <c r="L8" i="1"/>
  <c r="L11" i="1"/>
  <c r="L12" i="1"/>
  <c r="L9" i="1"/>
  <c r="L13" i="1"/>
  <c r="L10" i="1" l="1"/>
  <c r="K17" i="1" s="1"/>
  <c r="E13" i="1"/>
  <c r="E12" i="1"/>
  <c r="E11" i="1"/>
  <c r="E10" i="1"/>
  <c r="F8" i="1"/>
</calcChain>
</file>

<file path=xl/sharedStrings.xml><?xml version="1.0" encoding="utf-8"?>
<sst xmlns="http://schemas.openxmlformats.org/spreadsheetml/2006/main" count="53" uniqueCount="31">
  <si>
    <t>Prenom</t>
  </si>
  <si>
    <t>Hatim</t>
  </si>
  <si>
    <t>Rania</t>
  </si>
  <si>
    <t>Pauline</t>
  </si>
  <si>
    <t>Robert</t>
  </si>
  <si>
    <t>Jordanie</t>
  </si>
  <si>
    <t>Pays</t>
  </si>
  <si>
    <t>Belgique</t>
  </si>
  <si>
    <t>Maroc</t>
  </si>
  <si>
    <t>France</t>
  </si>
  <si>
    <t>Total</t>
  </si>
  <si>
    <t>age</t>
  </si>
  <si>
    <t>moyenne</t>
  </si>
  <si>
    <t>max</t>
  </si>
  <si>
    <t>min</t>
  </si>
  <si>
    <t>NB</t>
  </si>
  <si>
    <t>Produit</t>
  </si>
  <si>
    <t>prix unitaire</t>
  </si>
  <si>
    <t>Quantite</t>
  </si>
  <si>
    <t>montant</t>
  </si>
  <si>
    <t>hp</t>
  </si>
  <si>
    <t>acer</t>
  </si>
  <si>
    <t>apple</t>
  </si>
  <si>
    <t>produit</t>
  </si>
  <si>
    <t>somme</t>
  </si>
  <si>
    <t>n.b</t>
  </si>
  <si>
    <t>france</t>
  </si>
  <si>
    <t>maroc</t>
  </si>
  <si>
    <t>bretagne</t>
  </si>
  <si>
    <t>italie</t>
  </si>
  <si>
    <t>nb de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</si>
</sst>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89996032593768116"/>
      </left>
      <right style="medium">
        <color theme="2" tint="-0.89996032593768116"/>
      </right>
      <top style="medium">
        <color theme="2" tint="-0.89996032593768116"/>
      </top>
      <bottom style="medium">
        <color theme="2" tint="-0.89996032593768116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theme="2" tint="-0.89996032593768116"/>
      </left>
      <right style="medium">
        <color theme="2" tint="-0.89996032593768116"/>
      </right>
      <top style="medium">
        <color theme="2" tint="-0.89996032593768116"/>
      </top>
      <bottom/>
      <diagonal/>
    </border>
    <border>
      <left style="medium">
        <color theme="2" tint="-0.89996032593768116"/>
      </left>
      <right style="medium">
        <color theme="2" tint="-0.89996032593768116"/>
      </right>
      <top/>
      <bottom/>
      <diagonal/>
    </border>
    <border>
      <left style="medium">
        <color theme="2" tint="-0.89996032593768116"/>
      </left>
      <right style="medium">
        <color theme="2" tint="-0.89996032593768116"/>
      </right>
      <top/>
      <bottom style="medium">
        <color theme="2" tint="-0.8999603259376811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0" fillId="0" borderId="0" xfId="1" applyNumberFormat="1" applyFont="1"/>
    <xf numFmtId="0" fontId="0" fillId="0" borderId="2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9"/>
  <sheetViews>
    <sheetView tabSelected="1" workbookViewId="0">
      <selection activeCell="F18" sqref="F18"/>
    </sheetView>
  </sheetViews>
  <sheetFormatPr baseColWidth="10" defaultRowHeight="15" x14ac:dyDescent="0.25"/>
  <cols>
    <col min="2" max="2" width="7" customWidth="1"/>
    <col min="3" max="6" width="15.7109375" customWidth="1"/>
    <col min="13" max="13" width="12.28515625" customWidth="1"/>
  </cols>
  <sheetData>
    <row r="1" spans="3:15" x14ac:dyDescent="0.25">
      <c r="D1" t="e">
        <f>re</f>
        <v>#NAME?</v>
      </c>
    </row>
    <row r="2" spans="3:15" ht="15.75" thickBot="1" x14ac:dyDescent="0.3"/>
    <row r="3" spans="3:15" ht="15.75" thickBot="1" x14ac:dyDescent="0.3">
      <c r="C3" s="2" t="s">
        <v>0</v>
      </c>
      <c r="D3" s="2" t="s">
        <v>11</v>
      </c>
      <c r="E3" s="2" t="s">
        <v>6</v>
      </c>
      <c r="F3" s="2" t="s">
        <v>12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25</v>
      </c>
    </row>
    <row r="4" spans="3:15" ht="15.75" thickBot="1" x14ac:dyDescent="0.3">
      <c r="C4" s="1" t="s">
        <v>1</v>
      </c>
      <c r="D4" s="1">
        <v>19</v>
      </c>
      <c r="E4" s="1" t="s">
        <v>5</v>
      </c>
      <c r="F4" s="1">
        <v>19</v>
      </c>
      <c r="I4" s="1" t="s">
        <v>21</v>
      </c>
      <c r="J4" s="1">
        <v>4000</v>
      </c>
      <c r="K4" s="1">
        <v>2000</v>
      </c>
      <c r="L4" s="1">
        <v>40000000</v>
      </c>
      <c r="M4" s="1" t="s">
        <v>27</v>
      </c>
    </row>
    <row r="5" spans="3:15" ht="15.75" thickBot="1" x14ac:dyDescent="0.3">
      <c r="C5" s="1" t="s">
        <v>4</v>
      </c>
      <c r="D5" s="1">
        <v>22</v>
      </c>
      <c r="E5" s="1" t="s">
        <v>7</v>
      </c>
      <c r="F5" s="1">
        <v>18</v>
      </c>
      <c r="G5" s="3"/>
      <c r="I5" s="1" t="s">
        <v>21</v>
      </c>
      <c r="J5" s="1">
        <v>4000</v>
      </c>
      <c r="K5" s="1">
        <v>2000</v>
      </c>
      <c r="L5" s="1">
        <f t="shared" ref="L5:L13" si="0">J5*K5</f>
        <v>8000000</v>
      </c>
      <c r="M5" s="1" t="s">
        <v>26</v>
      </c>
    </row>
    <row r="6" spans="3:15" ht="15.75" thickBot="1" x14ac:dyDescent="0.3">
      <c r="C6" s="1" t="s">
        <v>2</v>
      </c>
      <c r="D6" s="1">
        <v>20</v>
      </c>
      <c r="E6" s="1" t="s">
        <v>8</v>
      </c>
      <c r="F6" s="1">
        <v>18.5</v>
      </c>
      <c r="I6" s="1" t="s">
        <v>21</v>
      </c>
      <c r="J6" s="1">
        <v>4000</v>
      </c>
      <c r="K6" s="1">
        <v>2000</v>
      </c>
      <c r="L6" s="1">
        <f t="shared" si="0"/>
        <v>8000000</v>
      </c>
      <c r="M6" s="1" t="s">
        <v>27</v>
      </c>
    </row>
    <row r="7" spans="3:15" ht="15.75" thickBot="1" x14ac:dyDescent="0.3">
      <c r="C7" s="1" t="s">
        <v>3</v>
      </c>
      <c r="D7" s="1">
        <v>31</v>
      </c>
      <c r="E7" s="1" t="s">
        <v>9</v>
      </c>
      <c r="F7" s="1">
        <v>19.5</v>
      </c>
      <c r="I7" s="1" t="s">
        <v>22</v>
      </c>
      <c r="J7" s="1">
        <v>5000</v>
      </c>
      <c r="K7" s="1">
        <v>6000</v>
      </c>
      <c r="L7" s="1">
        <f t="shared" si="0"/>
        <v>30000000</v>
      </c>
      <c r="M7" s="1" t="s">
        <v>28</v>
      </c>
    </row>
    <row r="8" spans="3:15" ht="15.75" thickBot="1" x14ac:dyDescent="0.3">
      <c r="C8" s="6" t="s">
        <v>10</v>
      </c>
      <c r="D8" s="6"/>
      <c r="E8" s="6"/>
      <c r="F8" s="1">
        <f>SUM(F4:F7)</f>
        <v>75</v>
      </c>
      <c r="I8" s="1" t="s">
        <v>22</v>
      </c>
      <c r="J8" s="1">
        <v>5000</v>
      </c>
      <c r="K8" s="1">
        <v>6000</v>
      </c>
      <c r="L8" s="1">
        <f t="shared" si="0"/>
        <v>30000000</v>
      </c>
      <c r="M8" s="1" t="s">
        <v>28</v>
      </c>
    </row>
    <row r="9" spans="3:15" ht="15.75" thickBot="1" x14ac:dyDescent="0.3">
      <c r="I9" s="1" t="s">
        <v>22</v>
      </c>
      <c r="J9" s="1">
        <v>5000</v>
      </c>
      <c r="K9" s="1">
        <v>6000</v>
      </c>
      <c r="L9" s="1">
        <f t="shared" si="0"/>
        <v>30000000</v>
      </c>
      <c r="M9" s="1" t="s">
        <v>27</v>
      </c>
    </row>
    <row r="10" spans="3:15" ht="16.5" thickTop="1" thickBot="1" x14ac:dyDescent="0.3">
      <c r="D10" s="4" t="s">
        <v>12</v>
      </c>
      <c r="E10" s="4">
        <f>AVERAGE(F4)</f>
        <v>19</v>
      </c>
      <c r="I10" s="1" t="s">
        <v>20</v>
      </c>
      <c r="J10" s="1">
        <v>3000</v>
      </c>
      <c r="K10" s="1">
        <v>1000</v>
      </c>
      <c r="L10" s="1">
        <f t="shared" si="0"/>
        <v>3000000</v>
      </c>
      <c r="M10" s="1" t="s">
        <v>29</v>
      </c>
    </row>
    <row r="11" spans="3:15" ht="16.5" thickTop="1" thickBot="1" x14ac:dyDescent="0.3">
      <c r="D11" s="4" t="s">
        <v>13</v>
      </c>
      <c r="E11" s="4">
        <f>MAX(F4:F7)</f>
        <v>19.5</v>
      </c>
      <c r="I11" s="1" t="s">
        <v>20</v>
      </c>
      <c r="J11" s="1">
        <v>3000</v>
      </c>
      <c r="K11" s="1">
        <v>1000</v>
      </c>
      <c r="L11" s="1">
        <f t="shared" si="0"/>
        <v>3000000</v>
      </c>
      <c r="M11" s="1" t="s">
        <v>28</v>
      </c>
    </row>
    <row r="12" spans="3:15" ht="16.5" thickTop="1" thickBot="1" x14ac:dyDescent="0.3">
      <c r="D12" s="4" t="s">
        <v>14</v>
      </c>
      <c r="E12" s="4">
        <f>MIN(F4:F7)</f>
        <v>18</v>
      </c>
      <c r="I12" s="1" t="s">
        <v>20</v>
      </c>
      <c r="J12" s="1">
        <v>3000</v>
      </c>
      <c r="K12" s="1">
        <v>1000</v>
      </c>
      <c r="L12" s="1">
        <f t="shared" si="0"/>
        <v>3000000</v>
      </c>
      <c r="M12" s="1" t="s">
        <v>27</v>
      </c>
    </row>
    <row r="13" spans="3:15" ht="16.5" thickTop="1" thickBot="1" x14ac:dyDescent="0.3">
      <c r="D13" s="4" t="s">
        <v>15</v>
      </c>
      <c r="E13" s="4">
        <f>COUNT(F4:F7)</f>
        <v>4</v>
      </c>
      <c r="I13" s="1" t="s">
        <v>20</v>
      </c>
      <c r="J13" s="1">
        <v>3000</v>
      </c>
      <c r="K13" s="1">
        <v>1000</v>
      </c>
      <c r="L13" s="1">
        <f t="shared" si="0"/>
        <v>3000000</v>
      </c>
      <c r="M13" s="1" t="s">
        <v>27</v>
      </c>
    </row>
    <row r="14" spans="3:15" ht="16.5" thickTop="1" thickBot="1" x14ac:dyDescent="0.3"/>
    <row r="15" spans="3:15" ht="15.75" thickBot="1" x14ac:dyDescent="0.3">
      <c r="M15" s="7" t="s">
        <v>30</v>
      </c>
      <c r="N15" s="1" t="s">
        <v>20</v>
      </c>
      <c r="O15" s="1">
        <f>COUNTIF($I$4:$I$13,N15)</f>
        <v>4</v>
      </c>
    </row>
    <row r="16" spans="3:15" ht="15.75" thickBot="1" x14ac:dyDescent="0.3">
      <c r="J16" s="1" t="s">
        <v>23</v>
      </c>
      <c r="K16" s="1" t="s">
        <v>20</v>
      </c>
      <c r="M16" s="8"/>
      <c r="N16" s="1" t="s">
        <v>21</v>
      </c>
      <c r="O16" s="1"/>
    </row>
    <row r="17" spans="5:15" ht="15.75" thickBot="1" x14ac:dyDescent="0.3">
      <c r="E17" s="1" t="s">
        <v>0</v>
      </c>
      <c r="F17" s="1" t="s">
        <v>4</v>
      </c>
      <c r="J17" s="1" t="s">
        <v>19</v>
      </c>
      <c r="K17" s="1">
        <f>VLOOKUP(K16,I3:L13,4,0)</f>
        <v>3000000</v>
      </c>
      <c r="M17" s="9"/>
      <c r="N17" s="1" t="s">
        <v>22</v>
      </c>
      <c r="O17" s="1"/>
    </row>
    <row r="18" spans="5:15" ht="15.75" thickBot="1" x14ac:dyDescent="0.3"/>
    <row r="19" spans="5:15" ht="15.75" thickBot="1" x14ac:dyDescent="0.3">
      <c r="E19" s="1" t="s">
        <v>11</v>
      </c>
      <c r="F19" s="1">
        <f>VLOOKUP(F17,C3:F8,2,0)</f>
        <v>22</v>
      </c>
      <c r="J19" s="1" t="s">
        <v>24</v>
      </c>
      <c r="K19" s="1">
        <f>SUMIF($K$4:$K$13,K4,$L$4:$L$13)</f>
        <v>56000000</v>
      </c>
      <c r="M19" s="5"/>
    </row>
  </sheetData>
  <autoFilter ref="J4:J13"/>
  <sortState ref="G4:J13">
    <sortCondition ref="G4"/>
  </sortState>
  <mergeCells count="2">
    <mergeCell ref="C8:E8"/>
    <mergeCell ref="M15:M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2024-02-07T13:13:52Z</dcterms:created>
  <dcterms:modified xsi:type="dcterms:W3CDTF">2024-02-15T06:37:58Z</dcterms:modified>
</cp:coreProperties>
</file>