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arm368\Dropbox\Shivam-Phong\2. Material Testing\CVN Prep and Test\"/>
    </mc:Choice>
  </mc:AlternateContent>
  <xr:revisionPtr revIDLastSave="0" documentId="13_ncr:1_{73BC9792-4676-4773-AEEE-B50202D14FC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oughness_plots" sheetId="2" r:id="rId1"/>
    <sheet name="Toughness Test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2" l="1"/>
  <c r="K48" i="2"/>
  <c r="K44" i="2"/>
  <c r="K40" i="2"/>
  <c r="K36" i="2"/>
  <c r="K23" i="2"/>
  <c r="L36" i="2"/>
  <c r="J52" i="2"/>
  <c r="J48" i="2"/>
  <c r="J44" i="2"/>
  <c r="J40" i="2"/>
  <c r="J36" i="2"/>
  <c r="I16" i="3"/>
  <c r="I15" i="3"/>
  <c r="J15" i="3" s="1"/>
  <c r="I14" i="3"/>
  <c r="J14" i="3" s="1"/>
  <c r="I13" i="3"/>
  <c r="J13" i="3" s="1"/>
  <c r="J12" i="3"/>
  <c r="I12" i="3"/>
  <c r="J11" i="3"/>
  <c r="I11" i="3"/>
  <c r="J10" i="3"/>
  <c r="I10" i="3"/>
  <c r="J9" i="3"/>
  <c r="I9" i="3"/>
  <c r="J8" i="3"/>
  <c r="I8" i="3"/>
  <c r="J7" i="3"/>
  <c r="I7" i="3"/>
  <c r="I6" i="3"/>
  <c r="I5" i="3"/>
  <c r="J16" i="3" s="1"/>
  <c r="G55" i="2"/>
  <c r="F55" i="2"/>
  <c r="L54" i="2"/>
  <c r="G54" i="2"/>
  <c r="F54" i="2"/>
  <c r="L53" i="2"/>
  <c r="G53" i="2"/>
  <c r="F53" i="2"/>
  <c r="L52" i="2"/>
  <c r="G52" i="2"/>
  <c r="F52" i="2"/>
  <c r="G51" i="2"/>
  <c r="F51" i="2"/>
  <c r="L50" i="2"/>
  <c r="G50" i="2"/>
  <c r="F50" i="2"/>
  <c r="L49" i="2"/>
  <c r="G49" i="2"/>
  <c r="F49" i="2"/>
  <c r="L48" i="2"/>
  <c r="G48" i="2"/>
  <c r="F48" i="2"/>
  <c r="G47" i="2"/>
  <c r="F47" i="2"/>
  <c r="L46" i="2"/>
  <c r="G46" i="2"/>
  <c r="F46" i="2"/>
  <c r="L45" i="2"/>
  <c r="G45" i="2"/>
  <c r="F45" i="2"/>
  <c r="L44" i="2"/>
  <c r="G44" i="2"/>
  <c r="F44" i="2"/>
  <c r="G43" i="2"/>
  <c r="F43" i="2"/>
  <c r="L42" i="2"/>
  <c r="G42" i="2"/>
  <c r="F42" i="2"/>
  <c r="L41" i="2"/>
  <c r="G41" i="2"/>
  <c r="F41" i="2"/>
  <c r="L40" i="2"/>
  <c r="G40" i="2"/>
  <c r="F40" i="2"/>
  <c r="G39" i="2"/>
  <c r="F39" i="2"/>
  <c r="L38" i="2"/>
  <c r="G38" i="2"/>
  <c r="F38" i="2"/>
  <c r="L37" i="2"/>
  <c r="G37" i="2"/>
  <c r="F37" i="2"/>
  <c r="G36" i="2"/>
  <c r="F36" i="2"/>
  <c r="L25" i="2"/>
  <c r="L24" i="2"/>
  <c r="L23" i="2"/>
  <c r="L22" i="2"/>
  <c r="L21" i="2"/>
  <c r="L20" i="2"/>
  <c r="K19" i="2"/>
  <c r="L19" i="2"/>
  <c r="L18" i="2"/>
  <c r="L17" i="2"/>
  <c r="L16" i="2"/>
  <c r="K15" i="2"/>
  <c r="L15" i="2"/>
  <c r="L14" i="2"/>
  <c r="L13" i="2"/>
  <c r="L12" i="2"/>
  <c r="K11" i="2"/>
  <c r="L11" i="2"/>
  <c r="L10" i="2"/>
  <c r="L9" i="2"/>
  <c r="L8" i="2"/>
  <c r="K7" i="2"/>
  <c r="L7" i="2"/>
</calcChain>
</file>

<file path=xl/sharedStrings.xml><?xml version="1.0" encoding="utf-8"?>
<sst xmlns="http://schemas.openxmlformats.org/spreadsheetml/2006/main" count="90" uniqueCount="74">
  <si>
    <t>R7-4</t>
  </si>
  <si>
    <t>R7-3</t>
  </si>
  <si>
    <t>R7-2</t>
  </si>
  <si>
    <t>Web</t>
  </si>
  <si>
    <t>R7-1</t>
  </si>
  <si>
    <t>R6-4</t>
  </si>
  <si>
    <t>R6-3</t>
  </si>
  <si>
    <t>R6-2</t>
  </si>
  <si>
    <t>Flange</t>
  </si>
  <si>
    <t>R6-1</t>
  </si>
  <si>
    <t>R5-4</t>
  </si>
  <si>
    <t>R5-3</t>
  </si>
  <si>
    <t>R5-2</t>
  </si>
  <si>
    <t>R5-1</t>
  </si>
  <si>
    <t>R4-4</t>
  </si>
  <si>
    <t>R4-3</t>
  </si>
  <si>
    <t>R4-2</t>
  </si>
  <si>
    <t>R4-1</t>
  </si>
  <si>
    <t>R3-4</t>
  </si>
  <si>
    <t>R3-3</t>
  </si>
  <si>
    <t>R3-2</t>
  </si>
  <si>
    <t>R3-1</t>
  </si>
  <si>
    <t>R2-4</t>
  </si>
  <si>
    <t>R2-3</t>
  </si>
  <si>
    <t>R2-2</t>
  </si>
  <si>
    <t>R2-1</t>
  </si>
  <si>
    <t>R1-4</t>
  </si>
  <si>
    <t>R1-3</t>
  </si>
  <si>
    <t>R1-2</t>
  </si>
  <si>
    <t>R1-1</t>
  </si>
  <si>
    <t>Average Toughness</t>
  </si>
  <si>
    <t>retention factor</t>
  </si>
  <si>
    <t>CVN Toughness</t>
  </si>
  <si>
    <t>percent shear (in percentage)</t>
  </si>
  <si>
    <t>edge size</t>
  </si>
  <si>
    <t>Sample</t>
  </si>
  <si>
    <t>Temp</t>
  </si>
  <si>
    <t>Z5</t>
  </si>
  <si>
    <t>Z4</t>
  </si>
  <si>
    <t>Z3</t>
  </si>
  <si>
    <t>Z2</t>
  </si>
  <si>
    <t>Z1</t>
  </si>
  <si>
    <t>marked with black</t>
  </si>
  <si>
    <t>R7</t>
  </si>
  <si>
    <t>marked  with green</t>
  </si>
  <si>
    <t>R6</t>
  </si>
  <si>
    <t>marked with white</t>
  </si>
  <si>
    <t>R5</t>
  </si>
  <si>
    <t>Marked with yellow</t>
  </si>
  <si>
    <t>R4</t>
  </si>
  <si>
    <t>R3</t>
  </si>
  <si>
    <t>Marked with Black</t>
  </si>
  <si>
    <t>R2</t>
  </si>
  <si>
    <t>Marked with green</t>
  </si>
  <si>
    <t>R1</t>
  </si>
  <si>
    <t>Marking</t>
  </si>
  <si>
    <t>Average</t>
  </si>
  <si>
    <t>Retention Factor</t>
  </si>
  <si>
    <t>Reading 1</t>
  </si>
  <si>
    <t>Reading 2</t>
  </si>
  <si>
    <t>Reading 3</t>
  </si>
  <si>
    <t>Reading 4</t>
  </si>
  <si>
    <t>A_measure</t>
  </si>
  <si>
    <t>B_measure</t>
  </si>
  <si>
    <t>Z1-1</t>
  </si>
  <si>
    <t>Z1-2</t>
  </si>
  <si>
    <t>Z1-3</t>
  </si>
  <si>
    <t>Z1-4</t>
  </si>
  <si>
    <t>Z2-1</t>
  </si>
  <si>
    <t>Z2-2</t>
  </si>
  <si>
    <t>Z2-3</t>
  </si>
  <si>
    <t>A</t>
  </si>
  <si>
    <t>B</t>
  </si>
  <si>
    <t>Average Toughness Retention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</si>
</sst>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1" fillId="0" borderId="0" xfId="0" applyNumberFormat="1" applyFont="1" applyAlignment="1">
      <alignment horizontal="right" wrapText="1"/>
    </xf>
    <xf numFmtId="2" fontId="3" fillId="0" borderId="0" xfId="0" applyNumberFormat="1" applyFont="1" applyAlignment="1">
      <alignment horizontal="right" wrapText="1"/>
    </xf>
    <xf numFmtId="2" fontId="1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right" wrapText="1"/>
    </xf>
    <xf numFmtId="2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Air Cooled CVN Energy vs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90806049568626"/>
          <c:y val="0.12011304203346265"/>
          <c:w val="0.83510650766394823"/>
          <c:h val="0.72077968811085813"/>
        </c:manualLayout>
      </c:layout>
      <c:scatterChart>
        <c:scatterStyle val="lineMarker"/>
        <c:varyColors val="0"/>
        <c:ser>
          <c:idx val="32"/>
          <c:order val="0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66AA-4F5A-B052-CDB25260B1E3}"/>
            </c:ext>
          </c:extLst>
        </c:ser>
        <c:ser>
          <c:idx val="33"/>
          <c:order val="1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66AA-4F5A-B052-CDB25260B1E3}"/>
            </c:ext>
          </c:extLst>
        </c:ser>
        <c:ser>
          <c:idx val="34"/>
          <c:order val="2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66AA-4F5A-B052-CDB25260B1E3}"/>
            </c:ext>
          </c:extLst>
        </c:ser>
        <c:ser>
          <c:idx val="35"/>
          <c:order val="3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66AA-4F5A-B052-CDB25260B1E3}"/>
            </c:ext>
          </c:extLst>
        </c:ser>
        <c:ser>
          <c:idx val="36"/>
          <c:order val="4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66AA-4F5A-B052-CDB25260B1E3}"/>
            </c:ext>
          </c:extLst>
        </c:ser>
        <c:ser>
          <c:idx val="37"/>
          <c:order val="5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66AA-4F5A-B052-CDB25260B1E3}"/>
            </c:ext>
          </c:extLst>
        </c:ser>
        <c:ser>
          <c:idx val="38"/>
          <c:order val="6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66AA-4F5A-B052-CDB25260B1E3}"/>
            </c:ext>
          </c:extLst>
        </c:ser>
        <c:ser>
          <c:idx val="39"/>
          <c:order val="7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66AA-4F5A-B052-CDB25260B1E3}"/>
            </c:ext>
          </c:extLst>
        </c:ser>
        <c:ser>
          <c:idx val="40"/>
          <c:order val="8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66AA-4F5A-B052-CDB25260B1E3}"/>
            </c:ext>
          </c:extLst>
        </c:ser>
        <c:ser>
          <c:idx val="41"/>
          <c:order val="9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66AA-4F5A-B052-CDB25260B1E3}"/>
            </c:ext>
          </c:extLst>
        </c:ser>
        <c:ser>
          <c:idx val="42"/>
          <c:order val="10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66AA-4F5A-B052-CDB25260B1E3}"/>
            </c:ext>
          </c:extLst>
        </c:ser>
        <c:ser>
          <c:idx val="43"/>
          <c:order val="11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66AA-4F5A-B052-CDB25260B1E3}"/>
            </c:ext>
          </c:extLst>
        </c:ser>
        <c:ser>
          <c:idx val="44"/>
          <c:order val="12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66AA-4F5A-B052-CDB25260B1E3}"/>
            </c:ext>
          </c:extLst>
        </c:ser>
        <c:ser>
          <c:idx val="45"/>
          <c:order val="13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66AA-4F5A-B052-CDB25260B1E3}"/>
            </c:ext>
          </c:extLst>
        </c:ser>
        <c:ser>
          <c:idx val="46"/>
          <c:order val="14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66AA-4F5A-B052-CDB25260B1E3}"/>
            </c:ext>
          </c:extLst>
        </c:ser>
        <c:ser>
          <c:idx val="47"/>
          <c:order val="15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66AA-4F5A-B052-CDB25260B1E3}"/>
            </c:ext>
          </c:extLst>
        </c:ser>
        <c:ser>
          <c:idx val="48"/>
          <c:order val="16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66AA-4F5A-B052-CDB25260B1E3}"/>
            </c:ext>
          </c:extLst>
        </c:ser>
        <c:ser>
          <c:idx val="49"/>
          <c:order val="17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66AA-4F5A-B052-CDB25260B1E3}"/>
            </c:ext>
          </c:extLst>
        </c:ser>
        <c:ser>
          <c:idx val="50"/>
          <c:order val="18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66AA-4F5A-B052-CDB25260B1E3}"/>
            </c:ext>
          </c:extLst>
        </c:ser>
        <c:ser>
          <c:idx val="51"/>
          <c:order val="19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66AA-4F5A-B052-CDB25260B1E3}"/>
            </c:ext>
          </c:extLst>
        </c:ser>
        <c:ser>
          <c:idx val="52"/>
          <c:order val="20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66AA-4F5A-B052-CDB25260B1E3}"/>
            </c:ext>
          </c:extLst>
        </c:ser>
        <c:ser>
          <c:idx val="53"/>
          <c:order val="21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66AA-4F5A-B052-CDB25260B1E3}"/>
            </c:ext>
          </c:extLst>
        </c:ser>
        <c:ser>
          <c:idx val="54"/>
          <c:order val="22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66AA-4F5A-B052-CDB25260B1E3}"/>
            </c:ext>
          </c:extLst>
        </c:ser>
        <c:ser>
          <c:idx val="55"/>
          <c:order val="23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66AA-4F5A-B052-CDB25260B1E3}"/>
            </c:ext>
          </c:extLst>
        </c:ser>
        <c:ser>
          <c:idx val="56"/>
          <c:order val="24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66AA-4F5A-B052-CDB25260B1E3}"/>
            </c:ext>
          </c:extLst>
        </c:ser>
        <c:ser>
          <c:idx val="57"/>
          <c:order val="25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66AA-4F5A-B052-CDB25260B1E3}"/>
            </c:ext>
          </c:extLst>
        </c:ser>
        <c:ser>
          <c:idx val="58"/>
          <c:order val="26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66AA-4F5A-B052-CDB25260B1E3}"/>
            </c:ext>
          </c:extLst>
        </c:ser>
        <c:ser>
          <c:idx val="59"/>
          <c:order val="27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66AA-4F5A-B052-CDB25260B1E3}"/>
            </c:ext>
          </c:extLst>
        </c:ser>
        <c:ser>
          <c:idx val="60"/>
          <c:order val="28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66AA-4F5A-B052-CDB25260B1E3}"/>
            </c:ext>
          </c:extLst>
        </c:ser>
        <c:ser>
          <c:idx val="61"/>
          <c:order val="29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66AA-4F5A-B052-CDB25260B1E3}"/>
            </c:ext>
          </c:extLst>
        </c:ser>
        <c:ser>
          <c:idx val="62"/>
          <c:order val="30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66AA-4F5A-B052-CDB25260B1E3}"/>
            </c:ext>
          </c:extLst>
        </c:ser>
        <c:ser>
          <c:idx val="63"/>
          <c:order val="31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66AA-4F5A-B052-CDB25260B1E3}"/>
            </c:ext>
          </c:extLst>
        </c:ser>
        <c:ser>
          <c:idx val="16"/>
          <c:order val="32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6AA-4F5A-B052-CDB25260B1E3}"/>
            </c:ext>
          </c:extLst>
        </c:ser>
        <c:ser>
          <c:idx val="17"/>
          <c:order val="33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6AA-4F5A-B052-CDB25260B1E3}"/>
            </c:ext>
          </c:extLst>
        </c:ser>
        <c:ser>
          <c:idx val="18"/>
          <c:order val="34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6AA-4F5A-B052-CDB25260B1E3}"/>
            </c:ext>
          </c:extLst>
        </c:ser>
        <c:ser>
          <c:idx val="19"/>
          <c:order val="35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6AA-4F5A-B052-CDB25260B1E3}"/>
            </c:ext>
          </c:extLst>
        </c:ser>
        <c:ser>
          <c:idx val="20"/>
          <c:order val="36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6AA-4F5A-B052-CDB25260B1E3}"/>
            </c:ext>
          </c:extLst>
        </c:ser>
        <c:ser>
          <c:idx val="21"/>
          <c:order val="37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6AA-4F5A-B052-CDB25260B1E3}"/>
            </c:ext>
          </c:extLst>
        </c:ser>
        <c:ser>
          <c:idx val="22"/>
          <c:order val="38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6AA-4F5A-B052-CDB25260B1E3}"/>
            </c:ext>
          </c:extLst>
        </c:ser>
        <c:ser>
          <c:idx val="23"/>
          <c:order val="39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6AA-4F5A-B052-CDB25260B1E3}"/>
            </c:ext>
          </c:extLst>
        </c:ser>
        <c:ser>
          <c:idx val="24"/>
          <c:order val="40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6AA-4F5A-B052-CDB25260B1E3}"/>
            </c:ext>
          </c:extLst>
        </c:ser>
        <c:ser>
          <c:idx val="25"/>
          <c:order val="41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6AA-4F5A-B052-CDB25260B1E3}"/>
            </c:ext>
          </c:extLst>
        </c:ser>
        <c:ser>
          <c:idx val="26"/>
          <c:order val="42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6AA-4F5A-B052-CDB25260B1E3}"/>
            </c:ext>
          </c:extLst>
        </c:ser>
        <c:ser>
          <c:idx val="27"/>
          <c:order val="43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66AA-4F5A-B052-CDB25260B1E3}"/>
            </c:ext>
          </c:extLst>
        </c:ser>
        <c:ser>
          <c:idx val="28"/>
          <c:order val="44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66AA-4F5A-B052-CDB25260B1E3}"/>
            </c:ext>
          </c:extLst>
        </c:ser>
        <c:ser>
          <c:idx val="29"/>
          <c:order val="45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66AA-4F5A-B052-CDB25260B1E3}"/>
            </c:ext>
          </c:extLst>
        </c:ser>
        <c:ser>
          <c:idx val="30"/>
          <c:order val="46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66AA-4F5A-B052-CDB25260B1E3}"/>
            </c:ext>
          </c:extLst>
        </c:ser>
        <c:ser>
          <c:idx val="31"/>
          <c:order val="47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66AA-4F5A-B052-CDB25260B1E3}"/>
            </c:ext>
          </c:extLst>
        </c:ser>
        <c:ser>
          <c:idx val="8"/>
          <c:order val="48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66AA-4F5A-B052-CDB25260B1E3}"/>
            </c:ext>
          </c:extLst>
        </c:ser>
        <c:ser>
          <c:idx val="9"/>
          <c:order val="49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66AA-4F5A-B052-CDB25260B1E3}"/>
            </c:ext>
          </c:extLst>
        </c:ser>
        <c:ser>
          <c:idx val="10"/>
          <c:order val="50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66AA-4F5A-B052-CDB25260B1E3}"/>
            </c:ext>
          </c:extLst>
        </c:ser>
        <c:ser>
          <c:idx val="11"/>
          <c:order val="51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66AA-4F5A-B052-CDB25260B1E3}"/>
            </c:ext>
          </c:extLst>
        </c:ser>
        <c:ser>
          <c:idx val="12"/>
          <c:order val="52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66AA-4F5A-B052-CDB25260B1E3}"/>
            </c:ext>
          </c:extLst>
        </c:ser>
        <c:ser>
          <c:idx val="13"/>
          <c:order val="53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66AA-4F5A-B052-CDB25260B1E3}"/>
            </c:ext>
          </c:extLst>
        </c:ser>
        <c:ser>
          <c:idx val="14"/>
          <c:order val="54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66AA-4F5A-B052-CDB25260B1E3}"/>
            </c:ext>
          </c:extLst>
        </c:ser>
        <c:ser>
          <c:idx val="15"/>
          <c:order val="55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66AA-4F5A-B052-CDB25260B1E3}"/>
            </c:ext>
          </c:extLst>
        </c:ser>
        <c:ser>
          <c:idx val="4"/>
          <c:order val="56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66AA-4F5A-B052-CDB25260B1E3}"/>
            </c:ext>
          </c:extLst>
        </c:ser>
        <c:ser>
          <c:idx val="5"/>
          <c:order val="57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66AA-4F5A-B052-CDB25260B1E3}"/>
            </c:ext>
          </c:extLst>
        </c:ser>
        <c:ser>
          <c:idx val="6"/>
          <c:order val="58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66AA-4F5A-B052-CDB25260B1E3}"/>
            </c:ext>
          </c:extLst>
        </c:ser>
        <c:ser>
          <c:idx val="7"/>
          <c:order val="59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66AA-4F5A-B052-CDB25260B1E3}"/>
            </c:ext>
          </c:extLst>
        </c:ser>
        <c:ser>
          <c:idx val="2"/>
          <c:order val="60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66AA-4F5A-B052-CDB25260B1E3}"/>
            </c:ext>
          </c:extLst>
        </c:ser>
        <c:ser>
          <c:idx val="3"/>
          <c:order val="61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66AA-4F5A-B052-CDB25260B1E3}"/>
            </c:ext>
          </c:extLst>
        </c:ser>
        <c:ser>
          <c:idx val="1"/>
          <c:order val="62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66AA-4F5A-B052-CDB25260B1E3}"/>
            </c:ext>
          </c:extLst>
        </c:ser>
        <c:ser>
          <c:idx val="0"/>
          <c:order val="63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320794955126087"/>
                  <c:y val="4.0288415768748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66AA-4F5A-B052-CDB25260B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26303"/>
        <c:axId val="1556423775"/>
      </c:scatterChart>
      <c:valAx>
        <c:axId val="77752630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40655880161434721"/>
              <c:y val="0.92755800241434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423775"/>
        <c:crosses val="autoZero"/>
        <c:crossBetween val="midCat"/>
      </c:valAx>
      <c:valAx>
        <c:axId val="15564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CVN Energy (ft-lbs)</a:t>
                </a:r>
              </a:p>
            </c:rich>
          </c:tx>
          <c:layout>
            <c:manualLayout>
              <c:xMode val="edge"/>
              <c:yMode val="edge"/>
              <c:x val="1.1799287501665244E-3"/>
              <c:y val="0.18875968557741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7526303"/>
        <c:crosses val="autoZero"/>
        <c:crossBetween val="midCat"/>
      </c:valAx>
      <c:spPr>
        <a:ln>
          <a:solidFill>
            <a:schemeClr val="tx1"/>
          </a:solidFill>
        </a:ln>
        <a:effectLst>
          <a:softEdge rad="12700"/>
        </a:effectLst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11257180939191"/>
          <c:y val="9.1272847417980973E-2"/>
          <c:w val="0.81679964357472712"/>
          <c:h val="0.7682925785834025"/>
        </c:manualLayout>
      </c:layout>
      <c:scatterChart>
        <c:scatterStyle val="lineMarker"/>
        <c:varyColors val="0"/>
        <c:ser>
          <c:idx val="3"/>
          <c:order val="0"/>
          <c:tx>
            <c:strRef>
              <c:f>Toughness_plots!$J$6</c:f>
              <c:strCache>
                <c:ptCount val="1"/>
                <c:pt idx="0">
                  <c:v>Average Toughness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(Toughness_plots!$C$7,Toughness_plots!$C$11,Toughness_plots!$C$15,Toughness_plots!$C$19,Toughness_plots!$C$23)</c:f>
              <c:numCache>
                <c:formatCode>General</c:formatCode>
                <c:ptCount val="5"/>
                <c:pt idx="0">
                  <c:v>1700</c:v>
                </c:pt>
                <c:pt idx="1">
                  <c:v>1500</c:v>
                </c:pt>
                <c:pt idx="2">
                  <c:v>1300</c:v>
                </c:pt>
                <c:pt idx="3">
                  <c:v>1100</c:v>
                </c:pt>
                <c:pt idx="4">
                  <c:v>900</c:v>
                </c:pt>
              </c:numCache>
            </c:numRef>
          </c:xVal>
          <c:yVal>
            <c:numRef>
              <c:f>(Toughness_plots!$J$36,Toughness_plots!$J$40,Toughness_plots!$J$44,Toughness_plots!$J$48,Toughness_plots!$J$52)</c:f>
              <c:numCache>
                <c:formatCode>General</c:formatCode>
                <c:ptCount val="5"/>
                <c:pt idx="0">
                  <c:v>17</c:v>
                </c:pt>
                <c:pt idx="1">
                  <c:v>15.666666666666666</c:v>
                </c:pt>
                <c:pt idx="2">
                  <c:v>16.666666666666668</c:v>
                </c:pt>
                <c:pt idx="3">
                  <c:v>13.666666666666666</c:v>
                </c:pt>
                <c:pt idx="4">
                  <c:v>24.333333333333332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38-400B-9135-F96F95131D1C}"/>
            </c:ext>
          </c:extLst>
        </c:ser>
        <c:ser>
          <c:idx val="1"/>
          <c:order val="2"/>
          <c:tx>
            <c:v>FC</c:v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Toughness_plots!$BK$59:$BK$60</c:f>
              <c:numCache>
                <c:formatCode>General</c:formatCode>
                <c:ptCount val="2"/>
                <c:pt idx="0">
                  <c:v>800</c:v>
                </c:pt>
                <c:pt idx="1">
                  <c:v>1800</c:v>
                </c:pt>
              </c:numCache>
            </c:numRef>
          </c:xVal>
          <c:yVal>
            <c:numRef>
              <c:f>Toughness_plots!$BN$59:$BN$60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38-400B-9135-F96F95131D1C}"/>
            </c:ext>
          </c:extLst>
        </c:ser>
        <c:ser>
          <c:idx val="2"/>
          <c:order val="3"/>
          <c:tx>
            <c:v>NFC</c:v>
          </c:tx>
          <c:spPr>
            <a:ln w="28575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Toughness_plots!$BK$59:$BK$60</c:f>
              <c:numCache>
                <c:formatCode>General</c:formatCode>
                <c:ptCount val="2"/>
                <c:pt idx="0">
                  <c:v>800</c:v>
                </c:pt>
                <c:pt idx="1">
                  <c:v>1800</c:v>
                </c:pt>
              </c:numCache>
            </c:numRef>
          </c:xVal>
          <c:yVal>
            <c:numRef>
              <c:f>Toughness_plots!$BM$59:$BM$60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38-400B-9135-F96F9513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26303"/>
        <c:axId val="15564237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Toughness_plots!$J$6</c15:sqref>
                        </c15:formulaRef>
                      </c:ext>
                    </c:extLst>
                    <c:strCache>
                      <c:ptCount val="1"/>
                      <c:pt idx="0">
                        <c:v>Average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marker>
                  <c:symbol val="square"/>
                  <c:size val="9"/>
                  <c:spPr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(Toughness_plots!$C$7,Toughness_plots!$C$11,Toughness_plots!$C$15,Toughness_plots!$C$19,Toughness_plots!$C$23)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1700</c:v>
                      </c:pt>
                      <c:pt idx="1">
                        <c:v>1500</c:v>
                      </c:pt>
                      <c:pt idx="2">
                        <c:v>1300</c:v>
                      </c:pt>
                      <c:pt idx="3">
                        <c:v>1100</c:v>
                      </c:pt>
                      <c:pt idx="4">
                        <c:v>900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(Toughness_plots!$J$7,Toughness_plots!$J$11,Toughness_plots!$J$15,Toughness_plots!$J$19,Toughness_plots!$J$23)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14.75</c:v>
                      </c:pt>
                      <c:pt idx="1">
                        <c:v>34.880000000000003</c:v>
                      </c:pt>
                      <c:pt idx="2">
                        <c:v>46.5</c:v>
                      </c:pt>
                      <c:pt idx="3">
                        <c:v>44.13</c:v>
                      </c:pt>
                      <c:pt idx="4">
                        <c:v>45.83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E38-400B-9135-F96F95131D1C}"/>
                  </c:ext>
                </c:extLst>
              </c15:ser>
            </c15:filteredScatterSeries>
          </c:ext>
        </c:extLst>
      </c:scatterChart>
      <c:valAx>
        <c:axId val="777526303"/>
        <c:scaling>
          <c:orientation val="minMax"/>
          <c:max val="18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423775"/>
        <c:crosses val="autoZero"/>
        <c:crossBetween val="midCat"/>
      </c:valAx>
      <c:valAx>
        <c:axId val="15564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CVN Energy (ft-lbs)</a:t>
                </a:r>
              </a:p>
            </c:rich>
          </c:tx>
          <c:layout>
            <c:manualLayout>
              <c:xMode val="edge"/>
              <c:yMode val="edge"/>
              <c:x val="1.2433379900896602E-2"/>
              <c:y val="0.218648970481181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7526303"/>
        <c:crosses val="autoZero"/>
        <c:crossBetween val="midCat"/>
        <c:majorUnit val="1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CVN Energy (avg.) vs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91863517060368"/>
          <c:y val="0.14351487314085742"/>
          <c:w val="0.83399364553115074"/>
          <c:h val="0.71605071000740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Toughness_plots!$J$6</c:f>
              <c:strCache>
                <c:ptCount val="1"/>
                <c:pt idx="0">
                  <c:v>Average Toughness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9"/>
            <c:spPr>
              <a:ln>
                <a:solidFill>
                  <a:schemeClr val="tx1">
                    <a:alpha val="95000"/>
                  </a:schemeClr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spPr>
              <a:ln w="28575">
                <a:solidFill>
                  <a:schemeClr val="tx1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5606128949797266"/>
                  <c:y val="0.121440939115042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(Toughness_plots!$C$7,Toughness_plots!$C$11,Toughness_plots!$C$15,Toughness_plots!$C$19,Toughness_plots!$C$23)</c:f>
              <c:numCache>
                <c:formatCode>General</c:formatCode>
                <c:ptCount val="5"/>
                <c:pt idx="0">
                  <c:v>1700</c:v>
                </c:pt>
                <c:pt idx="1">
                  <c:v>1500</c:v>
                </c:pt>
                <c:pt idx="2">
                  <c:v>1300</c:v>
                </c:pt>
                <c:pt idx="3">
                  <c:v>1100</c:v>
                </c:pt>
                <c:pt idx="4">
                  <c:v>900</c:v>
                </c:pt>
              </c:numCache>
            </c:numRef>
          </c:xVal>
          <c:yVal>
            <c:numRef>
              <c:f>(Toughness_plots!$J$7,Toughness_plots!$J$11,Toughness_plots!$J$15,Toughness_plots!$J$19,Toughness_plots!$J$23)</c:f>
              <c:numCache>
                <c:formatCode>0.00</c:formatCode>
                <c:ptCount val="5"/>
                <c:pt idx="0">
                  <c:v>14.75</c:v>
                </c:pt>
                <c:pt idx="1">
                  <c:v>34.880000000000003</c:v>
                </c:pt>
                <c:pt idx="2">
                  <c:v>46.5</c:v>
                </c:pt>
                <c:pt idx="3">
                  <c:v>44.13</c:v>
                </c:pt>
                <c:pt idx="4">
                  <c:v>45.83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1-4BB4-8E92-4E9E66D3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26303"/>
        <c:axId val="1556423775"/>
      </c:scatterChart>
      <c:valAx>
        <c:axId val="7775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423775"/>
        <c:crosses val="autoZero"/>
        <c:crossBetween val="midCat"/>
      </c:valAx>
      <c:valAx>
        <c:axId val="15564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CVN Energy (ft-lbs)</a:t>
                </a:r>
              </a:p>
            </c:rich>
          </c:tx>
          <c:layout>
            <c:manualLayout>
              <c:xMode val="edge"/>
              <c:yMode val="edge"/>
              <c:x val="1.2433379900896602E-2"/>
              <c:y val="0.218648970481181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7526303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322416046695"/>
          <c:y val="8.165152432868969E-2"/>
          <c:w val="0.83510650766394823"/>
          <c:h val="0.75924120061915334"/>
        </c:manualLayout>
      </c:layout>
      <c:scatterChart>
        <c:scatterStyle val="lineMarker"/>
        <c:varyColors val="0"/>
        <c:ser>
          <c:idx val="1"/>
          <c:order val="0"/>
          <c:tx>
            <c:strRef>
              <c:f>Toughness_plots!$L$6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>
              <a:noFill/>
            </a:ln>
          </c:spPr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Toughness_plots!$L$7:$L$25</c:f>
              <c:numCache>
                <c:formatCode>General</c:formatCode>
                <c:ptCount val="19"/>
                <c:pt idx="0">
                  <c:v>0.48</c:v>
                </c:pt>
                <c:pt idx="1">
                  <c:v>0.8</c:v>
                </c:pt>
                <c:pt idx="2">
                  <c:v>0.6</c:v>
                </c:pt>
                <c:pt idx="3">
                  <c:v>0.48</c:v>
                </c:pt>
                <c:pt idx="4">
                  <c:v>1.4</c:v>
                </c:pt>
                <c:pt idx="5">
                  <c:v>2</c:v>
                </c:pt>
                <c:pt idx="6">
                  <c:v>1.1399999999999999</c:v>
                </c:pt>
                <c:pt idx="7">
                  <c:v>1.04</c:v>
                </c:pt>
                <c:pt idx="8">
                  <c:v>1.4</c:v>
                </c:pt>
                <c:pt idx="9">
                  <c:v>2.12</c:v>
                </c:pt>
                <c:pt idx="10">
                  <c:v>2</c:v>
                </c:pt>
                <c:pt idx="11">
                  <c:v>1.92</c:v>
                </c:pt>
                <c:pt idx="12">
                  <c:v>1.44</c:v>
                </c:pt>
                <c:pt idx="13">
                  <c:v>2.04</c:v>
                </c:pt>
                <c:pt idx="14">
                  <c:v>1.66</c:v>
                </c:pt>
                <c:pt idx="15">
                  <c:v>1.92</c:v>
                </c:pt>
                <c:pt idx="16">
                  <c:v>1.92</c:v>
                </c:pt>
                <c:pt idx="17">
                  <c:v>1.78</c:v>
                </c:pt>
                <c:pt idx="1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4A-4F84-9DED-45D4B9C6A334}"/>
            </c:ext>
          </c:extLst>
        </c:ser>
        <c:ser>
          <c:idx val="0"/>
          <c:order val="1"/>
          <c:tx>
            <c:strRef>
              <c:f>Toughness_plots!$L$6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-0.18815433483122093"/>
                  <c:y val="4.947104386423952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Toughness_plots!$L$7:$L$25</c:f>
              <c:numCache>
                <c:formatCode>General</c:formatCode>
                <c:ptCount val="19"/>
                <c:pt idx="0">
                  <c:v>0.48</c:v>
                </c:pt>
                <c:pt idx="1">
                  <c:v>0.8</c:v>
                </c:pt>
                <c:pt idx="2">
                  <c:v>0.6</c:v>
                </c:pt>
                <c:pt idx="3">
                  <c:v>0.48</c:v>
                </c:pt>
                <c:pt idx="4">
                  <c:v>1.4</c:v>
                </c:pt>
                <c:pt idx="5">
                  <c:v>2</c:v>
                </c:pt>
                <c:pt idx="6">
                  <c:v>1.1399999999999999</c:v>
                </c:pt>
                <c:pt idx="7">
                  <c:v>1.04</c:v>
                </c:pt>
                <c:pt idx="8">
                  <c:v>1.4</c:v>
                </c:pt>
                <c:pt idx="9">
                  <c:v>2.12</c:v>
                </c:pt>
                <c:pt idx="10">
                  <c:v>2</c:v>
                </c:pt>
                <c:pt idx="11">
                  <c:v>1.92</c:v>
                </c:pt>
                <c:pt idx="12">
                  <c:v>1.44</c:v>
                </c:pt>
                <c:pt idx="13">
                  <c:v>2.04</c:v>
                </c:pt>
                <c:pt idx="14">
                  <c:v>1.66</c:v>
                </c:pt>
                <c:pt idx="15">
                  <c:v>1.92</c:v>
                </c:pt>
                <c:pt idx="16">
                  <c:v>1.92</c:v>
                </c:pt>
                <c:pt idx="17">
                  <c:v>1.78</c:v>
                </c:pt>
                <c:pt idx="1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4A-4F84-9DED-45D4B9C6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26303"/>
        <c:axId val="1556423775"/>
      </c:scatterChart>
      <c:valAx>
        <c:axId val="77752630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423775"/>
        <c:crosses val="autoZero"/>
        <c:crossBetween val="midCat"/>
      </c:valAx>
      <c:valAx>
        <c:axId val="15564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Retention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Factor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7526303"/>
        <c:crosses val="autoZero"/>
        <c:crossBetween val="midCat"/>
      </c:valAx>
      <c:spPr>
        <a:ln w="9525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322416046695"/>
          <c:y val="8.165152432868969E-2"/>
          <c:w val="0.83510650766394823"/>
          <c:h val="0.75924120061915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Toughness_plots!$L$6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spPr>
              <a:ln w="28575"/>
            </c:spPr>
            <c:trendlineType val="linear"/>
            <c:dispRSqr val="1"/>
            <c:dispEq val="1"/>
            <c:trendlineLbl>
              <c:layout>
                <c:manualLayout>
                  <c:x val="-0.18815433483122093"/>
                  <c:y val="4.947104386423952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Toughness_plots!$C$7:$C$25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Toughness_plots!$K$7:$K$25</c:f>
              <c:numCache>
                <c:formatCode>General</c:formatCode>
                <c:ptCount val="19"/>
                <c:pt idx="0">
                  <c:v>0.59</c:v>
                </c:pt>
                <c:pt idx="4">
                  <c:v>1.3952</c:v>
                </c:pt>
                <c:pt idx="8">
                  <c:v>1.86</c:v>
                </c:pt>
                <c:pt idx="12">
                  <c:v>1.7652000000000001</c:v>
                </c:pt>
                <c:pt idx="16">
                  <c:v>1.8331999999999999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1-4C97-A2FC-9A65F2FE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26303"/>
        <c:axId val="1556423775"/>
      </c:scatterChart>
      <c:valAx>
        <c:axId val="7775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423775"/>
        <c:crosses val="autoZero"/>
        <c:crossBetween val="midCat"/>
      </c:valAx>
      <c:valAx>
        <c:axId val="15564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Retention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Factor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7526303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4181516784085"/>
          <c:y val="7.4727606299783422E-2"/>
          <c:w val="0.81109695169682727"/>
          <c:h val="0.76616523683408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38100">
              <a:noFill/>
            </a:ln>
          </c:spP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2964093362827"/>
                  <c:y val="0.1673886877334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Toughness_plots!$H$7:$H$25</c:f>
              <c:numCache>
                <c:formatCode>0.00</c:formatCode>
                <c:ptCount val="19"/>
                <c:pt idx="0">
                  <c:v>18.951993651496135</c:v>
                </c:pt>
                <c:pt idx="1">
                  <c:v>23.053097350000009</c:v>
                </c:pt>
                <c:pt idx="2">
                  <c:v>32.745098044000009</c:v>
                </c:pt>
                <c:pt idx="3">
                  <c:v>40.184544403570939</c:v>
                </c:pt>
                <c:pt idx="4">
                  <c:v>31.361249435483934</c:v>
                </c:pt>
                <c:pt idx="5">
                  <c:v>22.14285714999999</c:v>
                </c:pt>
                <c:pt idx="6">
                  <c:v>38.653050253544741</c:v>
                </c:pt>
                <c:pt idx="7">
                  <c:v>29.778900112837256</c:v>
                </c:pt>
                <c:pt idx="8">
                  <c:v>30.461680510286239</c:v>
                </c:pt>
                <c:pt idx="9">
                  <c:v>43.167335966195687</c:v>
                </c:pt>
                <c:pt idx="10">
                  <c:v>44.484269215472729</c:v>
                </c:pt>
                <c:pt idx="11">
                  <c:v>39.424963297697317</c:v>
                </c:pt>
                <c:pt idx="12">
                  <c:v>34.570459050510699</c:v>
                </c:pt>
                <c:pt idx="13">
                  <c:v>36.986301367999999</c:v>
                </c:pt>
                <c:pt idx="14">
                  <c:v>34.445157037082879</c:v>
                </c:pt>
                <c:pt idx="15">
                  <c:v>42.315414742941975</c:v>
                </c:pt>
                <c:pt idx="16">
                  <c:v>47.277793732059756</c:v>
                </c:pt>
                <c:pt idx="17">
                  <c:v>42.965761506766626</c:v>
                </c:pt>
                <c:pt idx="18">
                  <c:v>38.041522483709336</c:v>
                </c:pt>
              </c:numCache>
            </c:numRef>
          </c:xVal>
          <c:yVal>
            <c:numRef>
              <c:f>Toughness_plots!$I$7:$I$25</c:f>
              <c:numCache>
                <c:formatCode>0.00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35</c:v>
                </c:pt>
                <c:pt idx="5">
                  <c:v>50</c:v>
                </c:pt>
                <c:pt idx="6">
                  <c:v>28.5</c:v>
                </c:pt>
                <c:pt idx="7">
                  <c:v>26</c:v>
                </c:pt>
                <c:pt idx="8">
                  <c:v>35</c:v>
                </c:pt>
                <c:pt idx="9">
                  <c:v>53</c:v>
                </c:pt>
                <c:pt idx="10">
                  <c:v>50</c:v>
                </c:pt>
                <c:pt idx="11">
                  <c:v>48</c:v>
                </c:pt>
                <c:pt idx="12">
                  <c:v>36</c:v>
                </c:pt>
                <c:pt idx="13">
                  <c:v>51</c:v>
                </c:pt>
                <c:pt idx="14">
                  <c:v>41.5</c:v>
                </c:pt>
                <c:pt idx="15">
                  <c:v>48</c:v>
                </c:pt>
                <c:pt idx="16">
                  <c:v>48</c:v>
                </c:pt>
                <c:pt idx="17">
                  <c:v>44.5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7-4ADD-B331-0E7CAB4CA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26303"/>
        <c:axId val="1556423775"/>
      </c:scatterChart>
      <c:valAx>
        <c:axId val="7775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% shear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423775"/>
        <c:crosses val="autoZero"/>
        <c:crossBetween val="midCat"/>
      </c:valAx>
      <c:valAx>
        <c:axId val="155642377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CVN Energy (ft-lbs)</a:t>
                </a:r>
              </a:p>
            </c:rich>
          </c:tx>
          <c:layout>
            <c:manualLayout>
              <c:xMode val="edge"/>
              <c:yMode val="edge"/>
              <c:x val="9.3619873680317583E-3"/>
              <c:y val="0.20020089502927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7526303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Water Cooled CVN Energy vs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90806049568626"/>
          <c:y val="0.12011304203346265"/>
          <c:w val="0.83510650766394823"/>
          <c:h val="0.72077968811085813"/>
        </c:manualLayout>
      </c:layout>
      <c:scatterChart>
        <c:scatterStyle val="lineMarker"/>
        <c:varyColors val="0"/>
        <c:ser>
          <c:idx val="0"/>
          <c:order val="30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829859899043924E-2"/>
                  <c:y val="0.2355002922023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Toughness_plots!$C$36:$C$54</c:f>
              <c:numCache>
                <c:formatCode>General</c:formatCode>
                <c:ptCount val="19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</c:numCache>
            </c:numRef>
          </c:xVal>
          <c:yVal>
            <c:numRef>
              <c:f>Toughness_plots!$I$36:$I$54</c:f>
              <c:numCache>
                <c:formatCode>General</c:formatCode>
                <c:ptCount val="19"/>
                <c:pt idx="0">
                  <c:v>16</c:v>
                </c:pt>
                <c:pt idx="1">
                  <c:v>25</c:v>
                </c:pt>
                <c:pt idx="2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22</c:v>
                </c:pt>
                <c:pt idx="12">
                  <c:v>22</c:v>
                </c:pt>
                <c:pt idx="13">
                  <c:v>11</c:v>
                </c:pt>
                <c:pt idx="14">
                  <c:v>8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D81-4574-84E0-D4054C4F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26303"/>
        <c:axId val="1556423775"/>
        <c:extLst>
          <c:ext xmlns:c15="http://schemas.microsoft.com/office/drawing/2012/chart" uri="{02D57815-91ED-43cb-92C2-25804820EDAC}">
            <c15:filteredScatterSeries>
              <c15:ser>
                <c:idx val="58"/>
                <c:order val="0"/>
                <c:tx>
                  <c:strRef>
                    <c:extLst>
                      <c:ext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trendline>
                  <c:trendlineType val="linear"/>
                  <c:dispRSqr val="0"/>
                  <c:dispEq val="0"/>
                </c:trendline>
                <c:trendline>
                  <c:trendlineType val="linear"/>
                  <c:dispRSqr val="1"/>
                  <c:dispEq val="1"/>
                  <c:trendlineLbl>
                    <c:layout>
                      <c:manualLayout>
                        <c:x val="-0.16381784201808125"/>
                        <c:y val="0.11855053037325036"/>
                      </c:manualLayout>
                    </c:layout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A-CD81-4574-84E0-D4054C4F86A5}"/>
                  </c:ext>
                </c:extLst>
              </c15:ser>
            </c15:filteredScatterSeries>
            <c15:filteredScatterSeries>
              <c15:ser>
                <c:idx val="6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D81-4574-84E0-D4054C4F86A5}"/>
                  </c:ext>
                </c:extLst>
              </c15:ser>
            </c15:filteredScatterSeries>
            <c15:filteredScatterSeries>
              <c15:ser>
                <c:idx val="6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D81-4574-84E0-D4054C4F86A5}"/>
                  </c:ext>
                </c:extLst>
              </c15:ser>
            </c15:filteredScatterSeries>
            <c15:filteredScatterSeries>
              <c15:ser>
                <c:idx val="6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D81-4574-84E0-D4054C4F86A5}"/>
                  </c:ext>
                </c:extLst>
              </c15:ser>
            </c15:filteredScatterSeries>
            <c15:filteredScatterSeries>
              <c15:ser>
                <c:idx val="1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CD81-4574-84E0-D4054C4F86A5}"/>
                  </c:ext>
                </c:extLst>
              </c15:ser>
            </c15:filteredScatterSeries>
            <c15:filteredScatterSeries>
              <c15:ser>
                <c:idx val="1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CD81-4574-84E0-D4054C4F86A5}"/>
                  </c:ext>
                </c:extLst>
              </c15:ser>
            </c15:filteredScatterSeries>
            <c15:filteredScatterSeries>
              <c15:ser>
                <c:idx val="1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CD81-4574-84E0-D4054C4F86A5}"/>
                  </c:ext>
                </c:extLst>
              </c15:ser>
            </c15:filteredScatterSeries>
            <c15:filteredScatte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D81-4574-84E0-D4054C4F86A5}"/>
                  </c:ext>
                </c:extLst>
              </c15:ser>
            </c15:filteredScatterSeries>
            <c15:filteredScatterSeries>
              <c15:ser>
                <c:idx val="2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CD81-4574-84E0-D4054C4F86A5}"/>
                  </c:ext>
                </c:extLst>
              </c15:ser>
            </c15:filteredScatterSeries>
            <c15:filteredScatterSeries>
              <c15:ser>
                <c:idx val="2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CD81-4574-84E0-D4054C4F86A5}"/>
                  </c:ext>
                </c:extLst>
              </c15:ser>
            </c15:filteredScatterSeries>
            <c15:filteredScatterSeries>
              <c15:ser>
                <c:idx val="2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D81-4574-84E0-D4054C4F86A5}"/>
                  </c:ext>
                </c:extLst>
              </c15:ser>
            </c15:filteredScatterSeries>
            <c15:filteredScatterSeries>
              <c15:ser>
                <c:idx val="2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CD81-4574-84E0-D4054C4F86A5}"/>
                  </c:ext>
                </c:extLst>
              </c15:ser>
            </c15:filteredScatterSeries>
            <c15:filteredScatterSeries>
              <c15:ser>
                <c:idx val="2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CD81-4574-84E0-D4054C4F86A5}"/>
                  </c:ext>
                </c:extLst>
              </c15:ser>
            </c15:filteredScatterSeries>
            <c15:filteredScatterSeries>
              <c15:ser>
                <c:idx val="25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CD81-4574-84E0-D4054C4F86A5}"/>
                  </c:ext>
                </c:extLst>
              </c15:ser>
            </c15:filteredScatterSeries>
            <c15:filteredScatterSeries>
              <c15:ser>
                <c:idx val="26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CD81-4574-84E0-D4054C4F86A5}"/>
                  </c:ext>
                </c:extLst>
              </c15:ser>
            </c15:filteredScatterSeries>
            <c15:filteredScatterSeries>
              <c15:ser>
                <c:idx val="27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CD81-4574-84E0-D4054C4F86A5}"/>
                  </c:ext>
                </c:extLst>
              </c15:ser>
            </c15:filteredScatterSeries>
            <c15:filteredScatterSeries>
              <c15:ser>
                <c:idx val="2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CD81-4574-84E0-D4054C4F86A5}"/>
                  </c:ext>
                </c:extLst>
              </c15:ser>
            </c15:filteredScatterSeries>
            <c15:filteredScatterSeries>
              <c15:ser>
                <c:idx val="2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CD81-4574-84E0-D4054C4F86A5}"/>
                  </c:ext>
                </c:extLst>
              </c15:ser>
            </c15:filteredScatterSeries>
            <c15:filteredScatterSeries>
              <c15:ser>
                <c:idx val="30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CD81-4574-84E0-D4054C4F86A5}"/>
                  </c:ext>
                </c:extLst>
              </c15:ser>
            </c15:filteredScatterSeries>
            <c15:filteredScatterSeries>
              <c15:ser>
                <c:idx val="31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CD81-4574-84E0-D4054C4F86A5}"/>
                  </c:ext>
                </c:extLst>
              </c15:ser>
            </c15:filteredScatterSeries>
            <c15:filteredScatterSeries>
              <c15:ser>
                <c:idx val="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CD81-4574-84E0-D4054C4F86A5}"/>
                  </c:ext>
                </c:extLst>
              </c15:ser>
            </c15:filteredScatterSeries>
            <c15:filteredScatterSeries>
              <c15:ser>
                <c:idx val="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CD81-4574-84E0-D4054C4F86A5}"/>
                  </c:ext>
                </c:extLst>
              </c15:ser>
            </c15:filteredScatterSeries>
            <c15:filteredScatterSeries>
              <c15:ser>
                <c:idx val="1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CD81-4574-84E0-D4054C4F86A5}"/>
                  </c:ext>
                </c:extLst>
              </c15:ser>
            </c15:filteredScatterSeries>
            <c15:filteredScatterSeries>
              <c15:ser>
                <c:idx val="11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CD81-4574-84E0-D4054C4F86A5}"/>
                  </c:ext>
                </c:extLst>
              </c15:ser>
            </c15:filteredScatterSeries>
            <c15:filteredScatterSeries>
              <c15:ser>
                <c:idx val="1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CD81-4574-84E0-D4054C4F86A5}"/>
                  </c:ext>
                </c:extLst>
              </c15:ser>
            </c15:filteredScatterSeries>
            <c15:filteredScatterSeries>
              <c15:ser>
                <c:idx val="1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CD81-4574-84E0-D4054C4F86A5}"/>
                  </c:ext>
                </c:extLst>
              </c15:ser>
            </c15:filteredScatterSeries>
            <c15:filteredScatterSeries>
              <c15:ser>
                <c:idx val="15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CD81-4574-84E0-D4054C4F86A5}"/>
                  </c:ext>
                </c:extLst>
              </c15:ser>
            </c15:filteredScatterSeries>
            <c15:filteredScatterSeries>
              <c15:ser>
                <c:idx val="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CD81-4574-84E0-D4054C4F86A5}"/>
                  </c:ext>
                </c:extLst>
              </c15:ser>
            </c15:filteredScatterSeries>
            <c15:filteredScatterSeries>
              <c15:ser>
                <c:idx val="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CD81-4574-84E0-D4054C4F86A5}"/>
                  </c:ext>
                </c:extLst>
              </c15:ser>
            </c15:filteredScatterSeries>
            <c15:filteredScatterSeries>
              <c15:ser>
                <c:idx val="3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CD81-4574-84E0-D4054C4F86A5}"/>
                  </c:ext>
                </c:extLst>
              </c15:ser>
            </c15:filteredScatterSeries>
            <c15:filteredScatterSeries>
              <c15:ser>
                <c:idx val="5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Toughness_plots!$I$6</c15:sqref>
                        </c15:formulaRef>
                      </c:ext>
                    </c:extLst>
                    <c:strCache>
                      <c:ptCount val="1"/>
                      <c:pt idx="0">
                        <c:v>CVN Toughness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Toughness_plots!$I$7:$I$25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35</c:v>
                      </c:pt>
                      <c:pt idx="5">
                        <c:v>50</c:v>
                      </c:pt>
                      <c:pt idx="6">
                        <c:v>28.5</c:v>
                      </c:pt>
                      <c:pt idx="7">
                        <c:v>26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50</c:v>
                      </c:pt>
                      <c:pt idx="11">
                        <c:v>48</c:v>
                      </c:pt>
                      <c:pt idx="12">
                        <c:v>36</c:v>
                      </c:pt>
                      <c:pt idx="13">
                        <c:v>51</c:v>
                      </c:pt>
                      <c:pt idx="14">
                        <c:v>41.5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44.5</c:v>
                      </c:pt>
                      <c:pt idx="18">
                        <c:v>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CD81-4574-84E0-D4054C4F86A5}"/>
                  </c:ext>
                </c:extLst>
              </c15:ser>
            </c15:filteredScatterSeries>
          </c:ext>
        </c:extLst>
      </c:scatterChart>
      <c:valAx>
        <c:axId val="77752630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40655880161434721"/>
              <c:y val="0.92755800241434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423775"/>
        <c:crosses val="autoZero"/>
        <c:crossBetween val="midCat"/>
      </c:valAx>
      <c:valAx>
        <c:axId val="15564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CVN Energy (ft-lbs)</a:t>
                </a:r>
              </a:p>
            </c:rich>
          </c:tx>
          <c:layout>
            <c:manualLayout>
              <c:xMode val="edge"/>
              <c:yMode val="edge"/>
              <c:x val="1.1799287501665244E-3"/>
              <c:y val="0.18875968557741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7526303"/>
        <c:crosses val="autoZero"/>
        <c:crossBetween val="midCat"/>
      </c:valAx>
      <c:spPr>
        <a:ln>
          <a:solidFill>
            <a:schemeClr val="tx1"/>
          </a:solidFill>
        </a:ln>
        <a:effectLst>
          <a:softEdge rad="12700"/>
        </a:effectLst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322416046695"/>
          <c:y val="8.165152432868969E-2"/>
          <c:w val="0.83510650766394823"/>
          <c:h val="0.75924120061915334"/>
        </c:manualLayout>
      </c:layout>
      <c:scatterChart>
        <c:scatterStyle val="lineMarker"/>
        <c:varyColors val="0"/>
        <c:ser>
          <c:idx val="2"/>
          <c:order val="2"/>
          <c:tx>
            <c:v>Toughness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chemeClr val="accent1"/>
              </a:solidFill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 w="28575"/>
            </c:spPr>
            <c:trendlineType val="linear"/>
            <c:dispRSqr val="1"/>
            <c:dispEq val="1"/>
            <c:trendlineLbl>
              <c:layout>
                <c:manualLayout>
                  <c:x val="-0.10396382869096189"/>
                  <c:y val="0.22596969772583581"/>
                </c:manualLayout>
              </c:layout>
              <c:numFmt formatCode="General" sourceLinked="0"/>
            </c:trendlineLbl>
          </c:trendline>
          <c:xVal>
            <c:numRef>
              <c:f>Toughness_plots!$C$36:$C$55</c:f>
              <c:numCache>
                <c:formatCode>General</c:formatCode>
                <c:ptCount val="20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</c:numCache>
            </c:numRef>
          </c:xVal>
          <c:yVal>
            <c:numRef>
              <c:f>Toughness_plots!$L$36:$L$55</c:f>
              <c:numCache>
                <c:formatCode>General</c:formatCode>
                <c:ptCount val="20"/>
                <c:pt idx="0">
                  <c:v>0.64</c:v>
                </c:pt>
                <c:pt idx="1">
                  <c:v>1</c:v>
                </c:pt>
                <c:pt idx="2">
                  <c:v>0.4</c:v>
                </c:pt>
                <c:pt idx="4">
                  <c:v>0.6</c:v>
                </c:pt>
                <c:pt idx="5">
                  <c:v>0.68</c:v>
                </c:pt>
                <c:pt idx="6">
                  <c:v>0.6</c:v>
                </c:pt>
                <c:pt idx="8">
                  <c:v>0.52</c:v>
                </c:pt>
                <c:pt idx="9">
                  <c:v>0.6</c:v>
                </c:pt>
                <c:pt idx="10">
                  <c:v>0.88</c:v>
                </c:pt>
                <c:pt idx="12">
                  <c:v>0.88</c:v>
                </c:pt>
                <c:pt idx="13">
                  <c:v>0.44</c:v>
                </c:pt>
                <c:pt idx="14">
                  <c:v>0.32</c:v>
                </c:pt>
                <c:pt idx="16">
                  <c:v>0.96</c:v>
                </c:pt>
                <c:pt idx="17">
                  <c:v>0.96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96-45D8-BA65-D55402A92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26303"/>
        <c:axId val="15564237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Toughness_plots!$L$6</c15:sqref>
                        </c15:formulaRef>
                      </c:ext>
                    </c:extLst>
                    <c:strCache>
                      <c:ptCount val="1"/>
                      <c:pt idx="0">
                        <c:v>retention factor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Toughness_plots!$L$7:$L$25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0.48</c:v>
                      </c:pt>
                      <c:pt idx="1">
                        <c:v>0.8</c:v>
                      </c:pt>
                      <c:pt idx="2">
                        <c:v>0.6</c:v>
                      </c:pt>
                      <c:pt idx="3">
                        <c:v>0.48</c:v>
                      </c:pt>
                      <c:pt idx="4">
                        <c:v>1.4</c:v>
                      </c:pt>
                      <c:pt idx="5">
                        <c:v>2</c:v>
                      </c:pt>
                      <c:pt idx="6">
                        <c:v>1.1399999999999999</c:v>
                      </c:pt>
                      <c:pt idx="7">
                        <c:v>1.04</c:v>
                      </c:pt>
                      <c:pt idx="8">
                        <c:v>1.4</c:v>
                      </c:pt>
                      <c:pt idx="9">
                        <c:v>2.12</c:v>
                      </c:pt>
                      <c:pt idx="10">
                        <c:v>2</c:v>
                      </c:pt>
                      <c:pt idx="11">
                        <c:v>1.92</c:v>
                      </c:pt>
                      <c:pt idx="12">
                        <c:v>1.44</c:v>
                      </c:pt>
                      <c:pt idx="13">
                        <c:v>2.04</c:v>
                      </c:pt>
                      <c:pt idx="14">
                        <c:v>1.66</c:v>
                      </c:pt>
                      <c:pt idx="15">
                        <c:v>1.92</c:v>
                      </c:pt>
                      <c:pt idx="16">
                        <c:v>1.92</c:v>
                      </c:pt>
                      <c:pt idx="17">
                        <c:v>1.78</c:v>
                      </c:pt>
                      <c:pt idx="18">
                        <c:v>1.8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396-45D8-BA65-D55402A9289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Toughness_plots!$L$6</c15:sqref>
                        </c15:formulaRef>
                      </c:ext>
                    </c:extLst>
                    <c:strCache>
                      <c:ptCount val="1"/>
                      <c:pt idx="0">
                        <c:v>retention factor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marker>
                  <c:symbol val="square"/>
                  <c:size val="9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trendlineType val="linear"/>
                  <c:dispRSqr val="0"/>
                  <c:dispEq val="0"/>
                </c:trendline>
                <c:trendline>
                  <c:spPr>
                    <a:ln w="25400"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18815433483122093"/>
                        <c:y val="4.9471043864239526E-2"/>
                      </c:manualLayout>
                    </c:layout>
                    <c:numFmt formatCode="General" sourceLinked="0"/>
                    <c:txPr>
                      <a:bodyPr/>
                      <a:lstStyle/>
                      <a:p>
                        <a:pPr>
                          <a:defRPr sz="200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Toughness_plots!$C$7:$C$25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1700</c:v>
                      </c:pt>
                      <c:pt idx="1">
                        <c:v>1700</c:v>
                      </c:pt>
                      <c:pt idx="2">
                        <c:v>1700</c:v>
                      </c:pt>
                      <c:pt idx="3">
                        <c:v>1700</c:v>
                      </c:pt>
                      <c:pt idx="4">
                        <c:v>1500</c:v>
                      </c:pt>
                      <c:pt idx="5">
                        <c:v>1500</c:v>
                      </c:pt>
                      <c:pt idx="6">
                        <c:v>1500</c:v>
                      </c:pt>
                      <c:pt idx="7">
                        <c:v>1500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1100</c:v>
                      </c:pt>
                      <c:pt idx="13">
                        <c:v>1100</c:v>
                      </c:pt>
                      <c:pt idx="14">
                        <c:v>1100</c:v>
                      </c:pt>
                      <c:pt idx="15">
                        <c:v>1100</c:v>
                      </c:pt>
                      <c:pt idx="16">
                        <c:v>900</c:v>
                      </c:pt>
                      <c:pt idx="17">
                        <c:v>900</c:v>
                      </c:pt>
                      <c:pt idx="18">
                        <c:v>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Toughness_plots!$L$7:$L$25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0.48</c:v>
                      </c:pt>
                      <c:pt idx="1">
                        <c:v>0.8</c:v>
                      </c:pt>
                      <c:pt idx="2">
                        <c:v>0.6</c:v>
                      </c:pt>
                      <c:pt idx="3">
                        <c:v>0.48</c:v>
                      </c:pt>
                      <c:pt idx="4">
                        <c:v>1.4</c:v>
                      </c:pt>
                      <c:pt idx="5">
                        <c:v>2</c:v>
                      </c:pt>
                      <c:pt idx="6">
                        <c:v>1.1399999999999999</c:v>
                      </c:pt>
                      <c:pt idx="7">
                        <c:v>1.04</c:v>
                      </c:pt>
                      <c:pt idx="8">
                        <c:v>1.4</c:v>
                      </c:pt>
                      <c:pt idx="9">
                        <c:v>2.12</c:v>
                      </c:pt>
                      <c:pt idx="10">
                        <c:v>2</c:v>
                      </c:pt>
                      <c:pt idx="11">
                        <c:v>1.92</c:v>
                      </c:pt>
                      <c:pt idx="12">
                        <c:v>1.44</c:v>
                      </c:pt>
                      <c:pt idx="13">
                        <c:v>2.04</c:v>
                      </c:pt>
                      <c:pt idx="14">
                        <c:v>1.66</c:v>
                      </c:pt>
                      <c:pt idx="15">
                        <c:v>1.92</c:v>
                      </c:pt>
                      <c:pt idx="16">
                        <c:v>1.92</c:v>
                      </c:pt>
                      <c:pt idx="17">
                        <c:v>1.78</c:v>
                      </c:pt>
                      <c:pt idx="18">
                        <c:v>1.8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96-45D8-BA65-D55402A92893}"/>
                  </c:ext>
                </c:extLst>
              </c15:ser>
            </c15:filteredScatterSeries>
          </c:ext>
        </c:extLst>
      </c:scatterChart>
      <c:valAx>
        <c:axId val="77752630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423775"/>
        <c:crosses val="autoZero"/>
        <c:crossBetween val="midCat"/>
      </c:valAx>
      <c:valAx>
        <c:axId val="15564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Retention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Factor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7526303"/>
        <c:crosses val="autoZero"/>
        <c:crossBetween val="midCat"/>
      </c:valAx>
      <c:spPr>
        <a:ln w="9525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61253412230086"/>
          <c:y val="7.4727606299783422E-2"/>
          <c:w val="0.80772617627072718"/>
          <c:h val="0.76616523683408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Toughness_plots!$I$6</c:f>
              <c:strCache>
                <c:ptCount val="1"/>
                <c:pt idx="0">
                  <c:v>CVN Toughness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9"/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620347516223417E-3"/>
                  <c:y val="-0.10634817282455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Toughness_plots!$H$36:$H$54</c:f>
              <c:numCache>
                <c:formatCode>General</c:formatCode>
                <c:ptCount val="19"/>
                <c:pt idx="0">
                  <c:v>12.000000000000028</c:v>
                </c:pt>
                <c:pt idx="1">
                  <c:v>13.862833861475783</c:v>
                </c:pt>
                <c:pt idx="2">
                  <c:v>15.148936170212785</c:v>
                </c:pt>
                <c:pt idx="4">
                  <c:v>14.576271186440689</c:v>
                </c:pt>
                <c:pt idx="5">
                  <c:v>12.13559322033899</c:v>
                </c:pt>
                <c:pt idx="6">
                  <c:v>8.8813559322034052</c:v>
                </c:pt>
                <c:pt idx="8">
                  <c:v>8.1495327102803756</c:v>
                </c:pt>
                <c:pt idx="9">
                  <c:v>7.0280373831775798</c:v>
                </c:pt>
                <c:pt idx="10">
                  <c:v>12.012461059190038</c:v>
                </c:pt>
                <c:pt idx="12">
                  <c:v>14.328125</c:v>
                </c:pt>
                <c:pt idx="13">
                  <c:v>18.875000000000043</c:v>
                </c:pt>
                <c:pt idx="14">
                  <c:v>7.4804687500000107</c:v>
                </c:pt>
                <c:pt idx="16">
                  <c:v>30.368649587494584</c:v>
                </c:pt>
                <c:pt idx="17">
                  <c:v>26.62385787270998</c:v>
                </c:pt>
                <c:pt idx="18">
                  <c:v>28.064162378396368</c:v>
                </c:pt>
              </c:numCache>
            </c:numRef>
          </c:xVal>
          <c:yVal>
            <c:numRef>
              <c:f>Toughness_plots!$I$36:$I$54</c:f>
              <c:numCache>
                <c:formatCode>General</c:formatCode>
                <c:ptCount val="19"/>
                <c:pt idx="0">
                  <c:v>16</c:v>
                </c:pt>
                <c:pt idx="1">
                  <c:v>25</c:v>
                </c:pt>
                <c:pt idx="2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22</c:v>
                </c:pt>
                <c:pt idx="12">
                  <c:v>22</c:v>
                </c:pt>
                <c:pt idx="13">
                  <c:v>11</c:v>
                </c:pt>
                <c:pt idx="14">
                  <c:v>8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BA-424B-86E4-A6338409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26303"/>
        <c:axId val="1556423775"/>
      </c:scatterChart>
      <c:valAx>
        <c:axId val="77752630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% shear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423775"/>
        <c:crosses val="autoZero"/>
        <c:crossBetween val="midCat"/>
      </c:valAx>
      <c:valAx>
        <c:axId val="155642377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CVN Energy (ft-lbs)</a:t>
                </a:r>
              </a:p>
            </c:rich>
          </c:tx>
          <c:layout>
            <c:manualLayout>
              <c:xMode val="edge"/>
              <c:yMode val="edge"/>
              <c:x val="9.3619873680317583E-3"/>
              <c:y val="0.20020089502927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7526303"/>
        <c:crosses val="autoZero"/>
        <c:crossBetween val="midCat"/>
      </c:valAx>
      <c:spPr>
        <a:ln w="9525">
          <a:noFill/>
        </a:ln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11257180939191"/>
          <c:y val="9.1272847417980973E-2"/>
          <c:w val="0.81679964357472712"/>
          <c:h val="0.7682925785834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Toughness_plots!$J$6</c:f>
              <c:strCache>
                <c:ptCount val="1"/>
                <c:pt idx="0">
                  <c:v>Average Toughness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(Toughness_plots!$C$7,Toughness_plots!$C$11,Toughness_plots!$C$15,Toughness_plots!$C$19,Toughness_plots!$C$23)</c:f>
              <c:numCache>
                <c:formatCode>General</c:formatCode>
                <c:ptCount val="5"/>
                <c:pt idx="0">
                  <c:v>1700</c:v>
                </c:pt>
                <c:pt idx="1">
                  <c:v>1500</c:v>
                </c:pt>
                <c:pt idx="2">
                  <c:v>1300</c:v>
                </c:pt>
                <c:pt idx="3">
                  <c:v>1100</c:v>
                </c:pt>
                <c:pt idx="4">
                  <c:v>900</c:v>
                </c:pt>
              </c:numCache>
            </c:numRef>
          </c:xVal>
          <c:yVal>
            <c:numRef>
              <c:f>(Toughness_plots!$J$7,Toughness_plots!$J$11,Toughness_plots!$J$15,Toughness_plots!$J$19,Toughness_plots!$J$23)</c:f>
              <c:numCache>
                <c:formatCode>0.00</c:formatCode>
                <c:ptCount val="5"/>
                <c:pt idx="0">
                  <c:v>14.75</c:v>
                </c:pt>
                <c:pt idx="1">
                  <c:v>34.880000000000003</c:v>
                </c:pt>
                <c:pt idx="2">
                  <c:v>46.5</c:v>
                </c:pt>
                <c:pt idx="3">
                  <c:v>44.13</c:v>
                </c:pt>
                <c:pt idx="4">
                  <c:v>45.83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1A-4A17-969C-A1FA50159C3B}"/>
            </c:ext>
          </c:extLst>
        </c:ser>
        <c:ser>
          <c:idx val="1"/>
          <c:order val="1"/>
          <c:tx>
            <c:v>FC</c:v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Toughness_plots!$BK$59:$BK$60</c:f>
              <c:numCache>
                <c:formatCode>General</c:formatCode>
                <c:ptCount val="2"/>
                <c:pt idx="0">
                  <c:v>800</c:v>
                </c:pt>
                <c:pt idx="1">
                  <c:v>1800</c:v>
                </c:pt>
              </c:numCache>
            </c:numRef>
          </c:xVal>
          <c:yVal>
            <c:numRef>
              <c:f>Toughness_plots!$BN$59:$BN$60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1A-4A17-969C-A1FA50159C3B}"/>
            </c:ext>
          </c:extLst>
        </c:ser>
        <c:ser>
          <c:idx val="2"/>
          <c:order val="2"/>
          <c:tx>
            <c:v>NFC</c:v>
          </c:tx>
          <c:spPr>
            <a:ln w="28575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Toughness_plots!$BK$59:$BK$60</c:f>
              <c:numCache>
                <c:formatCode>General</c:formatCode>
                <c:ptCount val="2"/>
                <c:pt idx="0">
                  <c:v>800</c:v>
                </c:pt>
                <c:pt idx="1">
                  <c:v>1800</c:v>
                </c:pt>
              </c:numCache>
            </c:numRef>
          </c:xVal>
          <c:yVal>
            <c:numRef>
              <c:f>Toughness_plots!$BM$59:$BM$60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1A-4A17-969C-A1FA5015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26303"/>
        <c:axId val="1556423775"/>
      </c:scatterChart>
      <c:valAx>
        <c:axId val="777526303"/>
        <c:scaling>
          <c:orientation val="minMax"/>
          <c:max val="18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423775"/>
        <c:crosses val="autoZero"/>
        <c:crossBetween val="midCat"/>
      </c:valAx>
      <c:valAx>
        <c:axId val="15564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CVN Energy (ft-lbs)</a:t>
                </a:r>
              </a:p>
            </c:rich>
          </c:tx>
          <c:layout>
            <c:manualLayout>
              <c:xMode val="edge"/>
              <c:yMode val="edge"/>
              <c:x val="1.2433379900896602E-2"/>
              <c:y val="0.218648970481181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7526303"/>
        <c:crosses val="autoZero"/>
        <c:crossBetween val="midCat"/>
        <c:majorUnit val="1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596875</xdr:colOff>
      <xdr:row>1</xdr:row>
      <xdr:rowOff>110232</xdr:rowOff>
    </xdr:from>
    <xdr:to>
      <xdr:col>30</xdr:col>
      <xdr:colOff>449747</xdr:colOff>
      <xdr:row>30</xdr:row>
      <xdr:rowOff>52519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5C98A-A522-4357-B11A-9A4CAC83A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168671</xdr:colOff>
      <xdr:row>5</xdr:row>
      <xdr:rowOff>168672</xdr:rowOff>
    </xdr:from>
    <xdr:to>
      <xdr:col>46</xdr:col>
      <xdr:colOff>403710</xdr:colOff>
      <xdr:row>35</xdr:row>
      <xdr:rowOff>8223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BA880-12CB-4B84-A731-234C96738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396478</xdr:colOff>
      <xdr:row>31</xdr:row>
      <xdr:rowOff>150877</xdr:rowOff>
    </xdr:from>
    <xdr:to>
      <xdr:col>30</xdr:col>
      <xdr:colOff>631517</xdr:colOff>
      <xdr:row>63</xdr:row>
      <xdr:rowOff>84336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051A3E-4492-46DA-B2F5-60BA30BF5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38</xdr:row>
      <xdr:rowOff>0</xdr:rowOff>
    </xdr:from>
    <xdr:to>
      <xdr:col>46</xdr:col>
      <xdr:colOff>235039</xdr:colOff>
      <xdr:row>69</xdr:row>
      <xdr:rowOff>121277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8D1AA-D807-48A8-9705-E471037F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203200</xdr:colOff>
      <xdr:row>18</xdr:row>
      <xdr:rowOff>19049</xdr:rowOff>
    </xdr:from>
    <xdr:to>
      <xdr:col>61</xdr:col>
      <xdr:colOff>418353</xdr:colOff>
      <xdr:row>49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3C8D44-C4D4-4BB2-AEC4-430CC5CA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560917</xdr:colOff>
      <xdr:row>71</xdr:row>
      <xdr:rowOff>10583</xdr:rowOff>
    </xdr:from>
    <xdr:to>
      <xdr:col>30</xdr:col>
      <xdr:colOff>413789</xdr:colOff>
      <xdr:row>101</xdr:row>
      <xdr:rowOff>90452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B3BDB-0759-43EC-8939-FF24A0FBE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116416</xdr:colOff>
      <xdr:row>102</xdr:row>
      <xdr:rowOff>10585</xdr:rowOff>
    </xdr:from>
    <xdr:to>
      <xdr:col>30</xdr:col>
      <xdr:colOff>351455</xdr:colOff>
      <xdr:row>133</xdr:row>
      <xdr:rowOff>123961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D8D872-14B5-4266-B6CB-1AD797116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621304</xdr:colOff>
      <xdr:row>70</xdr:row>
      <xdr:rowOff>124510</xdr:rowOff>
    </xdr:from>
    <xdr:to>
      <xdr:col>45</xdr:col>
      <xdr:colOff>186515</xdr:colOff>
      <xdr:row>101</xdr:row>
      <xdr:rowOff>162609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9B55B0-DFC5-4A93-ADE8-4CB9E0352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606796</xdr:colOff>
      <xdr:row>66</xdr:row>
      <xdr:rowOff>0</xdr:rowOff>
    </xdr:from>
    <xdr:to>
      <xdr:col>69</xdr:col>
      <xdr:colOff>48743</xdr:colOff>
      <xdr:row>97</xdr:row>
      <xdr:rowOff>153895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225B7A-598C-405A-A6BA-264677090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0</xdr:colOff>
      <xdr:row>102</xdr:row>
      <xdr:rowOff>0</xdr:rowOff>
    </xdr:from>
    <xdr:to>
      <xdr:col>69</xdr:col>
      <xdr:colOff>55781</xdr:colOff>
      <xdr:row>133</xdr:row>
      <xdr:rowOff>153895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3DB322-1971-4036-AC41-0FBC288A0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E585-336C-4A08-B63A-AEE74A047324}">
  <sheetPr>
    <tabColor theme="4"/>
  </sheetPr>
  <dimension ref="C6:BN60"/>
  <sheetViews>
    <sheetView tabSelected="1" topLeftCell="AQ72" zoomScale="75" zoomScaleNormal="85" workbookViewId="0">
      <selection activeCell="BT90" sqref="BT90"/>
    </sheetView>
  </sheetViews>
  <sheetFormatPr defaultRowHeight="15" x14ac:dyDescent="0.25"/>
  <cols>
    <col min="3" max="3" width="9.28515625" bestFit="1" customWidth="1"/>
    <col min="5" max="5" width="9.28515625" bestFit="1" customWidth="1"/>
    <col min="6" max="7" width="13.28515625" bestFit="1" customWidth="1"/>
    <col min="8" max="8" width="11.85546875" bestFit="1" customWidth="1"/>
    <col min="9" max="9" width="16.140625" bestFit="1" customWidth="1"/>
    <col min="10" max="10" width="12.42578125" customWidth="1"/>
    <col min="12" max="12" width="9.28515625" bestFit="1" customWidth="1"/>
  </cols>
  <sheetData>
    <row r="6" spans="3:12" ht="64.5" x14ac:dyDescent="0.25">
      <c r="C6" s="1" t="s">
        <v>36</v>
      </c>
      <c r="D6" s="1" t="s">
        <v>35</v>
      </c>
      <c r="E6" s="1" t="s">
        <v>34</v>
      </c>
      <c r="F6" s="1" t="s">
        <v>62</v>
      </c>
      <c r="G6" s="1" t="s">
        <v>63</v>
      </c>
      <c r="H6" s="1" t="s">
        <v>33</v>
      </c>
      <c r="I6" s="1" t="s">
        <v>32</v>
      </c>
      <c r="J6" s="1" t="s">
        <v>30</v>
      </c>
      <c r="K6" s="1" t="s">
        <v>73</v>
      </c>
      <c r="L6" s="1" t="s">
        <v>31</v>
      </c>
    </row>
    <row r="7" spans="3:12" x14ac:dyDescent="0.25">
      <c r="C7" s="2">
        <v>1700</v>
      </c>
      <c r="D7" s="1" t="s">
        <v>29</v>
      </c>
      <c r="E7" s="2">
        <v>2.84</v>
      </c>
      <c r="F7" s="3">
        <v>9.1197183099999997</v>
      </c>
      <c r="G7" s="3">
        <v>7.3943661970000001</v>
      </c>
      <c r="H7" s="3">
        <v>18.951993651496135</v>
      </c>
      <c r="I7" s="4">
        <v>12</v>
      </c>
      <c r="J7" s="3">
        <v>14.75</v>
      </c>
      <c r="K7" s="2">
        <f>J7/$J$27</f>
        <v>0.59</v>
      </c>
      <c r="L7" s="1">
        <f t="shared" ref="L7:L25" si="0">I7/$J$27</f>
        <v>0.48</v>
      </c>
    </row>
    <row r="8" spans="3:12" x14ac:dyDescent="0.25">
      <c r="C8" s="2">
        <v>1700</v>
      </c>
      <c r="D8" s="1" t="s">
        <v>28</v>
      </c>
      <c r="E8" s="2">
        <v>2.2599999999999998</v>
      </c>
      <c r="F8" s="3">
        <v>8.9380530969999992</v>
      </c>
      <c r="G8" s="3">
        <v>7.2566371680000001</v>
      </c>
      <c r="H8" s="3">
        <v>23.053097350000009</v>
      </c>
      <c r="I8" s="4">
        <v>20</v>
      </c>
      <c r="J8" s="5"/>
      <c r="K8" s="1"/>
      <c r="L8" s="1">
        <f t="shared" si="0"/>
        <v>0.8</v>
      </c>
    </row>
    <row r="9" spans="3:12" x14ac:dyDescent="0.25">
      <c r="C9" s="2">
        <v>1700</v>
      </c>
      <c r="D9" s="1" t="s">
        <v>27</v>
      </c>
      <c r="E9" s="2">
        <v>2.04</v>
      </c>
      <c r="F9" s="3">
        <v>8.7745098039999991</v>
      </c>
      <c r="G9" s="3">
        <v>6.4215686270000001</v>
      </c>
      <c r="H9" s="3">
        <v>32.745098044000009</v>
      </c>
      <c r="I9" s="4">
        <v>15</v>
      </c>
      <c r="J9" s="5"/>
      <c r="K9" s="1"/>
      <c r="L9" s="1">
        <f t="shared" si="0"/>
        <v>0.6</v>
      </c>
    </row>
    <row r="10" spans="3:12" x14ac:dyDescent="0.25">
      <c r="C10" s="2">
        <v>1700</v>
      </c>
      <c r="D10" s="1" t="s">
        <v>26</v>
      </c>
      <c r="E10" s="2">
        <v>2.5499999999999998</v>
      </c>
      <c r="F10" s="3">
        <v>8.1176470589999994</v>
      </c>
      <c r="G10" s="3">
        <v>6.274509804</v>
      </c>
      <c r="H10" s="3">
        <v>40.184544403570939</v>
      </c>
      <c r="I10" s="3">
        <v>12</v>
      </c>
      <c r="J10" s="5"/>
      <c r="K10" s="1"/>
      <c r="L10" s="1">
        <f t="shared" si="0"/>
        <v>0.48</v>
      </c>
    </row>
    <row r="11" spans="3:12" x14ac:dyDescent="0.25">
      <c r="C11" s="2">
        <v>1500</v>
      </c>
      <c r="D11" s="1" t="s">
        <v>25</v>
      </c>
      <c r="E11" s="2">
        <v>2.35</v>
      </c>
      <c r="F11" s="3">
        <v>8.5957446809999993</v>
      </c>
      <c r="G11" s="3">
        <v>6.7234042550000002</v>
      </c>
      <c r="H11" s="3">
        <v>31.361249435483934</v>
      </c>
      <c r="I11" s="6">
        <v>35</v>
      </c>
      <c r="J11" s="3">
        <v>34.880000000000003</v>
      </c>
      <c r="K11" s="2">
        <f>J11/$J$27</f>
        <v>1.3952</v>
      </c>
      <c r="L11" s="1">
        <f t="shared" si="0"/>
        <v>1.4</v>
      </c>
    </row>
    <row r="12" spans="3:12" x14ac:dyDescent="0.25">
      <c r="C12" s="2">
        <v>1500</v>
      </c>
      <c r="D12" s="1" t="s">
        <v>24</v>
      </c>
      <c r="E12" s="2">
        <v>2.1</v>
      </c>
      <c r="F12" s="3">
        <v>8.7142857140000007</v>
      </c>
      <c r="G12" s="3">
        <v>7.5714285710000002</v>
      </c>
      <c r="H12" s="3">
        <v>22.14285714999999</v>
      </c>
      <c r="I12" s="6">
        <v>50</v>
      </c>
      <c r="J12" s="5"/>
      <c r="K12" s="1"/>
      <c r="L12" s="1">
        <f t="shared" si="0"/>
        <v>2</v>
      </c>
    </row>
    <row r="13" spans="3:12" x14ac:dyDescent="0.25">
      <c r="C13" s="2">
        <v>1500</v>
      </c>
      <c r="D13" s="1" t="s">
        <v>23</v>
      </c>
      <c r="E13" s="2">
        <v>2.44</v>
      </c>
      <c r="F13" s="3">
        <v>5.3688524590000002</v>
      </c>
      <c r="G13" s="3">
        <v>8.4426229510000006</v>
      </c>
      <c r="H13" s="3">
        <v>38.653050253544741</v>
      </c>
      <c r="I13" s="6">
        <v>28.5</v>
      </c>
      <c r="J13" s="5"/>
      <c r="K13" s="1"/>
      <c r="L13" s="1">
        <f t="shared" si="0"/>
        <v>1.1399999999999999</v>
      </c>
    </row>
    <row r="14" spans="3:12" x14ac:dyDescent="0.25">
      <c r="C14" s="2">
        <v>1500</v>
      </c>
      <c r="D14" s="1" t="s">
        <v>22</v>
      </c>
      <c r="E14" s="2">
        <v>1.98</v>
      </c>
      <c r="F14" s="3">
        <v>8.8888888890000004</v>
      </c>
      <c r="G14" s="3">
        <v>6.6161616160000003</v>
      </c>
      <c r="H14" s="3">
        <v>29.778900112837256</v>
      </c>
      <c r="I14" s="6">
        <v>26</v>
      </c>
      <c r="J14" s="5"/>
      <c r="K14" s="1"/>
      <c r="L14" s="1">
        <f t="shared" si="0"/>
        <v>1.04</v>
      </c>
    </row>
    <row r="15" spans="3:12" x14ac:dyDescent="0.25">
      <c r="C15" s="2">
        <v>1300</v>
      </c>
      <c r="D15" s="1" t="s">
        <v>21</v>
      </c>
      <c r="E15" s="2">
        <v>2.2799999999999998</v>
      </c>
      <c r="F15" s="3">
        <v>8.4210526320000003</v>
      </c>
      <c r="G15" s="3">
        <v>7.01754386</v>
      </c>
      <c r="H15" s="3">
        <v>30.461680510286239</v>
      </c>
      <c r="I15" s="6">
        <v>35</v>
      </c>
      <c r="J15" s="3">
        <v>46.5</v>
      </c>
      <c r="K15" s="2">
        <f>J15/$J$27</f>
        <v>1.86</v>
      </c>
      <c r="L15" s="1">
        <f t="shared" si="0"/>
        <v>1.4</v>
      </c>
    </row>
    <row r="16" spans="3:12" x14ac:dyDescent="0.25">
      <c r="C16" s="2">
        <v>1300</v>
      </c>
      <c r="D16" s="1" t="s">
        <v>20</v>
      </c>
      <c r="E16" s="2">
        <v>2.4700000000000002</v>
      </c>
      <c r="F16" s="3">
        <v>8.2995951419999994</v>
      </c>
      <c r="G16" s="3">
        <v>5.8299595139999996</v>
      </c>
      <c r="H16" s="3">
        <v>43.167335966195687</v>
      </c>
      <c r="I16" s="6">
        <v>53</v>
      </c>
      <c r="J16" s="5"/>
      <c r="K16" s="1"/>
      <c r="L16" s="1">
        <f t="shared" si="0"/>
        <v>2.12</v>
      </c>
    </row>
    <row r="17" spans="3:12" x14ac:dyDescent="0.25">
      <c r="C17" s="2">
        <v>1300</v>
      </c>
      <c r="D17" s="1" t="s">
        <v>19</v>
      </c>
      <c r="E17" s="2">
        <v>2.79</v>
      </c>
      <c r="F17" s="3">
        <v>7.7777777779999999</v>
      </c>
      <c r="G17" s="3">
        <v>6.0931899639999996</v>
      </c>
      <c r="H17" s="3">
        <v>44.484269215472729</v>
      </c>
      <c r="I17" s="6">
        <v>50</v>
      </c>
      <c r="J17" s="5"/>
      <c r="K17" s="1"/>
      <c r="L17" s="1">
        <f t="shared" si="0"/>
        <v>2</v>
      </c>
    </row>
    <row r="18" spans="3:12" x14ac:dyDescent="0.25">
      <c r="C18" s="2">
        <v>1300</v>
      </c>
      <c r="D18" s="1" t="s">
        <v>18</v>
      </c>
      <c r="E18" s="2">
        <v>2.23</v>
      </c>
      <c r="F18" s="3">
        <v>8.2511210760000004</v>
      </c>
      <c r="G18" s="3">
        <v>6.2331838570000002</v>
      </c>
      <c r="H18" s="3">
        <v>39.424963297697317</v>
      </c>
      <c r="I18" s="6">
        <v>48</v>
      </c>
      <c r="J18" s="5"/>
      <c r="K18" s="1"/>
      <c r="L18" s="1">
        <f t="shared" si="0"/>
        <v>1.92</v>
      </c>
    </row>
    <row r="19" spans="3:12" x14ac:dyDescent="0.25">
      <c r="C19" s="2">
        <v>1100</v>
      </c>
      <c r="D19" s="1" t="s">
        <v>17</v>
      </c>
      <c r="E19" s="2">
        <v>2.06</v>
      </c>
      <c r="F19" s="3">
        <v>8.3980582520000002</v>
      </c>
      <c r="G19" s="3">
        <v>6.553398058</v>
      </c>
      <c r="H19" s="3">
        <v>34.570459050510699</v>
      </c>
      <c r="I19" s="6">
        <v>36</v>
      </c>
      <c r="J19" s="3">
        <v>44.13</v>
      </c>
      <c r="K19" s="2">
        <f>J19/$J$27</f>
        <v>1.7652000000000001</v>
      </c>
      <c r="L19" s="1">
        <f t="shared" si="0"/>
        <v>1.44</v>
      </c>
    </row>
    <row r="20" spans="3:12" x14ac:dyDescent="0.25">
      <c r="C20" s="2">
        <v>1100</v>
      </c>
      <c r="D20" s="1" t="s">
        <v>16</v>
      </c>
      <c r="E20" s="2">
        <v>2.19</v>
      </c>
      <c r="F20" s="3">
        <v>8.6301369860000001</v>
      </c>
      <c r="G20" s="3">
        <v>6.1643835620000003</v>
      </c>
      <c r="H20" s="3">
        <v>36.986301367999999</v>
      </c>
      <c r="I20" s="6">
        <v>51</v>
      </c>
      <c r="J20" s="5"/>
      <c r="K20" s="1"/>
      <c r="L20" s="1">
        <f t="shared" si="0"/>
        <v>2.04</v>
      </c>
    </row>
    <row r="21" spans="3:12" x14ac:dyDescent="0.25">
      <c r="C21" s="2">
        <v>1100</v>
      </c>
      <c r="D21" s="1" t="s">
        <v>15</v>
      </c>
      <c r="E21" s="2">
        <v>2.17</v>
      </c>
      <c r="F21" s="3">
        <v>8.2949308760000005</v>
      </c>
      <c r="G21" s="3">
        <v>6.6820276500000002</v>
      </c>
      <c r="H21" s="3">
        <v>34.445157037082879</v>
      </c>
      <c r="I21" s="6">
        <v>41.5</v>
      </c>
      <c r="J21" s="5"/>
      <c r="K21" s="1"/>
      <c r="L21" s="1">
        <f t="shared" si="0"/>
        <v>1.66</v>
      </c>
    </row>
    <row r="22" spans="3:12" x14ac:dyDescent="0.25">
      <c r="C22" s="2">
        <v>1100</v>
      </c>
      <c r="D22" s="1" t="s">
        <v>14</v>
      </c>
      <c r="E22" s="2">
        <v>2.12</v>
      </c>
      <c r="F22" s="3">
        <v>8.1603773579999999</v>
      </c>
      <c r="G22" s="3">
        <v>6.0377358489999997</v>
      </c>
      <c r="H22" s="3">
        <v>42.315414742941975</v>
      </c>
      <c r="I22" s="6">
        <v>48</v>
      </c>
      <c r="J22" s="5"/>
      <c r="K22" s="1"/>
      <c r="L22" s="1">
        <f t="shared" si="0"/>
        <v>1.92</v>
      </c>
    </row>
    <row r="23" spans="3:12" x14ac:dyDescent="0.25">
      <c r="C23" s="2">
        <v>900</v>
      </c>
      <c r="D23" s="1" t="s">
        <v>13</v>
      </c>
      <c r="E23" s="2">
        <v>2.36</v>
      </c>
      <c r="F23" s="3">
        <v>8.0508474579999998</v>
      </c>
      <c r="G23" s="3">
        <v>5.5508474579999998</v>
      </c>
      <c r="H23" s="3">
        <v>47.277793732059756</v>
      </c>
      <c r="I23" s="6">
        <v>48</v>
      </c>
      <c r="J23" s="3">
        <v>45.83</v>
      </c>
      <c r="K23" s="2">
        <f>J23/$J$27</f>
        <v>1.8331999999999999</v>
      </c>
      <c r="L23" s="1">
        <f t="shared" si="0"/>
        <v>1.92</v>
      </c>
    </row>
    <row r="24" spans="3:12" x14ac:dyDescent="0.25">
      <c r="C24" s="2">
        <v>900</v>
      </c>
      <c r="D24" s="1" t="s">
        <v>12</v>
      </c>
      <c r="E24" s="2">
        <v>2.31</v>
      </c>
      <c r="F24" s="3">
        <v>8.0519480520000002</v>
      </c>
      <c r="G24" s="3">
        <v>6.0606060609999997</v>
      </c>
      <c r="H24" s="3">
        <v>42.965761506766626</v>
      </c>
      <c r="I24" s="6">
        <v>44.5</v>
      </c>
      <c r="J24" s="5"/>
      <c r="K24" s="1"/>
      <c r="L24" s="1">
        <f t="shared" si="0"/>
        <v>1.78</v>
      </c>
    </row>
    <row r="25" spans="3:12" x14ac:dyDescent="0.25">
      <c r="C25" s="2">
        <v>900</v>
      </c>
      <c r="D25" s="1" t="s">
        <v>11</v>
      </c>
      <c r="E25" s="2">
        <v>2.04</v>
      </c>
      <c r="F25" s="3">
        <v>8.2352941180000006</v>
      </c>
      <c r="G25" s="3">
        <v>6.3725490200000001</v>
      </c>
      <c r="H25" s="3">
        <v>38.041522483709336</v>
      </c>
      <c r="I25" s="6">
        <v>45</v>
      </c>
      <c r="J25" s="5"/>
      <c r="K25" s="1"/>
      <c r="L25" s="1">
        <f t="shared" si="0"/>
        <v>1.8</v>
      </c>
    </row>
    <row r="26" spans="3:12" x14ac:dyDescent="0.25">
      <c r="C26" s="2">
        <v>900</v>
      </c>
      <c r="D26" s="1" t="s">
        <v>10</v>
      </c>
      <c r="E26" s="1"/>
      <c r="F26" s="7"/>
      <c r="G26" s="7"/>
      <c r="H26" s="5"/>
      <c r="I26" s="5"/>
      <c r="J26" s="5"/>
      <c r="K26" s="1"/>
    </row>
    <row r="27" spans="3:12" x14ac:dyDescent="0.25">
      <c r="C27" s="1"/>
      <c r="D27" s="1" t="s">
        <v>9</v>
      </c>
      <c r="E27" s="2">
        <v>2.33</v>
      </c>
      <c r="F27" s="3">
        <v>8.7124463520000006</v>
      </c>
      <c r="G27" s="3">
        <v>6.7811158799999998</v>
      </c>
      <c r="H27" s="3">
        <v>29.812613971218916</v>
      </c>
      <c r="I27" s="6">
        <v>28.5</v>
      </c>
      <c r="J27" s="3">
        <v>25</v>
      </c>
      <c r="K27" s="2">
        <v>25</v>
      </c>
    </row>
    <row r="28" spans="3:12" x14ac:dyDescent="0.25">
      <c r="C28" s="1" t="s">
        <v>8</v>
      </c>
      <c r="D28" s="1" t="s">
        <v>7</v>
      </c>
      <c r="E28" s="2">
        <v>2.27</v>
      </c>
      <c r="F28" s="3">
        <v>9.0748898679999996</v>
      </c>
      <c r="G28" s="3">
        <v>6.9603524229999998</v>
      </c>
      <c r="H28" s="3">
        <v>24.210114689232206</v>
      </c>
      <c r="I28" s="6">
        <v>26</v>
      </c>
      <c r="J28" s="5"/>
      <c r="K28" s="1"/>
    </row>
    <row r="29" spans="3:12" x14ac:dyDescent="0.25">
      <c r="C29" s="1"/>
      <c r="D29" s="1" t="s">
        <v>6</v>
      </c>
      <c r="E29" s="2">
        <v>2.14</v>
      </c>
      <c r="F29" s="3">
        <v>8.8785046730000001</v>
      </c>
      <c r="G29" s="3">
        <v>7.0093457939999997</v>
      </c>
      <c r="H29" s="3">
        <v>26.121495330000002</v>
      </c>
      <c r="I29" s="3">
        <v>20.5</v>
      </c>
      <c r="J29" s="5"/>
      <c r="K29" s="1"/>
    </row>
    <row r="30" spans="3:12" x14ac:dyDescent="0.25">
      <c r="C30" s="1"/>
      <c r="D30" s="1" t="s">
        <v>5</v>
      </c>
      <c r="E30" s="1"/>
      <c r="F30" s="7" t="e">
        <v>#DIV/0!</v>
      </c>
      <c r="G30" s="7" t="e">
        <v>#DIV/0!</v>
      </c>
      <c r="H30" s="5"/>
      <c r="I30" s="5"/>
      <c r="J30" s="5"/>
      <c r="K30" s="1"/>
    </row>
    <row r="31" spans="3:12" x14ac:dyDescent="0.25">
      <c r="C31" s="1"/>
      <c r="D31" s="1" t="s">
        <v>4</v>
      </c>
      <c r="E31" s="2">
        <v>1.94</v>
      </c>
      <c r="F31" s="3">
        <v>8.453608247</v>
      </c>
      <c r="G31" s="3">
        <v>7.7835051550000003</v>
      </c>
      <c r="H31" s="3">
        <v>22.681475184499945</v>
      </c>
      <c r="I31" s="3">
        <v>26</v>
      </c>
      <c r="J31" s="3">
        <v>25.67</v>
      </c>
      <c r="K31" s="2">
        <v>25.67</v>
      </c>
    </row>
    <row r="32" spans="3:12" x14ac:dyDescent="0.25">
      <c r="C32" s="1" t="s">
        <v>3</v>
      </c>
      <c r="D32" s="1" t="s">
        <v>2</v>
      </c>
      <c r="E32" s="2">
        <v>2.48</v>
      </c>
      <c r="F32" s="3">
        <v>8.5483870970000009</v>
      </c>
      <c r="G32" s="3">
        <v>6.7741935480000004</v>
      </c>
      <c r="H32" s="3">
        <v>31.366285120784589</v>
      </c>
      <c r="I32" s="6">
        <v>26</v>
      </c>
      <c r="J32" s="5"/>
      <c r="K32" s="1"/>
    </row>
    <row r="33" spans="3:16" x14ac:dyDescent="0.25">
      <c r="C33" s="1"/>
      <c r="D33" s="1" t="s">
        <v>1</v>
      </c>
      <c r="E33" s="2">
        <v>2.25</v>
      </c>
      <c r="F33" s="3">
        <v>8.4444444440000002</v>
      </c>
      <c r="G33" s="3">
        <v>7.244444444</v>
      </c>
      <c r="H33" s="3">
        <v>28.054320995990125</v>
      </c>
      <c r="I33" s="3">
        <v>25</v>
      </c>
      <c r="J33" s="5"/>
      <c r="K33" s="1"/>
    </row>
    <row r="34" spans="3:16" x14ac:dyDescent="0.25">
      <c r="C34" s="1"/>
      <c r="D34" s="1" t="s">
        <v>0</v>
      </c>
      <c r="E34" s="1"/>
      <c r="F34" s="7" t="e">
        <v>#DIV/0!</v>
      </c>
      <c r="G34" s="7" t="e">
        <v>#DIV/0!</v>
      </c>
      <c r="H34" s="5"/>
      <c r="I34" s="5"/>
      <c r="J34" s="5"/>
      <c r="K34" s="1"/>
      <c r="N34" s="1"/>
    </row>
    <row r="35" spans="3:16" x14ac:dyDescent="0.25">
      <c r="O35" t="s">
        <v>71</v>
      </c>
      <c r="P35" t="s">
        <v>72</v>
      </c>
    </row>
    <row r="36" spans="3:16" x14ac:dyDescent="0.25">
      <c r="C36" s="2">
        <v>1700</v>
      </c>
      <c r="D36" s="1" t="s">
        <v>64</v>
      </c>
      <c r="E36" s="2">
        <v>2.35</v>
      </c>
      <c r="F36">
        <f t="shared" ref="F36:F54" si="1">(O36/E36)*10</f>
        <v>9.617021276595743</v>
      </c>
      <c r="G36">
        <f t="shared" ref="G36:G54" si="2">P36/E36*10</f>
        <v>7.3191489361702118</v>
      </c>
      <c r="H36">
        <v>12.000000000000028</v>
      </c>
      <c r="I36">
        <v>16</v>
      </c>
      <c r="J36">
        <f>AVERAGE(I36:I38)</f>
        <v>17</v>
      </c>
      <c r="K36" s="2">
        <f>J36/$J$27</f>
        <v>0.68</v>
      </c>
      <c r="L36">
        <f>I36/$J$27</f>
        <v>0.64</v>
      </c>
      <c r="O36" s="3">
        <v>2.2599999999999998</v>
      </c>
      <c r="P36" s="3">
        <v>1.72</v>
      </c>
    </row>
    <row r="37" spans="3:16" x14ac:dyDescent="0.25">
      <c r="C37" s="2">
        <v>1700</v>
      </c>
      <c r="D37" s="1" t="s">
        <v>65</v>
      </c>
      <c r="E37" s="2">
        <v>2.35</v>
      </c>
      <c r="F37">
        <f t="shared" si="1"/>
        <v>9.4893617021276597</v>
      </c>
      <c r="G37">
        <f t="shared" si="2"/>
        <v>7.2765957446808507</v>
      </c>
      <c r="H37">
        <v>13.862833861475783</v>
      </c>
      <c r="I37">
        <v>25</v>
      </c>
      <c r="L37">
        <f t="shared" ref="L37:L54" si="3">I37/$J$27</f>
        <v>1</v>
      </c>
      <c r="O37" s="3">
        <v>2.23</v>
      </c>
      <c r="P37" s="3">
        <v>1.71</v>
      </c>
    </row>
    <row r="38" spans="3:16" x14ac:dyDescent="0.25">
      <c r="C38" s="2">
        <v>1700</v>
      </c>
      <c r="D38" s="1" t="s">
        <v>66</v>
      </c>
      <c r="E38" s="2">
        <v>2.35</v>
      </c>
      <c r="F38">
        <f t="shared" si="1"/>
        <v>9.6595744680851059</v>
      </c>
      <c r="G38">
        <f t="shared" si="2"/>
        <v>7.0212765957446797</v>
      </c>
      <c r="H38">
        <v>15.148936170212785</v>
      </c>
      <c r="I38">
        <v>10</v>
      </c>
      <c r="L38">
        <f t="shared" si="3"/>
        <v>0.4</v>
      </c>
      <c r="O38" s="3">
        <v>2.27</v>
      </c>
      <c r="P38" s="3">
        <v>1.65</v>
      </c>
    </row>
    <row r="39" spans="3:16" x14ac:dyDescent="0.25">
      <c r="C39" s="2">
        <v>1700</v>
      </c>
      <c r="D39" s="1" t="s">
        <v>67</v>
      </c>
      <c r="F39" t="e">
        <f t="shared" si="1"/>
        <v>#DIV/0!</v>
      </c>
      <c r="G39" t="e">
        <f t="shared" si="2"/>
        <v>#DIV/0!</v>
      </c>
    </row>
    <row r="40" spans="3:16" x14ac:dyDescent="0.25">
      <c r="C40" s="2">
        <v>1500</v>
      </c>
      <c r="D40" s="1" t="s">
        <v>68</v>
      </c>
      <c r="E40" s="2">
        <v>2.95</v>
      </c>
      <c r="F40">
        <f t="shared" si="1"/>
        <v>9.5593220338983045</v>
      </c>
      <c r="G40">
        <f t="shared" si="2"/>
        <v>7.1525423728813555</v>
      </c>
      <c r="H40">
        <v>14.576271186440689</v>
      </c>
      <c r="I40">
        <v>15</v>
      </c>
      <c r="J40">
        <f>AVERAGE(I40:I42)</f>
        <v>15.666666666666666</v>
      </c>
      <c r="K40" s="2">
        <f>J40/$J$27</f>
        <v>0.62666666666666659</v>
      </c>
      <c r="L40">
        <f t="shared" si="3"/>
        <v>0.6</v>
      </c>
      <c r="O40" s="3">
        <v>2.82</v>
      </c>
      <c r="P40" s="3">
        <v>2.11</v>
      </c>
    </row>
    <row r="41" spans="3:16" x14ac:dyDescent="0.25">
      <c r="C41" s="2">
        <v>1500</v>
      </c>
      <c r="D41" s="1" t="s">
        <v>69</v>
      </c>
      <c r="E41" s="2">
        <v>2.95</v>
      </c>
      <c r="F41">
        <f t="shared" si="1"/>
        <v>9.5593220338983045</v>
      </c>
      <c r="G41">
        <f t="shared" si="2"/>
        <v>7.3559322033898304</v>
      </c>
      <c r="H41">
        <v>12.13559322033899</v>
      </c>
      <c r="I41">
        <v>17</v>
      </c>
      <c r="L41">
        <f t="shared" si="3"/>
        <v>0.68</v>
      </c>
      <c r="O41" s="3">
        <v>2.82</v>
      </c>
      <c r="P41" s="3">
        <v>2.17</v>
      </c>
    </row>
    <row r="42" spans="3:16" x14ac:dyDescent="0.25">
      <c r="C42" s="2">
        <v>1500</v>
      </c>
      <c r="D42" s="1" t="s">
        <v>70</v>
      </c>
      <c r="E42" s="2">
        <v>2.95</v>
      </c>
      <c r="F42">
        <f t="shared" si="1"/>
        <v>9.7627118644067785</v>
      </c>
      <c r="G42">
        <f t="shared" si="2"/>
        <v>7.4576271186440675</v>
      </c>
      <c r="H42">
        <v>8.8813559322034052</v>
      </c>
      <c r="I42">
        <v>15</v>
      </c>
      <c r="L42">
        <f t="shared" si="3"/>
        <v>0.6</v>
      </c>
      <c r="O42" s="3">
        <v>2.88</v>
      </c>
      <c r="P42" s="3">
        <v>2.2000000000000002</v>
      </c>
    </row>
    <row r="43" spans="3:16" x14ac:dyDescent="0.25">
      <c r="C43" s="2">
        <v>1500</v>
      </c>
      <c r="D43" s="1" t="s">
        <v>22</v>
      </c>
      <c r="E43" s="2"/>
      <c r="F43" t="e">
        <f t="shared" si="1"/>
        <v>#DIV/0!</v>
      </c>
      <c r="G43" t="e">
        <f t="shared" si="2"/>
        <v>#DIV/0!</v>
      </c>
    </row>
    <row r="44" spans="3:16" x14ac:dyDescent="0.25">
      <c r="C44" s="2">
        <v>1300</v>
      </c>
      <c r="D44" s="1" t="s">
        <v>21</v>
      </c>
      <c r="E44" s="2">
        <v>3.21</v>
      </c>
      <c r="F44">
        <f t="shared" si="1"/>
        <v>9.6261682242990645</v>
      </c>
      <c r="G44">
        <f t="shared" si="2"/>
        <v>7.6323987538940816</v>
      </c>
      <c r="H44">
        <v>8.1495327102803756</v>
      </c>
      <c r="I44">
        <v>13</v>
      </c>
      <c r="J44">
        <f>AVERAGE(I44:I46)</f>
        <v>16.666666666666668</v>
      </c>
      <c r="K44" s="2">
        <f>J44/$J$27</f>
        <v>0.66666666666666674</v>
      </c>
      <c r="L44">
        <f t="shared" si="3"/>
        <v>0.52</v>
      </c>
      <c r="O44" s="3">
        <v>3.09</v>
      </c>
      <c r="P44" s="3">
        <v>2.4500000000000002</v>
      </c>
    </row>
    <row r="45" spans="3:16" x14ac:dyDescent="0.25">
      <c r="C45" s="2">
        <v>1300</v>
      </c>
      <c r="D45" s="1" t="s">
        <v>20</v>
      </c>
      <c r="E45" s="2">
        <v>3.21</v>
      </c>
      <c r="F45">
        <f t="shared" si="1"/>
        <v>9.6261682242990645</v>
      </c>
      <c r="G45">
        <f t="shared" si="2"/>
        <v>7.7258566978193146</v>
      </c>
      <c r="H45">
        <v>7.0280373831775798</v>
      </c>
      <c r="I45">
        <v>15</v>
      </c>
      <c r="L45">
        <f t="shared" si="3"/>
        <v>0.6</v>
      </c>
      <c r="O45" s="3">
        <v>3.09</v>
      </c>
      <c r="P45" s="3">
        <v>2.48</v>
      </c>
    </row>
    <row r="46" spans="3:16" x14ac:dyDescent="0.25">
      <c r="C46" s="2">
        <v>1300</v>
      </c>
      <c r="D46" s="1" t="s">
        <v>19</v>
      </c>
      <c r="E46" s="2">
        <v>3.21</v>
      </c>
      <c r="F46">
        <f t="shared" si="1"/>
        <v>9.5015576323987538</v>
      </c>
      <c r="G46">
        <f t="shared" si="2"/>
        <v>7.4143302180685353</v>
      </c>
      <c r="H46">
        <v>12.012461059190038</v>
      </c>
      <c r="I46">
        <v>22</v>
      </c>
      <c r="L46">
        <f t="shared" si="3"/>
        <v>0.88</v>
      </c>
      <c r="O46" s="3">
        <v>3.05</v>
      </c>
      <c r="P46" s="3">
        <v>2.38</v>
      </c>
    </row>
    <row r="47" spans="3:16" x14ac:dyDescent="0.25">
      <c r="C47" s="2">
        <v>1300</v>
      </c>
      <c r="D47" s="1" t="s">
        <v>18</v>
      </c>
      <c r="E47" s="2"/>
      <c r="F47" t="e">
        <f t="shared" si="1"/>
        <v>#DIV/0!</v>
      </c>
      <c r="G47" t="e">
        <f t="shared" si="2"/>
        <v>#DIV/0!</v>
      </c>
    </row>
    <row r="48" spans="3:16" x14ac:dyDescent="0.25">
      <c r="C48" s="2">
        <v>1100</v>
      </c>
      <c r="D48" s="1" t="s">
        <v>17</v>
      </c>
      <c r="E48" s="2">
        <v>3.2</v>
      </c>
      <c r="F48">
        <f t="shared" si="1"/>
        <v>9.375</v>
      </c>
      <c r="G48">
        <f t="shared" si="2"/>
        <v>7.40625</v>
      </c>
      <c r="H48">
        <v>14.328125</v>
      </c>
      <c r="I48">
        <v>22</v>
      </c>
      <c r="J48">
        <f>AVERAGE(I48:I50)</f>
        <v>13.666666666666666</v>
      </c>
      <c r="K48" s="2">
        <f>J48/$J$27</f>
        <v>0.54666666666666663</v>
      </c>
      <c r="L48">
        <f t="shared" si="3"/>
        <v>0.88</v>
      </c>
      <c r="O48" s="3">
        <v>3</v>
      </c>
      <c r="P48" s="3">
        <v>2.37</v>
      </c>
    </row>
    <row r="49" spans="3:66" x14ac:dyDescent="0.25">
      <c r="C49" s="2">
        <v>1100</v>
      </c>
      <c r="D49" s="1" t="s">
        <v>16</v>
      </c>
      <c r="E49" s="2">
        <v>3.2</v>
      </c>
      <c r="F49">
        <f t="shared" si="1"/>
        <v>9.0624999999999982</v>
      </c>
      <c r="G49">
        <f t="shared" si="2"/>
        <v>7.4999999999999991</v>
      </c>
      <c r="H49">
        <v>18.875000000000043</v>
      </c>
      <c r="I49">
        <v>11</v>
      </c>
      <c r="L49">
        <f t="shared" si="3"/>
        <v>0.44</v>
      </c>
      <c r="O49" s="3">
        <v>2.9</v>
      </c>
      <c r="P49" s="3">
        <v>2.4</v>
      </c>
    </row>
    <row r="50" spans="3:66" x14ac:dyDescent="0.25">
      <c r="C50" s="2">
        <v>1100</v>
      </c>
      <c r="D50" s="1" t="s">
        <v>15</v>
      </c>
      <c r="E50" s="2">
        <v>3.2</v>
      </c>
      <c r="F50">
        <f t="shared" si="1"/>
        <v>9.46875</v>
      </c>
      <c r="G50">
        <f t="shared" si="2"/>
        <v>7.8437499999999991</v>
      </c>
      <c r="H50">
        <v>7.4804687500000107</v>
      </c>
      <c r="I50">
        <v>8</v>
      </c>
      <c r="L50">
        <f t="shared" si="3"/>
        <v>0.32</v>
      </c>
      <c r="O50" s="3">
        <v>3.03</v>
      </c>
      <c r="P50" s="3">
        <v>2.5099999999999998</v>
      </c>
    </row>
    <row r="51" spans="3:66" x14ac:dyDescent="0.25">
      <c r="C51" s="2">
        <v>1100</v>
      </c>
      <c r="D51" s="1" t="s">
        <v>14</v>
      </c>
      <c r="E51" s="2"/>
      <c r="F51" t="e">
        <f t="shared" si="1"/>
        <v>#DIV/0!</v>
      </c>
      <c r="G51" t="e">
        <f t="shared" si="2"/>
        <v>#DIV/0!</v>
      </c>
    </row>
    <row r="52" spans="3:66" x14ac:dyDescent="0.25">
      <c r="C52" s="2">
        <v>900</v>
      </c>
      <c r="D52" s="1" t="s">
        <v>13</v>
      </c>
      <c r="E52" s="2">
        <v>3.29</v>
      </c>
      <c r="F52">
        <f t="shared" si="1"/>
        <v>8.5714285714285712</v>
      </c>
      <c r="G52">
        <f t="shared" si="2"/>
        <v>6.8693009118541024</v>
      </c>
      <c r="H52">
        <v>30.368649587494584</v>
      </c>
      <c r="I52">
        <v>24</v>
      </c>
      <c r="J52">
        <f>AVERAGE(I52:I54)</f>
        <v>24.333333333333332</v>
      </c>
      <c r="K52" s="2">
        <f>J52/$J$27</f>
        <v>0.97333333333333327</v>
      </c>
      <c r="L52">
        <f t="shared" si="3"/>
        <v>0.96</v>
      </c>
      <c r="O52" s="3">
        <v>2.82</v>
      </c>
      <c r="P52" s="3">
        <v>2.2599999999999998</v>
      </c>
    </row>
    <row r="53" spans="3:66" x14ac:dyDescent="0.25">
      <c r="C53" s="2">
        <v>900</v>
      </c>
      <c r="D53" s="1" t="s">
        <v>12</v>
      </c>
      <c r="E53" s="2">
        <v>3.29</v>
      </c>
      <c r="F53">
        <f t="shared" si="1"/>
        <v>8.9665653495440729</v>
      </c>
      <c r="G53">
        <f t="shared" si="2"/>
        <v>6.8693009118541024</v>
      </c>
      <c r="H53">
        <v>26.62385787270998</v>
      </c>
      <c r="I53">
        <v>24</v>
      </c>
      <c r="L53">
        <f t="shared" si="3"/>
        <v>0.96</v>
      </c>
      <c r="O53" s="3">
        <v>2.95</v>
      </c>
      <c r="P53" s="3">
        <v>2.2599999999999998</v>
      </c>
    </row>
    <row r="54" spans="3:66" x14ac:dyDescent="0.25">
      <c r="C54" s="2">
        <v>900</v>
      </c>
      <c r="D54" s="1" t="s">
        <v>11</v>
      </c>
      <c r="E54" s="2">
        <v>3.29</v>
      </c>
      <c r="F54">
        <f t="shared" si="1"/>
        <v>8.8145896656534948</v>
      </c>
      <c r="G54">
        <f t="shared" si="2"/>
        <v>6.8693009118541024</v>
      </c>
      <c r="H54">
        <v>28.064162378396368</v>
      </c>
      <c r="I54">
        <v>25</v>
      </c>
      <c r="L54">
        <f t="shared" si="3"/>
        <v>1</v>
      </c>
      <c r="O54" s="3">
        <v>2.9</v>
      </c>
      <c r="P54" s="3">
        <v>2.2599999999999998</v>
      </c>
    </row>
    <row r="55" spans="3:66" x14ac:dyDescent="0.25">
      <c r="C55" s="2">
        <v>900</v>
      </c>
      <c r="D55" s="1" t="s">
        <v>10</v>
      </c>
      <c r="E55" s="2"/>
      <c r="F55" t="e">
        <f t="shared" ref="F55" si="4">(F80/E55)*10</f>
        <v>#DIV/0!</v>
      </c>
      <c r="G55" t="e">
        <f t="shared" ref="G55" si="5">G80/E55*10</f>
        <v>#DIV/0!</v>
      </c>
    </row>
    <row r="59" spans="3:66" x14ac:dyDescent="0.25">
      <c r="BK59">
        <v>800</v>
      </c>
      <c r="BM59">
        <v>15</v>
      </c>
      <c r="BN59">
        <v>25</v>
      </c>
    </row>
    <row r="60" spans="3:66" x14ac:dyDescent="0.25">
      <c r="BK60">
        <v>1800</v>
      </c>
      <c r="BM60">
        <v>15</v>
      </c>
      <c r="BN60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B8B0-42B1-4172-ADFC-AAAE20AA4F82}">
  <sheetPr>
    <tabColor theme="4"/>
  </sheetPr>
  <dimension ref="A4:J16"/>
  <sheetViews>
    <sheetView zoomScale="85" zoomScaleNormal="32" workbookViewId="0">
      <selection activeCell="H11" sqref="H11"/>
    </sheetView>
  </sheetViews>
  <sheetFormatPr defaultRowHeight="15" x14ac:dyDescent="0.25"/>
  <sheetData>
    <row r="4" spans="1:10" x14ac:dyDescent="0.25">
      <c r="C4" t="s">
        <v>58</v>
      </c>
      <c r="D4" t="s">
        <v>59</v>
      </c>
      <c r="E4" t="s">
        <v>60</v>
      </c>
      <c r="F4" t="s">
        <v>61</v>
      </c>
      <c r="G4" t="s">
        <v>55</v>
      </c>
      <c r="I4" t="s">
        <v>56</v>
      </c>
      <c r="J4" t="s">
        <v>57</v>
      </c>
    </row>
    <row r="5" spans="1:10" x14ac:dyDescent="0.25">
      <c r="A5" t="s">
        <v>8</v>
      </c>
      <c r="B5" t="s">
        <v>45</v>
      </c>
      <c r="C5">
        <v>28.5</v>
      </c>
      <c r="D5">
        <v>26</v>
      </c>
      <c r="E5">
        <v>20.5</v>
      </c>
      <c r="G5" t="s">
        <v>44</v>
      </c>
      <c r="I5">
        <f t="shared" ref="I5:I11" si="0">AVERAGE(C5:E5)</f>
        <v>25</v>
      </c>
    </row>
    <row r="6" spans="1:10" x14ac:dyDescent="0.25">
      <c r="A6" t="s">
        <v>3</v>
      </c>
      <c r="B6" t="s">
        <v>43</v>
      </c>
      <c r="C6">
        <v>26</v>
      </c>
      <c r="D6">
        <v>26</v>
      </c>
      <c r="E6">
        <v>25</v>
      </c>
      <c r="G6" t="s">
        <v>42</v>
      </c>
      <c r="I6">
        <f t="shared" si="0"/>
        <v>25.666666666666668</v>
      </c>
    </row>
    <row r="7" spans="1:10" x14ac:dyDescent="0.25">
      <c r="B7" t="s">
        <v>54</v>
      </c>
      <c r="C7">
        <v>20</v>
      </c>
      <c r="D7">
        <v>15</v>
      </c>
      <c r="E7">
        <v>12</v>
      </c>
      <c r="G7" t="s">
        <v>53</v>
      </c>
      <c r="I7">
        <f t="shared" si="0"/>
        <v>15.666666666666666</v>
      </c>
      <c r="J7">
        <f>I7/$I$5</f>
        <v>0.62666666666666659</v>
      </c>
    </row>
    <row r="8" spans="1:10" x14ac:dyDescent="0.25">
      <c r="B8" t="s">
        <v>52</v>
      </c>
      <c r="C8">
        <v>35</v>
      </c>
      <c r="D8">
        <v>50</v>
      </c>
      <c r="E8">
        <v>28.5</v>
      </c>
      <c r="F8">
        <v>26</v>
      </c>
      <c r="G8" t="s">
        <v>51</v>
      </c>
      <c r="I8">
        <f t="shared" si="0"/>
        <v>37.833333333333336</v>
      </c>
      <c r="J8">
        <f t="shared" ref="J8:J16" si="1">I8/$I$5</f>
        <v>1.5133333333333334</v>
      </c>
    </row>
    <row r="9" spans="1:10" x14ac:dyDescent="0.25">
      <c r="B9" t="s">
        <v>50</v>
      </c>
      <c r="C9">
        <v>35</v>
      </c>
      <c r="D9">
        <v>53</v>
      </c>
      <c r="E9">
        <v>50</v>
      </c>
      <c r="F9">
        <v>48</v>
      </c>
      <c r="G9" t="s">
        <v>48</v>
      </c>
      <c r="I9">
        <f t="shared" si="0"/>
        <v>46</v>
      </c>
      <c r="J9">
        <f>I9/$I$5</f>
        <v>1.84</v>
      </c>
    </row>
    <row r="10" spans="1:10" x14ac:dyDescent="0.25">
      <c r="B10" t="s">
        <v>49</v>
      </c>
      <c r="C10">
        <v>36</v>
      </c>
      <c r="D10">
        <v>51</v>
      </c>
      <c r="E10">
        <v>41.5</v>
      </c>
      <c r="F10">
        <v>48</v>
      </c>
      <c r="G10" t="s">
        <v>48</v>
      </c>
      <c r="I10">
        <f t="shared" si="0"/>
        <v>42.833333333333336</v>
      </c>
      <c r="J10">
        <f t="shared" si="1"/>
        <v>1.7133333333333334</v>
      </c>
    </row>
    <row r="11" spans="1:10" x14ac:dyDescent="0.25">
      <c r="B11" t="s">
        <v>47</v>
      </c>
      <c r="C11">
        <v>48</v>
      </c>
      <c r="D11">
        <v>44.5</v>
      </c>
      <c r="E11">
        <v>45</v>
      </c>
      <c r="G11" t="s">
        <v>46</v>
      </c>
      <c r="I11">
        <f t="shared" si="0"/>
        <v>45.833333333333336</v>
      </c>
      <c r="J11">
        <f t="shared" si="1"/>
        <v>1.8333333333333335</v>
      </c>
    </row>
    <row r="12" spans="1:10" x14ac:dyDescent="0.25">
      <c r="B12" t="s">
        <v>41</v>
      </c>
      <c r="C12">
        <v>16</v>
      </c>
      <c r="D12">
        <v>25</v>
      </c>
      <c r="E12">
        <v>10</v>
      </c>
      <c r="I12">
        <f t="shared" ref="I12:I16" si="2">AVERAGE(C12:E12)</f>
        <v>17</v>
      </c>
      <c r="J12">
        <f t="shared" si="1"/>
        <v>0.68</v>
      </c>
    </row>
    <row r="13" spans="1:10" x14ac:dyDescent="0.25">
      <c r="B13" t="s">
        <v>40</v>
      </c>
      <c r="C13">
        <v>15</v>
      </c>
      <c r="D13">
        <v>17</v>
      </c>
      <c r="E13">
        <v>15</v>
      </c>
      <c r="I13">
        <f t="shared" si="2"/>
        <v>15.666666666666666</v>
      </c>
      <c r="J13">
        <f t="shared" si="1"/>
        <v>0.62666666666666659</v>
      </c>
    </row>
    <row r="14" spans="1:10" x14ac:dyDescent="0.25">
      <c r="B14" t="s">
        <v>39</v>
      </c>
      <c r="C14">
        <v>13</v>
      </c>
      <c r="D14">
        <v>15</v>
      </c>
      <c r="E14">
        <v>22</v>
      </c>
      <c r="I14">
        <f t="shared" si="2"/>
        <v>16.666666666666668</v>
      </c>
      <c r="J14">
        <f t="shared" si="1"/>
        <v>0.66666666666666674</v>
      </c>
    </row>
    <row r="15" spans="1:10" x14ac:dyDescent="0.25">
      <c r="B15" t="s">
        <v>38</v>
      </c>
      <c r="C15">
        <v>22</v>
      </c>
      <c r="D15">
        <v>11</v>
      </c>
      <c r="E15">
        <v>8</v>
      </c>
      <c r="I15">
        <f t="shared" si="2"/>
        <v>13.666666666666666</v>
      </c>
      <c r="J15">
        <f t="shared" si="1"/>
        <v>0.54666666666666663</v>
      </c>
    </row>
    <row r="16" spans="1:10" x14ac:dyDescent="0.25">
      <c r="B16" t="s">
        <v>37</v>
      </c>
      <c r="C16">
        <v>24</v>
      </c>
      <c r="D16">
        <v>24</v>
      </c>
      <c r="E16">
        <v>25</v>
      </c>
      <c r="I16">
        <f t="shared" si="2"/>
        <v>24.333333333333332</v>
      </c>
      <c r="J16">
        <f t="shared" si="1"/>
        <v>0.97333333333333327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Toughness_plots</vt:lpstr>
      <vt:lpstr>Toughness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Pham</dc:creator>
  <cp:lastModifiedBy>Shivam Sharma</cp:lastModifiedBy>
  <dcterms:created xsi:type="dcterms:W3CDTF">2015-06-05T18:17:20Z</dcterms:created>
  <dcterms:modified xsi:type="dcterms:W3CDTF">2025-08-08T16:54:03Z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2025-07-03T16:11:24Z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0c302f40-f61c-4b18-ab35-eba14a0189e7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