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662dc680c80ae/Desktop/"/>
    </mc:Choice>
  </mc:AlternateContent>
  <xr:revisionPtr revIDLastSave="0" documentId="8_{7D80DDC4-E0AD-43F0-8FDA-EB4E45118E08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Parent Chart" sheetId="2" r:id="rId1"/>
    <sheet name="Child Chart" sheetId="4" r:id="rId2"/>
    <sheet name="Time based-outcome" sheetId="6" r:id="rId3"/>
    <sheet name="Campaign Backing" sheetId="8" r:id="rId4"/>
    <sheet name="Sucessful Backing" sheetId="11" r:id="rId5"/>
    <sheet name="Failure Backing" sheetId="12" r:id="rId6"/>
    <sheet name="Outcome Based on Goal" sheetId="7" r:id="rId7"/>
    <sheet name="Crowdfunding" sheetId="1" r:id="rId8"/>
  </sheets>
  <definedNames>
    <definedName name="_xlnm._FilterDatabase" localSheetId="7" hidden="1">Crowdfunding!$R$1:$R$1001</definedName>
    <definedName name="_xlnm._FilterDatabase" localSheetId="4" hidden="1">'Sucessful Backing'!$A$1:$B$999</definedName>
    <definedName name="_xlchart.v1.0" hidden="1">'Sucessful Backing'!$D$2:$D$13</definedName>
    <definedName name="_xlchart.v1.1" hidden="1">'Sucessful Backing'!$E$1</definedName>
    <definedName name="_xlchart.v1.2" hidden="1">'Sucessful Backing'!$E$2:$E$13</definedName>
    <definedName name="_xlchart.v1.3" hidden="1">'Failure Backing'!$D$2:$D$13</definedName>
    <definedName name="_xlchart.v1.4" hidden="1">'Failure Backing'!$E$1</definedName>
    <definedName name="_xlchart.v1.5" hidden="1">'Failure Backing'!$E$2:$E$13</definedName>
    <definedName name="_xlchart.v1.6" hidden="1">'Failure Backing'!$D$2:$D$13</definedName>
    <definedName name="_xlchart.v1.7" hidden="1">'Failure Backing'!$E$1</definedName>
    <definedName name="_xlchart.v1.8" hidden="1">'Failure Backing'!$E$2:$E$13</definedName>
    <definedName name="_xlcn.WorksheetConnection_CrowdfundingAT" hidden="1">Crowdfunding!$A:$T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E8" i="12"/>
  <c r="E9" i="12"/>
  <c r="E10" i="12"/>
  <c r="E11" i="12"/>
  <c r="E12" i="12"/>
  <c r="E13" i="12"/>
  <c r="E2" i="11"/>
  <c r="E13" i="11"/>
  <c r="E12" i="11"/>
  <c r="E11" i="11"/>
  <c r="E10" i="11"/>
  <c r="E9" i="11"/>
  <c r="E8" i="11"/>
  <c r="E7" i="11"/>
  <c r="E6" i="11"/>
  <c r="E5" i="11"/>
  <c r="E4" i="11"/>
  <c r="E3" i="11"/>
  <c r="I8" i="8"/>
  <c r="I7" i="8"/>
  <c r="I6" i="8"/>
  <c r="I5" i="8"/>
  <c r="I4" i="8"/>
  <c r="I3" i="8"/>
  <c r="J7" i="8"/>
  <c r="J8" i="8"/>
  <c r="J6" i="8"/>
  <c r="J5" i="8"/>
  <c r="J4" i="8"/>
  <c r="J3" i="8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H2" i="7"/>
  <c r="G2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2" i="7"/>
  <c r="B11" i="7"/>
  <c r="B10" i="7"/>
  <c r="B9" i="7"/>
  <c r="B8" i="7"/>
  <c r="B7" i="7"/>
  <c r="B6" i="7"/>
  <c r="B13" i="7"/>
  <c r="B5" i="7"/>
  <c r="B4" i="7"/>
  <c r="B3" i="7"/>
  <c r="B2" i="7"/>
  <c r="W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913A84-1818-4AC4-98A0-02DE30AB7F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250E2D-9F2F-44D5-85BB-F90C249C3322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spotlight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<sst xmlns="http://schemas.openxmlformats.org/spreadsheetml/2006/main" count="8536" uniqueCount="2120">
  <si>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</si>
  <si>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</si>
  <si>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</si>
  <si>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</si>
  <si>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</si>
  <si>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</si>
  <si>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</si>
  <si>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</si>
  <si>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</si>
  <si>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</si>
  <si>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</si>
  <si>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</si>
  <si>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</si>
  <si>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</si>
  <si>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</si>
  <si>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</si>
  <si>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</si>
  <si>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</si>
  <si>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</si>
  <si>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</si>
  <si>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</si>
  <si>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</si>
  <si>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</si>
  <si>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</si>
  <si>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</si>
  <si>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</si>
  <si>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</si>
  <si>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</si>
  <si>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</si>
  <si>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</si>
  <si>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</si>
  <si>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</si>
  <si>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</si>
  <si>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</si>
  <si>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</si>
  <si>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</si>
  <si>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</si>
  <si>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</si>
  <si>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</si>
  <si>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</si>
  <si>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</si>
  <si>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</si>
  <si>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</si>
  <si>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</si>
  <si>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</si>
  <si>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</si>
  <si>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</si>
  <si>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</si>
  <si>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</si>
  <si>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</si>
  <si>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</si>
  <si>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</si>
  <si>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</si>
  <si>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</si>
  <si>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</si>
  <si>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</si>
  <si>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</si>
  <si>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</si>
  <si>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</si>
  <si>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</si>
  <si>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</si>
  <si>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</si>
  <si>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</si>
  <si>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</si>
  <si>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</si>
  <si>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</si>
  <si>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</si>
  <si>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</si>
  <si>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</si>
  <si>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</si>
  <si>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</si>
  <si>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</si>
  <si>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</si>
  <si>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</si>
  <si>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</si>
  <si>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</si>
  <si>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</si>
  <si>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</si>
  <si>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</si>
  <si>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</si>
  <si>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</si>
  <si>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</si>
  <si>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</si>
  <si>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</si>
  <si>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</si>
  <si>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</si>
  <si>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</si>
  <si>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</si>
  <si>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</si>
  <si>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</si>
  <si>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</si>
  <si>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</si>
  <si>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</si>
  <si>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</si>
  <si>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</si>
  <si>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</si>
  <si>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</si>
  <si>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</si>
  <si>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</si>
  <si>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</si>
  <si>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</si>
  <si>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</si>
  <si>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</si>
  <si>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</si>
  <si>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</si>
  <si>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</si>
  <si>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</si>
  <si>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</si>
  <si>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</si>
  <si>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</si>
  <si>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</si>
  <si>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</si>
  <si>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</si>
  <si>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</si>
  <si>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</si>
  <si>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</si>
  <si>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</si>
  <si>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</si>
  <si>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</si>
  <si>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</si>
  <si>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</si>
  <si>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</si>
  <si>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</si>
  <si>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</si>
  <si>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</si>
  <si>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</si>
  <si>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</si>
  <si>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</si>
  <si>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</si>
  <si>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</si>
  <si>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</si>
  <si>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</si>
  <si>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</si>
  <si>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</si>
  <si>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</si>
  <si>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</si>
  <si>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</si>
  <si>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</si>
  <si>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</si>
  <si>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</si>
  <si>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</si>
  <si>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</si>
  <si>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</si>
  <si>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</si>
  <si>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</si>
  <si>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</si>
  <si>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</si>
  <si>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</si>
  <si>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</si>
  <si>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</si>
  <si>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</si>
  <si>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</si>
  <si>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</si>
  <si>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</si>
  <si>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</si>
  <si>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</si>
  <si>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</si>
  <si>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</si>
  <si>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</si>
  <si>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</si>
  <si>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</si>
  <si>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</si>
  <si>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</si>
  <si>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</si>
  <si>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</si>
  <si>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</si>
  <si>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</si>
  <si>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</si>
  <si>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</si>
  <si>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</si>
  <si>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</si>
  <si>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</si>
  <si>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</si>
  <si>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</si>
  <si>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</si>
  <si>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</si>
  <si>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</si>
  <si>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</si>
  <si>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</si>
  <si>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</si>
  <si>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</si>
  <si>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</si>
  <si>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</si>
  <si>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</si>
  <si>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</si>
  <si>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</si>
  <si>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</si>
  <si>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</si>
  <si>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</si>
  <si>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</si>
  <si>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</si>
  <si>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</si>
  <si>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</si>
  <si>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</si>
  <si>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</si>
  <si>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</si>
  <si>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</si>
  <si>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</si>
  <si>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</si>
  <si>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</si>
  <si>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</si>
  <si>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</si>
  <si>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</si>
  <si>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</si>
  <si>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</si>
  <si>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</si>
  <si>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</si>
  <si>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</si>
  <si>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</si>
  <si>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</si>
  <si>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</si>
  <si>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</si>
  <si>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</si>
  <si>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</si>
  <si>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</si>
  <si>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</si>
  <si>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</si>
  <si>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</si>
  <si>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</si>
  <si>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</si>
  <si>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</si>
  <si>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</si>
  <si>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</si>
  <si>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</si>
  <si>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</si>
  <si>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</si>
  <si>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</si>
  <si>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</si>
  <si>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</si>
  <si>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</si>
  <si>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</si>
  <si>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</si>
  <si>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</si>
  <si>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</si>
  <si>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</si>
  <si>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</si>
  <si>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</si>
  <si>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</si>
  <si>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</si>
  <si>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</si>
  <si>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</si>
  <si>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</si>
  <si>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</si>
  <si>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</si>
  <si>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</si>
  <si>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</si>
  <si>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</si>
  <si>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</si>
  <si>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</si>
  <si>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</si>
  <si>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</si>
  <si>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</si>
  <si>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</si>
  <si>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</si>
  <si>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</si>
  <si>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</si>
  <si>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</si>
  <si>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</si>
  <si>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</si>
  <si>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</si>
  <si>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</si>
  <si>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</si>
  <si>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</si>
  <si>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</si>
  <si>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</si>
  <si>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</si>
  <si>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</si>
  <si>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</si>
  <si>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</si>
  <si>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</si>
  <si>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</si>
  <si>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</si>
  <si>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</si>
  <si>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</si>
  <si>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</si>
  <si>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</si>
  <si>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</si>
  <si>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</si>
  <si>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</si>
  <si>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</si>
  <si>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</si>
  <si>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</si>
  <si>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</si>
  <si>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</si>
  <si>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</si>
  <si>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</si>
  <si>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</si>
  <si>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</si>
  <si>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</si>
  <si>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</si>
  <si>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</si>
  <si>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</si>
  <si>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</si>
  <si>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</si>
  <si>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</si>
  <si>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</si>
  <si>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</si>
  <si>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</si>
  <si>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</si>
  <si>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</si>
  <si>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</si>
  <si>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</si>
  <si>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</si>
  <si>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</si>
  <si>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</si>
  <si>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</si>
  <si>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</si>
  <si>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</si>
  <si>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</si>
  <si>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</si>
  <si>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</si>
  <si>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</si>
  <si>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</si>
  <si>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</si>
  <si>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</si>
  <si>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</si>
  <si>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</si>
  <si>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</si>
  <si>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</si>
  <si>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</si>
  <si>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</si>
  <si>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</si>
  <si>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</si>
  <si>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</si>
  <si>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</si>
  <si>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</si>
  <si>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</si>
  <si>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</si>
  <si>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</si>
  <si>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</si>
  <si>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</si>
  <si>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</si>
  <si>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</si>
  <si>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</si>
  <si>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</si>
  <si>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</si>
  <si>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</si>
  <si>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</si>
  <si>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</si>
  <si>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</si>
  <si>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</si>
  <si>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</si>
  <si>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</si>
  <si>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</si>
  <si>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</si>
  <si>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</si>
  <si>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</si>
  <si>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</si>
  <si>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</si>
  <si>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</si>
  <si>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</si>
  <si>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</si>
  <si>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</si>
  <si>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</si>
  <si>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</si>
  <si>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</si>
  <si>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</si>
  <si>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</si>
  <si>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</si>
  <si>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</si>
  <si>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</si>
  <si>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</si>
  <si>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</si>
  <si>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</si>
  <si>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</si>
  <si>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</si>
  <si>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</si>
  <si>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</si>
  <si>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</si>
  <si>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</si>
  <si>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</si>
  <si>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</si>
  <si>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</si>
  <si>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</si>
  <si>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</si>
  <si>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</si>
  <si>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</si>
  <si>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</si>
  <si>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</si>
  <si>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</si>
  <si>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</si>
  <si>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</si>
  <si>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</si>
  <si>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</si>
  <si>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</si>
  <si>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</si>
  <si>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</si>
  <si>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</si>
  <si>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</si>
  <si>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</si>
  <si>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</si>
  <si>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</si>
  <si>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</si>
  <si>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</si>
  <si>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</si>
  <si>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</si>
  <si>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</si>
  <si>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</si>
  <si>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</si>
  <si>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</si>
  <si>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</si>
  <si>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</si>
  <si>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</si>
  <si>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</si>
  <si>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</si>
  <si>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</si>
  <si>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</si>
  <si>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</si>
  <si>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</si>
  <si>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</si>
  <si>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</si>
  <si>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</si>
  <si>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</si>
  <si>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</si>
  <si>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</si>
  <si>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</si>
  <si>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</si>
  <si>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</si>
  <si>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</si>
  <si>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</si>
  <si>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</si>
  <si>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</si>
  <si>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</si>
  <si>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</si>
  <si>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</si>
  <si>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</si>
  <si>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</si>
  <si>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</si>
  <si>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</si>
  <si>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</si>
  <si>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</si>
  <si>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</si>
  <si>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</si>
  <si>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</si>
  <si>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</si>
  <si>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</si>
  <si>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</si>
  <si>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</si>
  <si>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</si>
  <si>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</si>
  <si>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</si>
  <si>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</si>
  <si>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</si>
  <si>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</si>
  <si>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</si>
  <si>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</si>
  <si>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</si>
  <si>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</si>
  <si>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</si>
  <si>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</si>
  <si>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</si>
  <si>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</si>
  <si>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</si>
  <si>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</si>
  <si>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</si>
  <si>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</si>
  <si>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</si>
  <si>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</si>
  <si>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</si>
  <si>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</si>
  <si>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</si>
  <si>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</si>
  <si>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</si>
  <si>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</si>
  <si>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</si>
  <si>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</si>
  <si>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</si>
  <si>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</si>
  <si>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</si>
  <si>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</si>
  <si>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</si>
  <si>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</si>
  <si>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</si>
  <si>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</si>
  <si>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</si>
  <si>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</si>
  <si>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</si>
  <si>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</si>
  <si>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</si>
  <si>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</si>
  <si>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</si>
  <si>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</si>
  <si>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</si>
  <si>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</si>
  <si>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</si>
  <si>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</si>
  <si>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</si>
  <si>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</si>
  <si>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</si>
  <si>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</si>
  <si>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</si>
  <si>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</si>
  <si>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</si>
  <si>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</si>
  <si>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</si>
  <si>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</si>
  <si>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</si>
  <si>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</si>
  <si>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</si>
  <si>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</si>
  <si>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</si>
  <si>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</si>
  <si>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</si>
  <si>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</si>
  <si>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</si>
  <si>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</si>
  <si>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</si>
  <si>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</si>
  <si>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</si>
  <si>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</si>
  <si>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</si>
  <si>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</si>
  <si>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</si>
  <si>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</si>
  <si>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</si>
  <si>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</si>
  <si>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</si>
  <si>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</si>
  <si>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</si>
  <si>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</si>
  <si>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</si>
  <si>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</si>
  <si>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</si>
  <si>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</si>
  <si>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</si>
  <si>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</si>
  <si>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</si>
  <si>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</si>
  <si>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</si>
  <si>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</si>
  <si>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</si>
  <si>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</si>
  <si>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</si>
  <si>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</si>
  <si>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</si>
  <si>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</si>
  <si>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</si>
  <si>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</si>
  <si>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</si>
  <si>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</si>
  <si>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</si>
  <si>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</si>
  <si>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</si>
  <si>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</si>
  <si>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</si>
  <si>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</si>
  <si>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</si>
  <si>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</si>
  <si>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</si>
  <si>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</si>
  <si>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</si>
  <si>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</si>
  <si>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</si>
  <si>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</si>
  <si>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</si>
  <si>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</si>
  <si>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</si>
  <si>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</si>
  <si>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</si>
  <si>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</si>
  <si>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</si>
  <si>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</si>
  <si>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</si>
  <si>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</si>
  <si>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</si>
  <si>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</si>
  <si>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</si>
  <si>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</si>
  <si>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</si>
  <si>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</si>
  <si>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</si>
  <si>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</si>
  <si>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</si>
  <si>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</si>
  <si>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</si>
  <si>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</si>
  <si>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</si>
  <si>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</si>
  <si>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</si>
  <si>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</si>
  <si>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</si>
  <si>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</si>
  <si>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</si>
  <si>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</si>
  <si>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</si>
  <si>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</si>
  <si>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</si>
  <si>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</si>
  <si>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</si>
  <si>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</si>
  <si>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</si>
  <si>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</si>
  <si>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</si>
  <si>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</si>
  <si>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</si>
  <si>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</si>
  <si>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</si>
  <si>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</si>
  <si>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</si>
  <si>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</si>
  <si>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</si>
  <si>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</si>
  <si>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</si>
  <si>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</si>
  <si>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</si>
  <si>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</si>
  <si>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</si>
  <si>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</si>
  <si>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</si>
  <si>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</si>
  <si>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</si>
  <si>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</si>
  <si>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</si>
  <si>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</si>
  <si>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</si>
  <si>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</si>
  <si>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</si>
  <si>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</si>
  <si>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</si>
  <si>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</si>
  <si>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</si>
  <si>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</si>
  <si>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</si>
  <si>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</si>
  <si>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</si>
  <si>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</si>
  <si>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</si>
  <si>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</si>
  <si>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</si>
  <si>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</si>
  <si>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</si>
  <si>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</si>
  <si>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</si>
  <si>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</si>
  <si>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</si>
  <si>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</si>
  <si>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</si>
  <si>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</si>
  <si>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</si>
  <si>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</si>
  <si>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</si>
  <si>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</si>
  <si>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</si>
  <si>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</si>
  <si>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</si>
  <si>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</si>
  <si>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</si>
  <si>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</si>
  <si>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</si>
  <si>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</si>
  <si>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</si>
  <si>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</si>
  <si>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</si>
  <si>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</si>
  <si>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</si>
  <si>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</si>
  <si>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</si>
  <si>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</si>
  <si>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</si>
  <si>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</si>
  <si>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</si>
  <si>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</si>
  <si>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</si>
  <si>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</si>
  <si>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</si>
  <si>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</si>
  <si>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</si>
  <si>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</si>
  <si>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</si>
  <si>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</si>
  <si>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</si>
  <si>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</si>
  <si>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</si>
  <si>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</si>
  <si>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</si>
  <si>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</si>
  <si>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</si>
  <si>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</si>
  <si>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</si>
  <si>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</si>
  <si>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</si>
  <si>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</si>
  <si>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</si>
  <si>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</si>
  <si>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</si>
  <si>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</si>
  <si>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</si>
  <si>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</si>
  <si>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</si>
  <si>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</si>
  <si>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</si>
  <si>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</si>
  <si>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</si>
  <si>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</si>
  <si>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</si>
  <si>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</si>
  <si>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</si>
  <si>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</si>
  <si>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</si>
  <si>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</si>
  <si>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</si>
  <si>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</si>
  <si>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</si>
  <si>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</si>
  <si>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</si>
  <si>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</si>
  <si>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</si>
  <si>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</si>
  <si>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</si>
  <si>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</si>
  <si>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</si>
  <si>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</si>
  <si>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</si>
  <si>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</si>
  <si>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</si>
  <si>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</si>
  <si>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</si>
  <si>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</si>
  <si>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</si>
  <si>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</si>
  <si>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</si>
  <si>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</si>
  <si>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</si>
  <si>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</si>
  <si>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</si>
  <si>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</si>
  <si>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</si>
  <si>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</si>
  <si>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</si>
  <si>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</si>
  <si>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</si>
  <si>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</si>
  <si>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</si>
  <si>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</si>
  <si>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</si>
  <si>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</si>
  <si>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</si>
  <si>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</si>
  <si>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</si>
  <si>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</si>
  <si>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</si>
  <si>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</si>
  <si>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</si>
  <si>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</si>
  <si>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</si>
  <si>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</si>
  <si>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</si>
  <si>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</si>
  <si>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</si>
  <si>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</si>
  <si>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</si>
  <si>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</si>
  <si>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</si>
  <si>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</si>
  <si>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</si>
  <si>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</si>
  <si>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</si>
  <si>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</si>
  <si>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</si>
  <si>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</si>
  <si>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</si>
  <si>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</si>
  <si>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</si>
  <si>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</si>
  <si>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</si>
  <si>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</si>
  <si>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</si>
  <si>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</si>
  <si>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</si>
  <si>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</si>
  <si>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</si>
  <si>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</si>
  <si>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</si>
  <si>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</si>
  <si>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</si>
  <si>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</si>
  <si>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</si>
  <si>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</si>
  <si>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</si>
  <si>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</si>
  <si>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</si>
  <si>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</si>
  <si>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</si>
  <si>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</si>
  <si>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</si>
  <si>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</si>
  <si>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</si>
  <si>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</si>
  <si>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</si>
  <si>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</si>
  <si>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</si>
  <si>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</si>
  <si>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</si>
  <si>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</si>
  <si>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</si>
  <si>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</si>
  <si>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</si>
  <si>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</si>
  <si>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</si>
  <si>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</si>
  <si>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</si>
  <si>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</si>
  <si>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</si>
  <si>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</si>
  <si>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</si>
  <si>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</si>
  <si>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</si>
  <si>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</si>
  <si>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</si>
  <si>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</si>
  <si>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</si>
  <si>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</si>
  <si>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</si>
  <si>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</si>
  <si>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</si>
  <si>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</si>
  <si>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</si>
  <si>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</si>
  <si>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</si>
  <si>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</si>
  <si>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</si>
  <si>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</si>
  <si>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</si>
  <si>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</si>
  <si>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</si>
  <si>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</si>
  <si>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</si>
  <si>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</si>
  <si>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</si>
  <si>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</si>
  <si>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</si>
  <si>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</si>
  <si>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</si>
  <si>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</si>
  <si>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</si>
  <si>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</si>
  <si>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</si>
  <si>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</si>
  <si>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</si>
  <si>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</si>
  <si>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</si>
  <si>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</si>
  <si>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</si>
  <si>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</si>
  <si>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</si>
  <si>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</si>
  <si>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</si>
  <si>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</si>
  <si>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</si>
  <si>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</si>
  <si>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</si>
  <si>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</si>
  <si>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</si>
  <si>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</si>
  <si>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</si>
  <si>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</si>
  <si>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</si>
  <si>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</si>
  <si>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</si>
  <si>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</si>
  <si>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</si>
  <si>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</si>
  <si>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</si>
  <si>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</si>
  <si>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</si>
  <si>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</si>
  <si>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</si>
  <si>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</si>
  <si>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</si>
  <si>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</si>
  <si>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</si>
  <si>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</si>
  <si>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</si>
  <si>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</si>
  <si>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</si>
  <si>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</si>
  <si>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</si>
  <si>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</si>
  <si>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</si>
  <si>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</si>
  <si>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</si>
  <si>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</si>
  <si>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</si>
  <si>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</si>
  <si>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</si>
  <si>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</si>
  <si>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</si>
  <si>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</si>
  <si>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</si>
  <si>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</si>
  <si>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</si>
  <si>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</si>
  <si>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</si>
  <si>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</si>
  <si>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</si>
  <si>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</si>
  <si>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</si>
  <si>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</si>
  <si>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</si>
  <si>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</si>
  <si>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</si>
  <si>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</si>
  <si>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</si>
  <si>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</si>
  <si>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</si>
  <si>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</si>
  <si>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</si>
  <si>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</si>
  <si>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</si>
  <si>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</si>
  <si>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</si>
  <si>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</si>
  <si>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</si>
  <si>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</si>
  <si>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</si>
  <si>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</si>
  <si>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</si>
  <si>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</si>
  <si>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</si>
  <si>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</si>
  <si>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</si>
  <si>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</si>
  <si>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</si>
  <si>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</si>
  <si>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</si>
  <si>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</si>
  <si>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</si>
  <si>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</si>
  <si>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</si>
  <si>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</si>
  <si>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</si>
  <si>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</si>
  <si>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</si>
  <si>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</si>
  <si>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</si>
  <si>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</si>
  <si>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</si>
  <si>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</si>
  <si>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</si>
  <si>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</si>
  <si>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</si>
  <si>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</si>
  <si>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</si>
  <si>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</si>
  <si>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</si>
  <si>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</si>
  <si>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</si>
  <si>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</si>
  <si>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</si>
  <si>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</si>
  <si>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</si>
  <si>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</si>
  <si>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</si>
  <si>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</si>
  <si>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</si>
  <si>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</si>
  <si>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</si>
  <si>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</si>
  <si>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</si>
  <si>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</si>
  <si>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</si>
  <si>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</si>
  <si>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</si>
  <si>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</si>
  <si>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</si>
  <si>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</si>
  <si>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</si>
  <si>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</si>
  <si>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</si>
  <si>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</si>
  <si>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</si>
  <si>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</si>
  <si>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</si>
  <si>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</si>
  <si>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</si>
  <si>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</si>
  <si>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</si>
  <si>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</si>
  <si>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</si>
  <si>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</si>
  <si>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</si>
  <si>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</si>
  <si>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</si>
  <si>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</si>
  <si>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</si>
  <si>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</si>
  <si>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</si>
  <si>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</si>
  <si>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</si>
  <si>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</si>
  <si>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</si>
  <si>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</si>
  <si>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</si>
  <si>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</si>
  <si>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</si>
  <si>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</si>
  <si>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</si>
  <si>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</si>
  <si>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</si>
  <si>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</si>
  <si>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</si>
  <si>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</si>
  <si>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</si>
  <si>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</si>
  <si>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</si>
  <si>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</si>
  <si>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</si>
  <si>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</si>
  <si>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</si>
  <si>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</si>
  <si>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</si>
  <si>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</si>
  <si>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</si>
  <si>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</si>
  <si>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</si>
  <si>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</si>
  <si>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</si>
  <si>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</si>
  <si>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</si>
  <si>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</si>
  <si>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</si>
  <si>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</si>
  <si>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</si>
  <si>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</si>
  <si>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</si>
  <si>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</si>
  <si>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</si>
  <si>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</si>
  <si>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</si>
  <si>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</si>
  <si>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</si>
  <si>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</si>
  <si>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</si>
  <si>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</si>
  <si>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</si>
  <si>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</si>
  <si>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</si>
  <si>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</si>
  <si>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</si>
  <si>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</si>
  <si>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</si>
  <si>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</si>
  <si>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</si>
  <si>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</si>
  <si>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</si>
  <si>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</si>
  <si>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</si>
  <si>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</si>
  <si>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</si>
  <si>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</si>
  <si>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</si>
  <si>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</si>
  <si>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</si>
  <si>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</si>
  <si>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</si>
  <si>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</si>
  <si>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</si>
  <si>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</si>
  <si>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</si>
  <si>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</si>
  <si>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</si>
  <si>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</si>
  <si>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</si>
  <si>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</si>
  <si>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</si>
  <si>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</si>
  <si>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</si>
  <si>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</si>
  <si>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</si>
  <si>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</si>
  <si>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</si>
  <si>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</si>
  <si>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</si>
  <si>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</si>
  <si>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</si>
  <si>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</si>
  <si>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</si>
  <si>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</si>
  <si>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</si>
  <si>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</si>
  <si>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</si>
  <si>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</si>
  <si>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</si>
  <si>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</si>
  <si>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</si>
  <si>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</si>
  <si>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</si>
  <si>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</si>
  <si>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</si>
  <si>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</si>
  <si>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</si>
  <si>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</si>
  <si>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</si>
  <si>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</si>
  <si>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</si>
  <si>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</si>
  <si>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</si>
  <si>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</si>
  <si>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</si>
  <si>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</si>
  <si>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</si>
  <si>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</si>
  <si>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</si>
  <si>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</si>
  <si>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</si>
  <si>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</si>
  <si>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</si>
  <si>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</si>
  <si>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</si>
  <si>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</si>
  <si>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</si>
  <si>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</si>
  <si>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</si>
  <si>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</si>
  <si>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</si>
  <si>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</si>
  <si>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</si>
  <si>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</si>
  <si>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</si>
  <si>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</si>
  <si>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</si>
  <si>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</si>
  <si>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</si>
  <si>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</si>
  <si>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</si>
  <si>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</si>
  <si>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</si>
  <si>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</si>
  <si>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</si>
  <si>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</si>
  <si>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</si>
  <si>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</si>
  <si>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</si>
  <si>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</si>
  <si>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</si>
  <si>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</si>
  <si>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</si>
  <si>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</si>
  <si>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</si>
  <si>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</si>
  <si>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</si>
  <si>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</si>
  <si>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</si>
  <si>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</si>
  <si>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</si>
  <si>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</si>
  <si>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</si>
  <si>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</si>
  <si>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</si>
  <si>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</si>
  <si>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</si>
  <si>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</si>
  <si>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</si>
  <si>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</si>
  <si>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</si>
  <si>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</si>
  <si>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</si>
  <si>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</si>
  <si>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</si>
  <si>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</si>
  <si>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</si>
  <si>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</si>
  <si>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</si>
  <si>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</si>
  <si>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</si>
  <si>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</si>
  <si>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</si>
  <si>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</si>
  <si>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</si>
  <si>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</si>
  <si>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</si>
  <si>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</si>
  <si>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</si>
  <si>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</si>
  <si>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</si>
  <si>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</si>
  <si>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</si>
  <si>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</si>
  <si>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</si>
  <si>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</si>
  <si>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</si>
  <si>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</si>
  <si>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</si>
  <si>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</si>
  <si>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</si>
  <si>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</si>
  <si>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</si>
  <si>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</si>
  <si>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</si>
  <si>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</si>
  <si>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</si>
  <si>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</si>
  <si>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</si>
  <si>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</si>
  <si>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</si>
  <si>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</si>
  <si>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</si>
  <si>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</si>
  <si>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</si>
  <si>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</si>
  <si>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</si>
  <si>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</si>
  <si>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</si>
  <si>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</si>
  <si>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</si>
  <si>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</si>
  <si>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</si>
  <si>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</si>
  <si>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</si>
  <si>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</si>
  <si>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</si>
  <si>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</si>
  <si>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</si>
  <si>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</si>
  <si>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</si>
  <si>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</si>
  <si>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</si>
  <si>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</si>
  <si>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</si>
  <si>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</si>
  <si>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</si>
  <si>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</si>
  <si>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</si>
  <si>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</si>
  <si>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</si>
  <si>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</si>
  <si>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</si>
  <si>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</si>
  <si>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</si>
  <si>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</si>
  <si>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</si>
  <si>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</si>
  <si>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</si>
  <si>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</si>
  <si>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</si>
  <si>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</si>
  <si>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</si>
  <si>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</si>
  <si>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</si>
  <si>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</si>
  <si>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</si>
  <si>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</si>
  <si>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</si>
  <si>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</si>
  <si>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</si>
  <si>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</si>
  <si>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</si>
  <si>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</si>
  <si>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</si>
  <si>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</si>
  <si>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</si>
  <si>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</si>
  <si>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</si>
  <si>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</si>
  <si>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</si>
  <si>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</si>
  <si>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</si>
  <si>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</si>
  <si>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</si>
  <si>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</si>
  <si>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</si>
  <si>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</si>
  <si>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</si>
  <si>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</si>
  <si>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</si>
  <si>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</si>
  <si>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</si>
  <si>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</si>
  <si>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</si>
  <si>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</si>
  <si>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</si>
  <si>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</si>
  <si>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</si>
  <si>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</si>
  <si>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</si>
  <si>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</si>
  <si>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</si>
  <si>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</si>
  <si>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</si>
  <si>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</si>
  <si>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</si>
  <si>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</si>
  <si>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</si>
  <si>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</si>
  <si>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</si>
  <si>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</si>
  <si>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</si>
  <si>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</si>
  <si>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</si>
  <si>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</si>
  <si>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</si>
  <si>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</si>
  <si>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</si>
  <si>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</si>
  <si>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</si>
  <si>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</si>
  <si>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</si>
  <si>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</si>
  <si>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</si>
  <si>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</si>
  <si>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</si>
  <si>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</si>
  <si>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</si>
  <si>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</si>
  <si>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</si>
  <si>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</si>
  <si>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</si>
  <si>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</si>
  <si>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</si>
  <si>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</si>
  <si>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</si>
  <si>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</si>
  <si>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</si>
  <si>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</si>
  <si>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</si>
  <si>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</si>
  <si>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</si>
  <si>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</si>
  <si>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</si>
  <si>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</si>
  <si>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</si>
  <si>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</si>
  <si>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</si>
  <si>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</si>
  <si>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</si>
  <si>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</si>
  <si>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</si>
  <si>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</si>
  <si>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</si>
  <si>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</si>
  <si>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</si>
  <si>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</si>
  <si>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</si>
  <si>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</si>
  <si>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</si>
  <si>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</si>
  <si>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</si>
  <si>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</si>
  <si>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</si>
  <si>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</si>
  <si>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</si>
  <si>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</si>
  <si>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</si>
  <si>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</si>
  <si>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</si>
  <si>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</si>
  <si>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</si>
  <si>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</si>
  <si>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</si>
  <si>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</si>
  <si>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</si>
  <si>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</si>
  <si>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</si>
  <si>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</si>
  <si>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</si>
  <si>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</si>
  <si>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</si>
  <si>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</si>
  <si>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</si>
  <si>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</si>
  <si>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</si>
  <si>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</si>
  <si>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</si>
  <si>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</si>
  <si>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</si>
  <si>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</si>
  <si>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</si>
  <si>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</si>
  <si>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</si>
  <si>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</si>
  <si>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</si>
  <si>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</si>
  <si>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</si>
  <si>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</si>
  <si>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</si>
  <si>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</si>
  <si>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</si>
  <si>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</si>
  <si>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</si>
  <si>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</si>
  <si>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</si>
  <si>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</si>
  <si>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</si>
  <si>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</si>
  <si>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</si>
  <si>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</si>
  <si>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</si>
  <si>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</si>
  <si>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</si>
  <si>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</si>
  <si>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</si>
  <si>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</si>
  <si>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</si>
  <si>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</si>
  <si>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</si>
  <si>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</si>
  <si>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</si>
  <si>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</si>
  <si>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</si>
  <si>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</si>
  <si>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</si>
  <si>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</si>
  <si>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</si>
  <si>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</si>
  <si>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</si>
  <si>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</si>
  <si>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</si>
  <si>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</si>
  <si>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</si>
  <si>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</si>
  <si>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</si>
  <si>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</si>
  <si>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</si>
  <si>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</si>
  <si>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</si>
  <si>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</si>
  <si>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</si>
  <si>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</si>
  <si>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</si>
  <si>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</si>
  <si>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</si>
  <si>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</si>
  <si>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</si>
  <si>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</si>
  <si>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</si>
  <si>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</si>
  <si>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</si>
  <si>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</si>
  <si>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</si>
  <si>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</si>
  <si>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</si>
  <si>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</si>
  <si>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</si>
  <si>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</si>
  <si>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</si>
  <si>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</si>
  <si>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</si>
  <si>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</si>
  <si>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</si>
  <si>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</si>
  <si>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</si>
  <si>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</si>
  <si>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</si>
  <si>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</si>
  <si>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</si>
  <si>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</si>
  <si>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</si>
  <si>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</si>
  <si>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</si>
  <si>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</si>
  <si>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</si>
  <si>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</si>
  <si>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</si>
  <si>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</si>
  <si>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</si>
  <si>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</si>
  <si>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</si>
  <si>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</si>
  <si>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</si>
  <si>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</si>
  <si>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</si>
  <si>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</si>
  <si>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</si>
  <si>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</si>
  <si>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</si>
  <si>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</si>
  <si>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</si>
  <si>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</si>
  <si>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</si>
  <si>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</si>
  <si>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</si>
  <si>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</si>
  <si>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</si>
  <si>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</si>
  <si>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</si>
  <si>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</si>
  <si>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</si>
  <si>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</si>
  <si>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</si>
  <si>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</si>
  <si>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</si>
  <si>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</si>
  <si>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</si>
  <si>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</si>
  <si>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</si>
  <si>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</si>
  <si>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</si>
  <si>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</si>
  <si>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</si>
  <si>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</si>
  <si>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</si>
  <si>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</si>
  <si>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</si>
  <si>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</si>
  <si>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</si>
  <si>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</si>
  <si>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</si>
  <si>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</si>
  <si>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</si>
  <si>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</si>
  <si>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</si>
  <si>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</si>
  <si>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</si>
  <si>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</si>
  <si>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</si>
  <si>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</si>
  <si>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</si>
  <si>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</si>
  <si>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</si>
  <si>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</si>
  <si>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</si>
  <si>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</si>
  <si>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</si>
  <si>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</si>
  <si>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</si>
  <si>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</si>
  <si>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</si>
  <si>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</si>
  <si>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</si>
  <si>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</si>
  <si>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</si>
  <si>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</si>
  <si>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</si>
  <si>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</si>
  <si>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</si>
  <si>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</si>
  <si>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</si>
  <si>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</si>
  <si>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</si>
  <si>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</si>
  <si>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</si>
  <si>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</si>
  <si>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</si>
  <si>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</si>
  <si>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</si>
  <si>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</si>
  <si>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</si>
  <si>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</si>
  <si>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</si>
  <si>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</si>
  <si>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</si>
  <si>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</si>
  <si>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</si>
  <si>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</si>
  <si>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</si>
  <si>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</si>
  <si>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</si>
  <si>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</si>
  <si>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</si>
  <si>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</si>
  <si>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</si>
  <si>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</si>
  <si>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</si>
  <si>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</si>
  <si>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</si>
  <si>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</si>
  <si>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</si>
  <si>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</si>
  <si>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</si>
  <si>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</si>
  <si>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</si>
  <si>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</si>
  <si>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</si>
  <si>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</si>
  <si>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</si>
  <si>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</si>
  <si>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</si>
  <si>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</si>
  <si>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</si>
  <si>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</si>
  <si>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</si>
  <si>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</si>
  <si>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</si>
  <si>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</si>
  <si>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</si>
  <si>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</si>
  <si>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</si>
  <si>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</si>
  <si>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</si>
  <si>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</si>
  <si>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</si>
  <si>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</si>
  <si>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</si>
  <si>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</si>
  <si>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</si>
  <si>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</si>
  <si>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</si>
  <si>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</si>
  <si>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</si>
  <si>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</si>
  <si>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</si>
  <si>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</si>
  <si>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</si>
  <si>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</si>
  <si>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</si>
  <si>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</si>
  <si>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</si>
  <si>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</si>
  <si>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</si>
  <si>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</si>
  <si>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</si>
  <si>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</si>
  <si>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</si>
  <si>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</si>
  <si>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</si>
  <si>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</si>
  <si>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</si>
  <si>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</si>
  <si>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</si>
  <si>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</si>
  <si>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</si>
  <si>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</si>
  <si>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</si>
  <si>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</si>
  <si>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</si>
  <si>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</si>
  <si>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</si>
  <si>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</si>
  <si>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</si>
  <si>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</si>
  <si>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</si>
  <si>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</si>
  <si>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</si>
  <si>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</si>
  <si>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</si>
  <si>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</si>
  <si>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</si>
  <si>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</si>
  <si>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</si>
  <si>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</si>
  <si>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</si>
  <si>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</si>
  <si>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</si>
  <si>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</si>
  <si>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</si>
  <si>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</si>
  <si>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</si>
  <si>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</si>
  <si>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</si>
  <si>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</si>
  <si>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</si>
  <si>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</si>
  <si>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</si>
  <si>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</si>
  <si>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</si>
  <si>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</si>
  <si>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</si>
  <si>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</si>
  <si>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</si>
  <si>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</si>
  <si>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</si>
  <si>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</si>
  <si>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</si>
  <si>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</si>
  <si>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</si>
  <si>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</si>
  <si>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</si>
  <si>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</si>
  <si>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</si>
  <si>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</si>
  <si>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</si>
  <si>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</si>
  <si>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</si>
  <si>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</si>
  <si>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</si>
  <si>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</si>
  <si>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</si>
  <si>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</si>
  <si>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</si>
  <si>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</si>
  <si>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</si>
  <si>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</si>
  <si>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</si>
  <si>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</si>
  <si>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</si>
  <si>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</si>
  <si>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</si>
  <si>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</si>
  <si>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</si>
  <si>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</si>
  <si>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</si>
  <si>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</si>
  <si>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</si>
  <si>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</si>
  <si>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</si>
  <si>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</si>
  <si>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</si>
  <si>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</si>
  <si>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</si>
  <si>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</si>
  <si>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</si>
  <si>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</si>
  <si>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</si>
  <si>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</si>
  <si>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</si>
  <si>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</si>
  <si>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</si>
  <si>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</si>
  <si>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</si>
  <si>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</si>
  <si>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</si>
  <si>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</si>
  <si>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</si>
  <si>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</si>
  <si>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</si>
  <si>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</si>
  <si>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</si>
  <si>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</si>
  <si>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</si>
  <si>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</si>
  <si>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</si>
  <si>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</si>
  <si>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</si>
  <si>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</si>
  <si>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</si>
  <si>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</si>
  <si>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</si>
  <si>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</si>
  <si>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</si>
  <si>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</si>
  <si>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</si>
  <si>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</si>
  <si>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</si>
  <si>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</si>
  <si>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</si>
  <si>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</si>
  <si>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</si>
  <si>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</si>
  <si>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</si>
  <si>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</si>
  <si>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</si>
  <si>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</si>
  <si>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</si>
  <si>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</si>
  <si>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</si>
  <si>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</si>
  <si>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</si>
  <si>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</si>
  <si>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</si>
  <si>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</si>
  <si>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</si>
  <si>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</si>
  <si>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</si>
  <si>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</si>
  <si>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</si>
  <si>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</si>
  <si>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</si>
  <si>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</si>
  <si>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</si>
  <si>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</si>
  <si>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</si>
  <si>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</si>
  <si>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</si>
  <si>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</si>
  <si>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</si>
  <si>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</si>
  <si>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</si>
  <si>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</si>
  <si>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</si>
  <si>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</si>
  <si>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</si>
  <si>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</si>
  <si>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</si>
  <si>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</si>
  <si>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</si>
  <si>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</si>
  <si>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</si>
  <si>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</si>
  <si>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</si>
  <si>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</si>
  <si>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</si>
  <si>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</si>
  <si>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</si>
  <si>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</si>
  <si>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</si>
  <si>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</si>
  <si>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</si>
  <si>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</si>
  <si>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</si>
  <si>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</si>
  <si>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</si>
  <si>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</si>
  <si>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</si>
  <si>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</si>
  <si>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</si>
  <si>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</si>
  <si>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</si>
  <si>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</si>
  <si>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</si>
  <si>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</si>
  <si>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</si>
  <si>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</si>
  <si>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</si>
  <si>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</si>
  <si>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</si>
  <si>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</si>
  <si>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</si>
  <si>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</si>
  <si>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</si>
  <si>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</si>
  <si>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</si>
  <si>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</si>
  <si>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</si>
  <si>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</si>
  <si>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</si>
  <si>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</si>
  <si>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</si>
  <si>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</si>
  <si>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</si>
  <si>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</si>
  <si>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</si>
  <si>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</si>
  <si>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</si>
  <si>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</si>
  <si>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</si>
  <si>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</si>
  <si>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</si>
  <si>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</si>
  <si>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</si>
  <si>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</si>
  <si>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</si>
  <si>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</si>
  <si>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</si>
  <si>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</si>
  <si>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</si>
  <si>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</si>
  <si>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</si>
  <si>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</si>
  <si>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</si>
  <si>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</si>
  <si>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</si>
  <si>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</si>
  <si>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</si>
  <si>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</si>
  <si>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</si>
  <si>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</si>
  <si>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</si>
  <si>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</si>
  <si>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</si>
  <si>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</si>
  <si>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</si>
  <si>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</si>
  <si>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</si>
  <si>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</si>
  <si>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</si>
  <si>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</si>
  <si>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</si>
  <si>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</si>
  <si>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</si>
  <si>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</si>
  <si>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</si>
  <si>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</si>
  <si>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</si>
  <si>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</si>
  <si>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</si>
  <si>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</si>
  <si>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</si>
  <si>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</si>
  <si>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</si>
  <si>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</si>
  <si>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</si>
  <si>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</si>
  <si>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</si>
  <si>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</si>
  <si>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</si>
  <si>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</si>
  <si>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</si>
  <si>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</si>
  <si>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</si>
  <si>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</si>
  <si>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</si>
  <si>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</si>
  <si>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</si>
  <si>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</si>
  <si>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</si>
  <si>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</si>
  <si>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</si>
  <si>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</si>
  <si>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</si>
  <si>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</si>
  <si>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</si>
  <si>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</si>
  <si>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</si>
  <si>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</si>
  <si>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</si>
  <si>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</si>
  <si>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</si>
  <si>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</si>
  <si>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</si>
  <si>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</si>
  <si>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</si>
  <si>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</si>
  <si>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</si>
  <si>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</si>
  <si>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</si>
  <si>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</si>
  <si>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</si>
  <si>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</si>
  <si>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</si>
  <si>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</si>
  <si>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</si>
  <si>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</si>
  <si>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</si>
  <si>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</si>
  <si>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</si>
  <si>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</si>
  <si>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</si>
  <si>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</si>
  <si>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</si>
  <si>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</si>
  <si>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</si>
  <si>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</si>
  <si>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</si>
  <si>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</si>
  <si>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</si>
  <si>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</si>
  <si>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</si>
  <si>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</si>
  <si>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</si>
  <si>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</si>
  <si>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</si>
  <si>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</si>
  <si>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</si>
  <si>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</si>
  <si>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</si>
  <si>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</si>
  <si>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</si>
  <si>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</si>
  <si>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</si>
  <si>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</si>
  <si>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</si>
  <si>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</si>
  <si>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</si>
  <si>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</si>
  <si>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</si>
  <si>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</si>
  <si>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</si>
  <si>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</si>
  <si>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</si>
  <si>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</si>
  <si>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</si>
  <si>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</si>
  <si>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</si>
  <si>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</si>
  <si>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</si>
  <si>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</si>
  <si>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</si>
  <si>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</si>
  <si>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</si>
  <si>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</si>
  <si>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</si>
  <si>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</si>
  <si>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</si>
  <si>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</si>
  <si>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</si>
  <si>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</si>
  <si>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</si>
  <si>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</si>
  <si>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</si>
  <si>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</si>
  <si>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</si>
  <si>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</si>
  <si>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</si>
  <si>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</si>
  <si>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</si>
  <si>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</si>
  <si>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</si>
  <si>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</si>
  <si>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</si>
  <si>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</si>
  <si>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</si>
  <si>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</si>
  <si>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</si>
  <si>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</si>
  <si>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</si>
  <si>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</si>
  <si>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</si>
  <si>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</si>
  <si>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</si>
  <si>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</si>
  <si>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</si>
  <si>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</si>
  <si>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</si>
  <si>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</si>
  <si>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</si>
  <si>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</si>
  <si>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</si>
  <si>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</si>
  <si>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</si>
  <si>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</si>
  <si>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</si>
  <si>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</si>
  <si>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</si>
  <si>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</si>
  <si>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</si>
  <si>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</si>
  <si>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</si>
  <si>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</si>
  <si>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</si>
  <si>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</si>
  <si>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</si>
  <si>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</si>
  <si>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</si>
  <si>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</si>
  <si>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</si>
  <si>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</si>
  <si>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</si>
  <si>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</si>
  <si>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</si>
  <si>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</si>
  <si>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</si>
  <si>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</si>
  <si>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</si>
  <si>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</si>
  <si>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</si>
  <si>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</si>
  <si>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</si>
  <si>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</si>
  <si>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</si>
  <si>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</si>
  <si>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</si>
  <si>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</si>
  <si>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</si>
  <si>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</si>
  <si>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</si>
  <si>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</si>
  <si>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</si>
  <si>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</si>
  <si>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</si>
  <si>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</si>
  <si>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</si>
  <si>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</si>
  <si>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</si>
  <si>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</si>
  <si>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</si>
  <si>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</si>
  <si>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</si>
  <si>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</si>
  <si>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</si>
  <si>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</si>
  <si>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</si>
  <si>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</si>
  <si>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</si>
  <si>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</si>
  <si>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</si>
  <si>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</si>
  <si>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</si>
  <si>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</si>
  <si>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</si>
  <si>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</si>
  <si>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</si>
  <si>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</si>
  <si>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</si>
  <si>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</si>
  <si>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</si>
  <si>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</si>
  <si>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</si>
  <si>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</si>
  <si>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</si>
  <si>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</si>
  <si>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</si>
  <si>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</si>
  <si>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</si>
  <si>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</si>
  <si>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</si>
  <si>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</si>
  <si>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</si>
  <si>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</si>
  <si>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</si>
  <si>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</si>
  <si>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Count of outcome</t>
  </si>
  <si>
    <t>(All)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</si>
  <si>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</si>
  <si>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</si>
  <si>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</si>
  <si>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</si>
  <si>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</si>
  <si>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</si>
  <si>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</si>
  <si>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</si>
  <si>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</si>
  <si>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</si>
  <si>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</si>
  <si>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</si>
  <si>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</si>
  <si>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</si>
  <si>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</si>
  <si>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</si>
  <si>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</si>
  <si>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</si>
  <si>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</si>
  <si>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</si>
  <si>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</si>
  <si>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</si>
  <si>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</si>
  <si>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</si>
  <si>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</si>
  <si>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</si>
  <si>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</si>
  <si>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</si>
  <si>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</si>
  <si>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</si>
  <si>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</si>
  <si>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</si>
  <si>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</si>
  <si>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</si>
  <si>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</si>
  <si>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</si>
  <si>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Failed Campaigns</t>
  </si>
  <si>
    <t>Successful Campaign Stats</t>
  </si>
  <si>
    <t>Minimum Number of Backers</t>
  </si>
  <si>
    <t>Median Number of Backers</t>
  </si>
  <si>
    <t>Average Number of Backers</t>
  </si>
  <si>
    <t>Maximum Number of Backers</t>
  </si>
  <si>
    <t>The Variance of Number of Backers</t>
  </si>
  <si>
    <t>The Standard Deviation of Number of Backers</t>
  </si>
  <si>
    <t>Failed Campaign Stats</t>
  </si>
  <si>
    <t>Number of backers</t>
  </si>
  <si>
    <t>Sum of backers_count</t>
  </si>
  <si>
    <t>Successful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</si>
</sst>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sz val="10"/>
      <color rgb="FF2B2B2B"/>
      <name val="Roboto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0" fontId="0" fillId="0" borderId="0" xfId="0" quotePrefix="1"/>
    <xf numFmtId="9" fontId="0" fillId="0" borderId="0" xfId="0" applyNumberFormat="1"/>
    <xf numFmtId="0" fontId="0" fillId="0" borderId="11" xfId="0" applyBorder="1"/>
    <xf numFmtId="1" fontId="0" fillId="0" borderId="12" xfId="0" applyNumberFormat="1" applyBorder="1"/>
    <xf numFmtId="0" fontId="0" fillId="0" borderId="13" xfId="0" applyBorder="1"/>
    <xf numFmtId="1" fontId="0" fillId="0" borderId="14" xfId="0" applyNumberFormat="1" applyBorder="1"/>
    <xf numFmtId="0" fontId="0" fillId="0" borderId="15" xfId="0" applyBorder="1"/>
    <xf numFmtId="1" fontId="0" fillId="0" borderId="16" xfId="0" applyNumberFormat="1" applyBorder="1"/>
    <xf numFmtId="0" fontId="0" fillId="33" borderId="10" xfId="0" applyFill="1" applyBorder="1"/>
    <xf numFmtId="0" fontId="0" fillId="33" borderId="0" xfId="0" applyFill="1"/>
    <xf numFmtId="0" fontId="0" fillId="34" borderId="10" xfId="0" applyFill="1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[CrowdfundingBook-Alexander Rosenberg.xlsx]Parent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2.5428331875182269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9-9542-9590-4FCC2A29EF09}"/>
            </c:ext>
          </c:extLst>
        </c:ser>
        <c:ser>
          <c:idx val="1"/>
          <c:order val="1"/>
          <c:tx>
            <c:strRef>
              <c:f>'Parent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9-9542-9590-4FCC2A29EF09}"/>
            </c:ext>
          </c:extLst>
        </c:ser>
        <c:ser>
          <c:idx val="2"/>
          <c:order val="2"/>
          <c:tx>
            <c:strRef>
              <c:f>'Parent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9-9542-9590-4FCC2A29EF09}"/>
            </c:ext>
          </c:extLst>
        </c:ser>
        <c:ser>
          <c:idx val="3"/>
          <c:order val="3"/>
          <c:tx>
            <c:strRef>
              <c:f>'Parent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9-9542-9590-4FCC2A29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8496239"/>
        <c:axId val="928497887"/>
      </c:barChart>
      <c:catAx>
        <c:axId val="9284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97887"/>
        <c:crosses val="autoZero"/>
        <c:auto val="1"/>
        <c:lblAlgn val="ctr"/>
        <c:lblOffset val="100"/>
        <c:noMultiLvlLbl val="0"/>
      </c:catAx>
      <c:valAx>
        <c:axId val="9284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[CrowdfundingBook-Alexander Rosenberg.xlsx]Child Chart!PivotTable3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'Child Chart'!$B$6:$B$31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6-3B40-90AF-D56B683A18B4}"/>
            </c:ext>
          </c:extLst>
        </c:ser>
        <c:ser>
          <c:idx val="1"/>
          <c:order val="1"/>
          <c:tx>
            <c:strRef>
              <c:f>'Child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'Child Chart'!$C$6:$C$31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6-3B40-90AF-D56B683A18B4}"/>
            </c:ext>
          </c:extLst>
        </c:ser>
        <c:ser>
          <c:idx val="2"/>
          <c:order val="2"/>
          <c:tx>
            <c:strRef>
              <c:f>'Child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'Child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'Child Chart'!$D$6:$D$31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6-3B40-90AF-D56B683A18B4}"/>
            </c:ext>
          </c:extLst>
        </c:ser>
        <c:ser>
          <c:idx val="3"/>
          <c:order val="3"/>
          <c:tx>
            <c:strRef>
              <c:f>'Child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'Child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'Child Chart'!$E$6:$E$31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6-3B40-90AF-D56B683A18B4}"/>
            </c:ext>
          </c:extLst>
        </c:ser>
        <c:ser>
          <c:idx val="4"/>
          <c:order val="4"/>
          <c:tx>
            <c:strRef>
              <c:f>'Child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'Child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'Child Chart'!$F$6:$F$31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B066-3B40-90AF-D56B683A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686815"/>
        <c:axId val="1425829807"/>
      </c:barChart>
      <c:catAx>
        <c:axId val="14236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9807"/>
        <c:crosses val="autoZero"/>
        <c:auto val="1"/>
        <c:lblAlgn val="ctr"/>
        <c:lblOffset val="100"/>
        <c:noMultiLvlLbl val="0"/>
      </c:catAx>
      <c:valAx>
        <c:axId val="14258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8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[CrowdfundingBook-Alexander Rosenberg.xlsx]Time based-outcome!PivotTable2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based-outcome'!$B$4:$B$5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'Time based-outcome'!$A$6:$A$18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based-outcome'!$B$6:$B$18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2-4DB5-9406-F72FFE4086D2}"/>
            </c:ext>
          </c:extLst>
        </c:ser>
        <c:ser>
          <c:idx val="1"/>
          <c:order val="1"/>
          <c:tx>
            <c:strRef>
              <c:f>'Time based-outcome'!$C$4:$C$5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'Time based-outcome'!$A$6:$A$18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based-outcome'!$C$6:$C$18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DB5-9406-F72FFE4086D2}"/>
            </c:ext>
          </c:extLst>
        </c:ser>
        <c:ser>
          <c:idx val="2"/>
          <c:order val="2"/>
          <c:tx>
            <c:strRef>
              <c:f>'Time based-outcome'!$D$4:$D$5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'Time based-outcome'!$A$6:$A$18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based-outcome'!$D$6:$D$18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2-4DB5-9406-F72FFE40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088720"/>
        <c:axId val="668090384"/>
      </c:lineChart>
      <c:catAx>
        <c:axId val="6680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90384"/>
        <c:crosses val="autoZero"/>
        <c:auto val="1"/>
        <c:lblAlgn val="ctr"/>
        <c:lblOffset val="100"/>
        <c:noMultiLvlLbl val="0"/>
      </c:catAx>
      <c:valAx>
        <c:axId val="6680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[CrowdfundingBook-Alexander Rosenberg.xlsx]Campaign Backing!PivotTable1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Backing'!$B$3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'Campaign Backing'!$A$4:$A$569</c:f>
              <c:strCache>
                <c:ptCount val="56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53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62</c:v>
                </c:pt>
                <c:pt idx="40">
                  <c:v>65</c:v>
                </c:pt>
                <c:pt idx="41">
                  <c:v>67</c:v>
                </c:pt>
                <c:pt idx="42">
                  <c:v>68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78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88</c:v>
                </c:pt>
                <c:pt idx="57">
                  <c:v>89</c:v>
                </c:pt>
                <c:pt idx="58">
                  <c:v>92</c:v>
                </c:pt>
                <c:pt idx="59">
                  <c:v>94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99</c:v>
                </c:pt>
                <c:pt idx="64">
                  <c:v>101</c:v>
                </c:pt>
                <c:pt idx="65">
                  <c:v>102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120</c:v>
                </c:pt>
                <c:pt idx="79">
                  <c:v>121</c:v>
                </c:pt>
                <c:pt idx="80">
                  <c:v>124</c:v>
                </c:pt>
                <c:pt idx="81">
                  <c:v>125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137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147</c:v>
                </c:pt>
                <c:pt idx="94">
                  <c:v>148</c:v>
                </c:pt>
                <c:pt idx="95">
                  <c:v>149</c:v>
                </c:pt>
                <c:pt idx="96">
                  <c:v>152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169</c:v>
                </c:pt>
                <c:pt idx="107">
                  <c:v>173</c:v>
                </c:pt>
                <c:pt idx="108">
                  <c:v>174</c:v>
                </c:pt>
                <c:pt idx="109">
                  <c:v>177</c:v>
                </c:pt>
                <c:pt idx="110">
                  <c:v>179</c:v>
                </c:pt>
                <c:pt idx="111">
                  <c:v>180</c:v>
                </c:pt>
                <c:pt idx="112">
                  <c:v>182</c:v>
                </c:pt>
                <c:pt idx="113">
                  <c:v>184</c:v>
                </c:pt>
                <c:pt idx="114">
                  <c:v>187</c:v>
                </c:pt>
                <c:pt idx="115">
                  <c:v>194</c:v>
                </c:pt>
                <c:pt idx="116">
                  <c:v>195</c:v>
                </c:pt>
                <c:pt idx="117">
                  <c:v>197</c:v>
                </c:pt>
                <c:pt idx="118">
                  <c:v>201</c:v>
                </c:pt>
                <c:pt idx="119">
                  <c:v>203</c:v>
                </c:pt>
                <c:pt idx="120">
                  <c:v>205</c:v>
                </c:pt>
                <c:pt idx="121">
                  <c:v>207</c:v>
                </c:pt>
                <c:pt idx="122">
                  <c:v>208</c:v>
                </c:pt>
                <c:pt idx="123">
                  <c:v>212</c:v>
                </c:pt>
                <c:pt idx="124">
                  <c:v>213</c:v>
                </c:pt>
                <c:pt idx="125">
                  <c:v>214</c:v>
                </c:pt>
                <c:pt idx="126">
                  <c:v>216</c:v>
                </c:pt>
                <c:pt idx="127">
                  <c:v>218</c:v>
                </c:pt>
                <c:pt idx="128">
                  <c:v>219</c:v>
                </c:pt>
                <c:pt idx="129">
                  <c:v>222</c:v>
                </c:pt>
                <c:pt idx="130">
                  <c:v>224</c:v>
                </c:pt>
                <c:pt idx="131">
                  <c:v>225</c:v>
                </c:pt>
                <c:pt idx="132">
                  <c:v>226</c:v>
                </c:pt>
                <c:pt idx="133">
                  <c:v>227</c:v>
                </c:pt>
                <c:pt idx="134">
                  <c:v>228</c:v>
                </c:pt>
                <c:pt idx="135">
                  <c:v>229</c:v>
                </c:pt>
                <c:pt idx="136">
                  <c:v>230</c:v>
                </c:pt>
                <c:pt idx="137">
                  <c:v>232</c:v>
                </c:pt>
                <c:pt idx="138">
                  <c:v>233</c:v>
                </c:pt>
                <c:pt idx="139">
                  <c:v>234</c:v>
                </c:pt>
                <c:pt idx="140">
                  <c:v>237</c:v>
                </c:pt>
                <c:pt idx="141">
                  <c:v>238</c:v>
                </c:pt>
                <c:pt idx="142">
                  <c:v>240</c:v>
                </c:pt>
                <c:pt idx="143">
                  <c:v>241</c:v>
                </c:pt>
                <c:pt idx="144">
                  <c:v>242</c:v>
                </c:pt>
                <c:pt idx="145">
                  <c:v>243</c:v>
                </c:pt>
                <c:pt idx="146">
                  <c:v>244</c:v>
                </c:pt>
                <c:pt idx="147">
                  <c:v>245</c:v>
                </c:pt>
                <c:pt idx="148">
                  <c:v>246</c:v>
                </c:pt>
                <c:pt idx="149">
                  <c:v>247</c:v>
                </c:pt>
                <c:pt idx="150">
                  <c:v>248</c:v>
                </c:pt>
                <c:pt idx="151">
                  <c:v>249</c:v>
                </c:pt>
                <c:pt idx="152">
                  <c:v>252</c:v>
                </c:pt>
                <c:pt idx="153">
                  <c:v>254</c:v>
                </c:pt>
                <c:pt idx="154">
                  <c:v>255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262</c:v>
                </c:pt>
                <c:pt idx="160">
                  <c:v>263</c:v>
                </c:pt>
                <c:pt idx="161">
                  <c:v>264</c:v>
                </c:pt>
                <c:pt idx="162">
                  <c:v>265</c:v>
                </c:pt>
                <c:pt idx="163">
                  <c:v>267</c:v>
                </c:pt>
                <c:pt idx="164">
                  <c:v>268</c:v>
                </c:pt>
                <c:pt idx="165">
                  <c:v>269</c:v>
                </c:pt>
                <c:pt idx="166">
                  <c:v>272</c:v>
                </c:pt>
                <c:pt idx="167">
                  <c:v>273</c:v>
                </c:pt>
                <c:pt idx="168">
                  <c:v>275</c:v>
                </c:pt>
                <c:pt idx="169">
                  <c:v>277</c:v>
                </c:pt>
                <c:pt idx="170">
                  <c:v>278</c:v>
                </c:pt>
                <c:pt idx="171">
                  <c:v>279</c:v>
                </c:pt>
                <c:pt idx="172">
                  <c:v>280</c:v>
                </c:pt>
                <c:pt idx="173">
                  <c:v>282</c:v>
                </c:pt>
                <c:pt idx="174">
                  <c:v>285</c:v>
                </c:pt>
                <c:pt idx="175">
                  <c:v>287</c:v>
                </c:pt>
                <c:pt idx="176">
                  <c:v>289</c:v>
                </c:pt>
                <c:pt idx="177">
                  <c:v>291</c:v>
                </c:pt>
                <c:pt idx="178">
                  <c:v>294</c:v>
                </c:pt>
                <c:pt idx="179">
                  <c:v>298</c:v>
                </c:pt>
                <c:pt idx="180">
                  <c:v>301</c:v>
                </c:pt>
                <c:pt idx="181">
                  <c:v>304</c:v>
                </c:pt>
                <c:pt idx="182">
                  <c:v>305</c:v>
                </c:pt>
                <c:pt idx="183">
                  <c:v>307</c:v>
                </c:pt>
                <c:pt idx="184">
                  <c:v>311</c:v>
                </c:pt>
                <c:pt idx="185">
                  <c:v>312</c:v>
                </c:pt>
                <c:pt idx="186">
                  <c:v>313</c:v>
                </c:pt>
                <c:pt idx="187">
                  <c:v>314</c:v>
                </c:pt>
                <c:pt idx="188">
                  <c:v>322</c:v>
                </c:pt>
                <c:pt idx="189">
                  <c:v>324</c:v>
                </c:pt>
                <c:pt idx="190">
                  <c:v>328</c:v>
                </c:pt>
                <c:pt idx="191">
                  <c:v>330</c:v>
                </c:pt>
                <c:pt idx="192">
                  <c:v>331</c:v>
                </c:pt>
                <c:pt idx="193">
                  <c:v>332</c:v>
                </c:pt>
                <c:pt idx="194">
                  <c:v>333</c:v>
                </c:pt>
                <c:pt idx="195">
                  <c:v>334</c:v>
                </c:pt>
                <c:pt idx="196">
                  <c:v>335</c:v>
                </c:pt>
                <c:pt idx="197">
                  <c:v>337</c:v>
                </c:pt>
                <c:pt idx="198">
                  <c:v>338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354</c:v>
                </c:pt>
                <c:pt idx="203">
                  <c:v>357</c:v>
                </c:pt>
                <c:pt idx="204">
                  <c:v>359</c:v>
                </c:pt>
                <c:pt idx="205">
                  <c:v>360</c:v>
                </c:pt>
                <c:pt idx="206">
                  <c:v>361</c:v>
                </c:pt>
                <c:pt idx="207">
                  <c:v>362</c:v>
                </c:pt>
                <c:pt idx="208">
                  <c:v>363</c:v>
                </c:pt>
                <c:pt idx="209">
                  <c:v>364</c:v>
                </c:pt>
                <c:pt idx="210">
                  <c:v>365</c:v>
                </c:pt>
                <c:pt idx="211">
                  <c:v>366</c:v>
                </c:pt>
                <c:pt idx="212">
                  <c:v>368</c:v>
                </c:pt>
                <c:pt idx="213">
                  <c:v>369</c:v>
                </c:pt>
                <c:pt idx="214">
                  <c:v>370</c:v>
                </c:pt>
                <c:pt idx="215">
                  <c:v>372</c:v>
                </c:pt>
                <c:pt idx="216">
                  <c:v>373</c:v>
                </c:pt>
                <c:pt idx="217">
                  <c:v>376</c:v>
                </c:pt>
                <c:pt idx="218">
                  <c:v>380</c:v>
                </c:pt>
                <c:pt idx="219">
                  <c:v>381</c:v>
                </c:pt>
                <c:pt idx="220">
                  <c:v>383</c:v>
                </c:pt>
                <c:pt idx="221">
                  <c:v>384</c:v>
                </c:pt>
                <c:pt idx="222">
                  <c:v>385</c:v>
                </c:pt>
                <c:pt idx="223">
                  <c:v>389</c:v>
                </c:pt>
                <c:pt idx="224">
                  <c:v>390</c:v>
                </c:pt>
                <c:pt idx="225">
                  <c:v>393</c:v>
                </c:pt>
                <c:pt idx="226">
                  <c:v>394</c:v>
                </c:pt>
                <c:pt idx="227">
                  <c:v>395</c:v>
                </c:pt>
                <c:pt idx="228">
                  <c:v>396</c:v>
                </c:pt>
                <c:pt idx="229">
                  <c:v>397</c:v>
                </c:pt>
                <c:pt idx="230">
                  <c:v>398</c:v>
                </c:pt>
                <c:pt idx="231">
                  <c:v>401</c:v>
                </c:pt>
                <c:pt idx="232">
                  <c:v>404</c:v>
                </c:pt>
                <c:pt idx="233">
                  <c:v>406</c:v>
                </c:pt>
                <c:pt idx="234">
                  <c:v>407</c:v>
                </c:pt>
                <c:pt idx="235">
                  <c:v>408</c:v>
                </c:pt>
                <c:pt idx="236">
                  <c:v>411</c:v>
                </c:pt>
                <c:pt idx="237">
                  <c:v>412</c:v>
                </c:pt>
                <c:pt idx="238">
                  <c:v>419</c:v>
                </c:pt>
                <c:pt idx="239">
                  <c:v>420</c:v>
                </c:pt>
                <c:pt idx="240">
                  <c:v>422</c:v>
                </c:pt>
                <c:pt idx="241">
                  <c:v>425</c:v>
                </c:pt>
                <c:pt idx="242">
                  <c:v>426</c:v>
                </c:pt>
                <c:pt idx="243">
                  <c:v>427</c:v>
                </c:pt>
                <c:pt idx="244">
                  <c:v>431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442</c:v>
                </c:pt>
                <c:pt idx="252">
                  <c:v>444</c:v>
                </c:pt>
                <c:pt idx="253">
                  <c:v>445</c:v>
                </c:pt>
                <c:pt idx="254">
                  <c:v>449</c:v>
                </c:pt>
                <c:pt idx="255">
                  <c:v>451</c:v>
                </c:pt>
                <c:pt idx="256">
                  <c:v>455</c:v>
                </c:pt>
                <c:pt idx="257">
                  <c:v>456</c:v>
                </c:pt>
                <c:pt idx="258">
                  <c:v>458</c:v>
                </c:pt>
                <c:pt idx="259">
                  <c:v>460</c:v>
                </c:pt>
                <c:pt idx="260">
                  <c:v>461</c:v>
                </c:pt>
                <c:pt idx="261">
                  <c:v>463</c:v>
                </c:pt>
                <c:pt idx="262">
                  <c:v>464</c:v>
                </c:pt>
                <c:pt idx="263">
                  <c:v>465</c:v>
                </c:pt>
                <c:pt idx="264">
                  <c:v>466</c:v>
                </c:pt>
                <c:pt idx="265">
                  <c:v>467</c:v>
                </c:pt>
                <c:pt idx="266">
                  <c:v>469</c:v>
                </c:pt>
                <c:pt idx="267">
                  <c:v>470</c:v>
                </c:pt>
                <c:pt idx="268">
                  <c:v>471</c:v>
                </c:pt>
                <c:pt idx="269">
                  <c:v>473</c:v>
                </c:pt>
                <c:pt idx="270">
                  <c:v>474</c:v>
                </c:pt>
                <c:pt idx="271">
                  <c:v>475</c:v>
                </c:pt>
                <c:pt idx="272">
                  <c:v>478</c:v>
                </c:pt>
                <c:pt idx="273">
                  <c:v>479</c:v>
                </c:pt>
                <c:pt idx="274">
                  <c:v>480</c:v>
                </c:pt>
                <c:pt idx="275">
                  <c:v>484</c:v>
                </c:pt>
                <c:pt idx="276">
                  <c:v>487</c:v>
                </c:pt>
                <c:pt idx="277">
                  <c:v>488</c:v>
                </c:pt>
                <c:pt idx="278">
                  <c:v>489</c:v>
                </c:pt>
                <c:pt idx="279">
                  <c:v>490</c:v>
                </c:pt>
                <c:pt idx="280">
                  <c:v>491</c:v>
                </c:pt>
                <c:pt idx="281">
                  <c:v>493</c:v>
                </c:pt>
                <c:pt idx="282">
                  <c:v>494</c:v>
                </c:pt>
                <c:pt idx="283">
                  <c:v>495</c:v>
                </c:pt>
                <c:pt idx="284">
                  <c:v>502</c:v>
                </c:pt>
                <c:pt idx="285">
                  <c:v>503</c:v>
                </c:pt>
                <c:pt idx="286">
                  <c:v>506</c:v>
                </c:pt>
                <c:pt idx="287">
                  <c:v>508</c:v>
                </c:pt>
                <c:pt idx="288">
                  <c:v>510</c:v>
                </c:pt>
                <c:pt idx="289">
                  <c:v>512</c:v>
                </c:pt>
                <c:pt idx="290">
                  <c:v>517</c:v>
                </c:pt>
                <c:pt idx="291">
                  <c:v>519</c:v>
                </c:pt>
                <c:pt idx="292">
                  <c:v>520</c:v>
                </c:pt>
                <c:pt idx="293">
                  <c:v>521</c:v>
                </c:pt>
                <c:pt idx="294">
                  <c:v>523</c:v>
                </c:pt>
                <c:pt idx="295">
                  <c:v>526</c:v>
                </c:pt>
                <c:pt idx="296">
                  <c:v>532</c:v>
                </c:pt>
                <c:pt idx="297">
                  <c:v>533</c:v>
                </c:pt>
                <c:pt idx="298">
                  <c:v>535</c:v>
                </c:pt>
                <c:pt idx="299">
                  <c:v>536</c:v>
                </c:pt>
                <c:pt idx="300">
                  <c:v>537</c:v>
                </c:pt>
                <c:pt idx="301">
                  <c:v>540</c:v>
                </c:pt>
                <c:pt idx="302">
                  <c:v>544</c:v>
                </c:pt>
                <c:pt idx="303">
                  <c:v>546</c:v>
                </c:pt>
                <c:pt idx="304">
                  <c:v>547</c:v>
                </c:pt>
                <c:pt idx="305">
                  <c:v>548</c:v>
                </c:pt>
                <c:pt idx="306">
                  <c:v>549</c:v>
                </c:pt>
                <c:pt idx="307">
                  <c:v>554</c:v>
                </c:pt>
                <c:pt idx="308">
                  <c:v>555</c:v>
                </c:pt>
                <c:pt idx="309">
                  <c:v>556</c:v>
                </c:pt>
                <c:pt idx="310">
                  <c:v>557</c:v>
                </c:pt>
                <c:pt idx="311">
                  <c:v>558</c:v>
                </c:pt>
                <c:pt idx="312">
                  <c:v>559</c:v>
                </c:pt>
                <c:pt idx="313">
                  <c:v>560</c:v>
                </c:pt>
                <c:pt idx="314">
                  <c:v>561</c:v>
                </c:pt>
                <c:pt idx="315">
                  <c:v>563</c:v>
                </c:pt>
                <c:pt idx="316">
                  <c:v>565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573</c:v>
                </c:pt>
                <c:pt idx="322">
                  <c:v>574</c:v>
                </c:pt>
                <c:pt idx="323">
                  <c:v>579</c:v>
                </c:pt>
                <c:pt idx="324">
                  <c:v>580</c:v>
                </c:pt>
                <c:pt idx="325">
                  <c:v>583</c:v>
                </c:pt>
                <c:pt idx="326">
                  <c:v>584</c:v>
                </c:pt>
                <c:pt idx="327">
                  <c:v>585</c:v>
                </c:pt>
                <c:pt idx="328">
                  <c:v>586</c:v>
                </c:pt>
                <c:pt idx="329">
                  <c:v>591</c:v>
                </c:pt>
                <c:pt idx="330">
                  <c:v>593</c:v>
                </c:pt>
                <c:pt idx="331">
                  <c:v>595</c:v>
                </c:pt>
                <c:pt idx="332">
                  <c:v>597</c:v>
                </c:pt>
                <c:pt idx="333">
                  <c:v>598</c:v>
                </c:pt>
                <c:pt idx="334">
                  <c:v>601</c:v>
                </c:pt>
                <c:pt idx="335">
                  <c:v>602</c:v>
                </c:pt>
                <c:pt idx="336">
                  <c:v>603</c:v>
                </c:pt>
                <c:pt idx="337">
                  <c:v>604</c:v>
                </c:pt>
                <c:pt idx="338">
                  <c:v>605</c:v>
                </c:pt>
                <c:pt idx="339">
                  <c:v>606</c:v>
                </c:pt>
                <c:pt idx="340">
                  <c:v>607</c:v>
                </c:pt>
                <c:pt idx="341">
                  <c:v>608</c:v>
                </c:pt>
                <c:pt idx="342">
                  <c:v>609</c:v>
                </c:pt>
                <c:pt idx="343">
                  <c:v>610</c:v>
                </c:pt>
                <c:pt idx="344">
                  <c:v>612</c:v>
                </c:pt>
                <c:pt idx="345">
                  <c:v>613</c:v>
                </c:pt>
                <c:pt idx="346">
                  <c:v>614</c:v>
                </c:pt>
                <c:pt idx="347">
                  <c:v>615</c:v>
                </c:pt>
                <c:pt idx="348">
                  <c:v>616</c:v>
                </c:pt>
                <c:pt idx="349">
                  <c:v>617</c:v>
                </c:pt>
                <c:pt idx="350">
                  <c:v>620</c:v>
                </c:pt>
                <c:pt idx="351">
                  <c:v>621</c:v>
                </c:pt>
                <c:pt idx="352">
                  <c:v>623</c:v>
                </c:pt>
                <c:pt idx="353">
                  <c:v>624</c:v>
                </c:pt>
                <c:pt idx="354">
                  <c:v>626</c:v>
                </c:pt>
                <c:pt idx="355">
                  <c:v>627</c:v>
                </c:pt>
                <c:pt idx="356">
                  <c:v>628</c:v>
                </c:pt>
                <c:pt idx="357">
                  <c:v>631</c:v>
                </c:pt>
                <c:pt idx="358">
                  <c:v>635</c:v>
                </c:pt>
                <c:pt idx="359">
                  <c:v>641</c:v>
                </c:pt>
                <c:pt idx="360">
                  <c:v>642</c:v>
                </c:pt>
                <c:pt idx="361">
                  <c:v>643</c:v>
                </c:pt>
                <c:pt idx="362">
                  <c:v>652</c:v>
                </c:pt>
                <c:pt idx="363">
                  <c:v>653</c:v>
                </c:pt>
                <c:pt idx="364">
                  <c:v>654</c:v>
                </c:pt>
                <c:pt idx="365">
                  <c:v>655</c:v>
                </c:pt>
                <c:pt idx="366">
                  <c:v>665</c:v>
                </c:pt>
                <c:pt idx="367">
                  <c:v>667</c:v>
                </c:pt>
                <c:pt idx="368">
                  <c:v>669</c:v>
                </c:pt>
                <c:pt idx="369">
                  <c:v>670</c:v>
                </c:pt>
                <c:pt idx="370">
                  <c:v>671</c:v>
                </c:pt>
                <c:pt idx="371">
                  <c:v>675</c:v>
                </c:pt>
                <c:pt idx="372">
                  <c:v>676</c:v>
                </c:pt>
                <c:pt idx="373">
                  <c:v>679</c:v>
                </c:pt>
                <c:pt idx="374">
                  <c:v>682</c:v>
                </c:pt>
                <c:pt idx="375">
                  <c:v>683</c:v>
                </c:pt>
                <c:pt idx="376">
                  <c:v>684</c:v>
                </c:pt>
                <c:pt idx="377">
                  <c:v>686</c:v>
                </c:pt>
                <c:pt idx="378">
                  <c:v>687</c:v>
                </c:pt>
                <c:pt idx="379">
                  <c:v>688</c:v>
                </c:pt>
                <c:pt idx="380">
                  <c:v>689</c:v>
                </c:pt>
                <c:pt idx="381">
                  <c:v>690</c:v>
                </c:pt>
                <c:pt idx="382">
                  <c:v>691</c:v>
                </c:pt>
                <c:pt idx="383">
                  <c:v>695</c:v>
                </c:pt>
                <c:pt idx="384">
                  <c:v>697</c:v>
                </c:pt>
                <c:pt idx="385">
                  <c:v>698</c:v>
                </c:pt>
                <c:pt idx="386">
                  <c:v>701</c:v>
                </c:pt>
                <c:pt idx="387">
                  <c:v>703</c:v>
                </c:pt>
                <c:pt idx="388">
                  <c:v>704</c:v>
                </c:pt>
                <c:pt idx="389">
                  <c:v>706</c:v>
                </c:pt>
                <c:pt idx="390">
                  <c:v>707</c:v>
                </c:pt>
                <c:pt idx="391">
                  <c:v>708</c:v>
                </c:pt>
                <c:pt idx="392">
                  <c:v>709</c:v>
                </c:pt>
                <c:pt idx="393">
                  <c:v>710</c:v>
                </c:pt>
                <c:pt idx="394">
                  <c:v>712</c:v>
                </c:pt>
                <c:pt idx="395">
                  <c:v>713</c:v>
                </c:pt>
                <c:pt idx="396">
                  <c:v>714</c:v>
                </c:pt>
                <c:pt idx="397">
                  <c:v>716</c:v>
                </c:pt>
                <c:pt idx="398">
                  <c:v>717</c:v>
                </c:pt>
                <c:pt idx="399">
                  <c:v>718</c:v>
                </c:pt>
                <c:pt idx="400">
                  <c:v>719</c:v>
                </c:pt>
                <c:pt idx="401">
                  <c:v>722</c:v>
                </c:pt>
                <c:pt idx="402">
                  <c:v>723</c:v>
                </c:pt>
                <c:pt idx="403">
                  <c:v>724</c:v>
                </c:pt>
                <c:pt idx="404">
                  <c:v>727</c:v>
                </c:pt>
                <c:pt idx="405">
                  <c:v>729</c:v>
                </c:pt>
                <c:pt idx="406">
                  <c:v>730</c:v>
                </c:pt>
                <c:pt idx="407">
                  <c:v>733</c:v>
                </c:pt>
                <c:pt idx="408">
                  <c:v>734</c:v>
                </c:pt>
                <c:pt idx="409">
                  <c:v>735</c:v>
                </c:pt>
                <c:pt idx="410">
                  <c:v>737</c:v>
                </c:pt>
                <c:pt idx="411">
                  <c:v>741</c:v>
                </c:pt>
                <c:pt idx="412">
                  <c:v>742</c:v>
                </c:pt>
                <c:pt idx="413">
                  <c:v>744</c:v>
                </c:pt>
                <c:pt idx="414">
                  <c:v>746</c:v>
                </c:pt>
                <c:pt idx="415">
                  <c:v>747</c:v>
                </c:pt>
                <c:pt idx="416">
                  <c:v>749</c:v>
                </c:pt>
                <c:pt idx="417">
                  <c:v>751</c:v>
                </c:pt>
                <c:pt idx="418">
                  <c:v>753</c:v>
                </c:pt>
                <c:pt idx="419">
                  <c:v>754</c:v>
                </c:pt>
                <c:pt idx="420">
                  <c:v>755</c:v>
                </c:pt>
                <c:pt idx="421">
                  <c:v>756</c:v>
                </c:pt>
                <c:pt idx="422">
                  <c:v>757</c:v>
                </c:pt>
                <c:pt idx="423">
                  <c:v>758</c:v>
                </c:pt>
                <c:pt idx="424">
                  <c:v>761</c:v>
                </c:pt>
                <c:pt idx="425">
                  <c:v>762</c:v>
                </c:pt>
                <c:pt idx="426">
                  <c:v>763</c:v>
                </c:pt>
                <c:pt idx="427">
                  <c:v>764</c:v>
                </c:pt>
                <c:pt idx="428">
                  <c:v>765</c:v>
                </c:pt>
                <c:pt idx="429">
                  <c:v>768</c:v>
                </c:pt>
                <c:pt idx="430">
                  <c:v>770</c:v>
                </c:pt>
                <c:pt idx="431">
                  <c:v>772</c:v>
                </c:pt>
                <c:pt idx="432">
                  <c:v>773</c:v>
                </c:pt>
                <c:pt idx="433">
                  <c:v>774</c:v>
                </c:pt>
                <c:pt idx="434">
                  <c:v>778</c:v>
                </c:pt>
                <c:pt idx="435">
                  <c:v>780</c:v>
                </c:pt>
                <c:pt idx="436">
                  <c:v>782</c:v>
                </c:pt>
                <c:pt idx="437">
                  <c:v>783</c:v>
                </c:pt>
                <c:pt idx="438">
                  <c:v>784</c:v>
                </c:pt>
                <c:pt idx="439">
                  <c:v>785</c:v>
                </c:pt>
                <c:pt idx="440">
                  <c:v>786</c:v>
                </c:pt>
                <c:pt idx="441">
                  <c:v>793</c:v>
                </c:pt>
                <c:pt idx="442">
                  <c:v>794</c:v>
                </c:pt>
                <c:pt idx="443">
                  <c:v>797</c:v>
                </c:pt>
                <c:pt idx="444">
                  <c:v>798</c:v>
                </c:pt>
                <c:pt idx="445">
                  <c:v>801</c:v>
                </c:pt>
                <c:pt idx="446">
                  <c:v>802</c:v>
                </c:pt>
                <c:pt idx="447">
                  <c:v>803</c:v>
                </c:pt>
                <c:pt idx="448">
                  <c:v>804</c:v>
                </c:pt>
                <c:pt idx="449">
                  <c:v>806</c:v>
                </c:pt>
                <c:pt idx="450">
                  <c:v>807</c:v>
                </c:pt>
                <c:pt idx="451">
                  <c:v>810</c:v>
                </c:pt>
                <c:pt idx="452">
                  <c:v>812</c:v>
                </c:pt>
                <c:pt idx="453">
                  <c:v>813</c:v>
                </c:pt>
                <c:pt idx="454">
                  <c:v>815</c:v>
                </c:pt>
                <c:pt idx="455">
                  <c:v>816</c:v>
                </c:pt>
                <c:pt idx="456">
                  <c:v>817</c:v>
                </c:pt>
                <c:pt idx="457">
                  <c:v>818</c:v>
                </c:pt>
                <c:pt idx="458">
                  <c:v>820</c:v>
                </c:pt>
                <c:pt idx="459">
                  <c:v>821</c:v>
                </c:pt>
                <c:pt idx="460">
                  <c:v>822</c:v>
                </c:pt>
                <c:pt idx="461">
                  <c:v>823</c:v>
                </c:pt>
                <c:pt idx="462">
                  <c:v>824</c:v>
                </c:pt>
                <c:pt idx="463">
                  <c:v>825</c:v>
                </c:pt>
                <c:pt idx="464">
                  <c:v>826</c:v>
                </c:pt>
                <c:pt idx="465">
                  <c:v>827</c:v>
                </c:pt>
                <c:pt idx="466">
                  <c:v>831</c:v>
                </c:pt>
                <c:pt idx="467">
                  <c:v>832</c:v>
                </c:pt>
                <c:pt idx="468">
                  <c:v>833</c:v>
                </c:pt>
                <c:pt idx="469">
                  <c:v>834</c:v>
                </c:pt>
                <c:pt idx="470">
                  <c:v>837</c:v>
                </c:pt>
                <c:pt idx="471">
                  <c:v>838</c:v>
                </c:pt>
                <c:pt idx="472">
                  <c:v>839</c:v>
                </c:pt>
                <c:pt idx="473">
                  <c:v>840</c:v>
                </c:pt>
                <c:pt idx="474">
                  <c:v>841</c:v>
                </c:pt>
                <c:pt idx="475">
                  <c:v>842</c:v>
                </c:pt>
                <c:pt idx="476">
                  <c:v>845</c:v>
                </c:pt>
                <c:pt idx="477">
                  <c:v>846</c:v>
                </c:pt>
                <c:pt idx="478">
                  <c:v>847</c:v>
                </c:pt>
                <c:pt idx="479">
                  <c:v>848</c:v>
                </c:pt>
                <c:pt idx="480">
                  <c:v>849</c:v>
                </c:pt>
                <c:pt idx="481">
                  <c:v>851</c:v>
                </c:pt>
                <c:pt idx="482">
                  <c:v>853</c:v>
                </c:pt>
                <c:pt idx="483">
                  <c:v>854</c:v>
                </c:pt>
                <c:pt idx="484">
                  <c:v>855</c:v>
                </c:pt>
                <c:pt idx="485">
                  <c:v>856</c:v>
                </c:pt>
                <c:pt idx="486">
                  <c:v>857</c:v>
                </c:pt>
                <c:pt idx="487">
                  <c:v>860</c:v>
                </c:pt>
                <c:pt idx="488">
                  <c:v>861</c:v>
                </c:pt>
                <c:pt idx="489">
                  <c:v>862</c:v>
                </c:pt>
                <c:pt idx="490">
                  <c:v>863</c:v>
                </c:pt>
                <c:pt idx="491">
                  <c:v>864</c:v>
                </c:pt>
                <c:pt idx="492">
                  <c:v>865</c:v>
                </c:pt>
                <c:pt idx="493">
                  <c:v>867</c:v>
                </c:pt>
                <c:pt idx="494">
                  <c:v>868</c:v>
                </c:pt>
                <c:pt idx="495">
                  <c:v>871</c:v>
                </c:pt>
                <c:pt idx="496">
                  <c:v>872</c:v>
                </c:pt>
                <c:pt idx="497">
                  <c:v>873</c:v>
                </c:pt>
                <c:pt idx="498">
                  <c:v>874</c:v>
                </c:pt>
                <c:pt idx="499">
                  <c:v>879</c:v>
                </c:pt>
                <c:pt idx="500">
                  <c:v>880</c:v>
                </c:pt>
                <c:pt idx="501">
                  <c:v>882</c:v>
                </c:pt>
                <c:pt idx="502">
                  <c:v>883</c:v>
                </c:pt>
                <c:pt idx="503">
                  <c:v>885</c:v>
                </c:pt>
                <c:pt idx="504">
                  <c:v>888</c:v>
                </c:pt>
                <c:pt idx="505">
                  <c:v>889</c:v>
                </c:pt>
                <c:pt idx="506">
                  <c:v>890</c:v>
                </c:pt>
                <c:pt idx="507">
                  <c:v>891</c:v>
                </c:pt>
                <c:pt idx="508">
                  <c:v>892</c:v>
                </c:pt>
                <c:pt idx="509">
                  <c:v>893</c:v>
                </c:pt>
                <c:pt idx="510">
                  <c:v>894</c:v>
                </c:pt>
                <c:pt idx="511">
                  <c:v>896</c:v>
                </c:pt>
                <c:pt idx="512">
                  <c:v>899</c:v>
                </c:pt>
                <c:pt idx="513">
                  <c:v>901</c:v>
                </c:pt>
                <c:pt idx="514">
                  <c:v>902</c:v>
                </c:pt>
                <c:pt idx="515">
                  <c:v>905</c:v>
                </c:pt>
                <c:pt idx="516">
                  <c:v>906</c:v>
                </c:pt>
                <c:pt idx="517">
                  <c:v>908</c:v>
                </c:pt>
                <c:pt idx="518">
                  <c:v>909</c:v>
                </c:pt>
                <c:pt idx="519">
                  <c:v>911</c:v>
                </c:pt>
                <c:pt idx="520">
                  <c:v>912</c:v>
                </c:pt>
                <c:pt idx="521">
                  <c:v>915</c:v>
                </c:pt>
                <c:pt idx="522">
                  <c:v>918</c:v>
                </c:pt>
                <c:pt idx="523">
                  <c:v>920</c:v>
                </c:pt>
                <c:pt idx="524">
                  <c:v>922</c:v>
                </c:pt>
                <c:pt idx="525">
                  <c:v>923</c:v>
                </c:pt>
                <c:pt idx="526">
                  <c:v>924</c:v>
                </c:pt>
                <c:pt idx="527">
                  <c:v>925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932</c:v>
                </c:pt>
                <c:pt idx="532">
                  <c:v>933</c:v>
                </c:pt>
                <c:pt idx="533">
                  <c:v>934</c:v>
                </c:pt>
                <c:pt idx="534">
                  <c:v>935</c:v>
                </c:pt>
                <c:pt idx="535">
                  <c:v>938</c:v>
                </c:pt>
                <c:pt idx="536">
                  <c:v>943</c:v>
                </c:pt>
                <c:pt idx="537">
                  <c:v>949</c:v>
                </c:pt>
                <c:pt idx="538">
                  <c:v>951</c:v>
                </c:pt>
                <c:pt idx="539">
                  <c:v>954</c:v>
                </c:pt>
                <c:pt idx="540">
                  <c:v>955</c:v>
                </c:pt>
                <c:pt idx="541">
                  <c:v>957</c:v>
                </c:pt>
                <c:pt idx="542">
                  <c:v>958</c:v>
                </c:pt>
                <c:pt idx="543">
                  <c:v>961</c:v>
                </c:pt>
                <c:pt idx="544">
                  <c:v>962</c:v>
                </c:pt>
                <c:pt idx="545">
                  <c:v>964</c:v>
                </c:pt>
                <c:pt idx="546">
                  <c:v>965</c:v>
                </c:pt>
                <c:pt idx="547">
                  <c:v>966</c:v>
                </c:pt>
                <c:pt idx="548">
                  <c:v>967</c:v>
                </c:pt>
                <c:pt idx="549">
                  <c:v>968</c:v>
                </c:pt>
                <c:pt idx="550">
                  <c:v>969</c:v>
                </c:pt>
                <c:pt idx="551">
                  <c:v>972</c:v>
                </c:pt>
                <c:pt idx="552">
                  <c:v>974</c:v>
                </c:pt>
                <c:pt idx="553">
                  <c:v>975</c:v>
                </c:pt>
                <c:pt idx="554">
                  <c:v>976</c:v>
                </c:pt>
                <c:pt idx="555">
                  <c:v>978</c:v>
                </c:pt>
                <c:pt idx="556">
                  <c:v>979</c:v>
                </c:pt>
                <c:pt idx="557">
                  <c:v>981</c:v>
                </c:pt>
                <c:pt idx="558">
                  <c:v>983</c:v>
                </c:pt>
                <c:pt idx="559">
                  <c:v>984</c:v>
                </c:pt>
                <c:pt idx="560">
                  <c:v>987</c:v>
                </c:pt>
                <c:pt idx="561">
                  <c:v>989</c:v>
                </c:pt>
                <c:pt idx="562">
                  <c:v>991</c:v>
                </c:pt>
                <c:pt idx="563">
                  <c:v>992</c:v>
                </c:pt>
                <c:pt idx="564">
                  <c:v>995</c:v>
                </c:pt>
              </c:strCache>
            </c:strRef>
          </c:cat>
          <c:val>
            <c:numRef>
              <c:f>'Campaign Backing'!$B$4:$B$569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D-5D4D-A05A-8B7F74AA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108048"/>
        <c:axId val="2128452096"/>
      </c:lineChart>
      <c:catAx>
        <c:axId val="20741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52096"/>
        <c:crosses val="autoZero"/>
        <c:auto val="1"/>
        <c:lblAlgn val="ctr"/>
        <c:lblOffset val="100"/>
        <c:noMultiLvlLbl val="0"/>
      </c:catAx>
      <c:valAx>
        <c:axId val="21284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'Sucessful Backing'!$A$1:$A$567</c:f>
              <c:strCache>
                <c:ptCount val="566"/>
                <c:pt idx="0">
                  <c:v>Successful Campaign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strCache>
            </c:strRef>
          </c:xVal>
          <c:yVal>
            <c:numRef>
              <c:f>'Sucessful Backing'!$B$1:$B$567</c:f>
              <c:numCache>
                <c:formatCode>General</c:formatCode>
                <c:ptCount val="567"/>
                <c:pt idx="0">
                  <c:v>0</c:v>
                </c:pt>
                <c:pt idx="1">
                  <c:v>158</c:v>
                </c:pt>
                <c:pt idx="2">
                  <c:v>1425</c:v>
                </c:pt>
                <c:pt idx="3">
                  <c:v>174</c:v>
                </c:pt>
                <c:pt idx="4">
                  <c:v>227</c:v>
                </c:pt>
                <c:pt idx="5">
                  <c:v>220</c:v>
                </c:pt>
                <c:pt idx="6">
                  <c:v>98</c:v>
                </c:pt>
                <c:pt idx="7">
                  <c:v>100</c:v>
                </c:pt>
                <c:pt idx="8">
                  <c:v>1249</c:v>
                </c:pt>
                <c:pt idx="9">
                  <c:v>1396</c:v>
                </c:pt>
                <c:pt idx="10">
                  <c:v>890</c:v>
                </c:pt>
                <c:pt idx="11">
                  <c:v>142</c:v>
                </c:pt>
                <c:pt idx="12">
                  <c:v>2673</c:v>
                </c:pt>
                <c:pt idx="13">
                  <c:v>163</c:v>
                </c:pt>
                <c:pt idx="14">
                  <c:v>2220</c:v>
                </c:pt>
                <c:pt idx="15">
                  <c:v>1606</c:v>
                </c:pt>
                <c:pt idx="16">
                  <c:v>129</c:v>
                </c:pt>
                <c:pt idx="17">
                  <c:v>226</c:v>
                </c:pt>
                <c:pt idx="18">
                  <c:v>5419</c:v>
                </c:pt>
                <c:pt idx="19">
                  <c:v>165</c:v>
                </c:pt>
                <c:pt idx="20">
                  <c:v>1965</c:v>
                </c:pt>
                <c:pt idx="21">
                  <c:v>16</c:v>
                </c:pt>
                <c:pt idx="22">
                  <c:v>107</c:v>
                </c:pt>
                <c:pt idx="23">
                  <c:v>134</c:v>
                </c:pt>
                <c:pt idx="24">
                  <c:v>198</c:v>
                </c:pt>
                <c:pt idx="25">
                  <c:v>111</c:v>
                </c:pt>
                <c:pt idx="26">
                  <c:v>222</c:v>
                </c:pt>
                <c:pt idx="27">
                  <c:v>6212</c:v>
                </c:pt>
                <c:pt idx="28">
                  <c:v>98</c:v>
                </c:pt>
                <c:pt idx="29">
                  <c:v>92</c:v>
                </c:pt>
                <c:pt idx="30">
                  <c:v>149</c:v>
                </c:pt>
                <c:pt idx="31">
                  <c:v>2431</c:v>
                </c:pt>
                <c:pt idx="32">
                  <c:v>303</c:v>
                </c:pt>
                <c:pt idx="33">
                  <c:v>209</c:v>
                </c:pt>
                <c:pt idx="34">
                  <c:v>131</c:v>
                </c:pt>
                <c:pt idx="35">
                  <c:v>164</c:v>
                </c:pt>
                <c:pt idx="36">
                  <c:v>201</c:v>
                </c:pt>
                <c:pt idx="37">
                  <c:v>211</c:v>
                </c:pt>
                <c:pt idx="38">
                  <c:v>128</c:v>
                </c:pt>
                <c:pt idx="39">
                  <c:v>1600</c:v>
                </c:pt>
                <c:pt idx="40">
                  <c:v>249</c:v>
                </c:pt>
                <c:pt idx="41">
                  <c:v>236</c:v>
                </c:pt>
                <c:pt idx="42">
                  <c:v>4065</c:v>
                </c:pt>
                <c:pt idx="43">
                  <c:v>246</c:v>
                </c:pt>
                <c:pt idx="44">
                  <c:v>2475</c:v>
                </c:pt>
                <c:pt idx="45">
                  <c:v>76</c:v>
                </c:pt>
                <c:pt idx="46">
                  <c:v>54</c:v>
                </c:pt>
                <c:pt idx="47">
                  <c:v>88</c:v>
                </c:pt>
                <c:pt idx="48">
                  <c:v>85</c:v>
                </c:pt>
                <c:pt idx="49">
                  <c:v>170</c:v>
                </c:pt>
                <c:pt idx="50">
                  <c:v>330</c:v>
                </c:pt>
                <c:pt idx="51">
                  <c:v>127</c:v>
                </c:pt>
                <c:pt idx="52">
                  <c:v>411</c:v>
                </c:pt>
                <c:pt idx="53">
                  <c:v>180</c:v>
                </c:pt>
                <c:pt idx="54">
                  <c:v>374</c:v>
                </c:pt>
                <c:pt idx="55">
                  <c:v>71</c:v>
                </c:pt>
                <c:pt idx="56">
                  <c:v>203</c:v>
                </c:pt>
                <c:pt idx="57">
                  <c:v>113</c:v>
                </c:pt>
                <c:pt idx="58">
                  <c:v>96</c:v>
                </c:pt>
                <c:pt idx="59">
                  <c:v>498</c:v>
                </c:pt>
                <c:pt idx="60">
                  <c:v>180</c:v>
                </c:pt>
                <c:pt idx="61">
                  <c:v>27</c:v>
                </c:pt>
                <c:pt idx="62">
                  <c:v>2331</c:v>
                </c:pt>
                <c:pt idx="63">
                  <c:v>113</c:v>
                </c:pt>
                <c:pt idx="64">
                  <c:v>164</c:v>
                </c:pt>
                <c:pt idx="65">
                  <c:v>164</c:v>
                </c:pt>
                <c:pt idx="66">
                  <c:v>336</c:v>
                </c:pt>
                <c:pt idx="67">
                  <c:v>1917</c:v>
                </c:pt>
                <c:pt idx="68">
                  <c:v>95</c:v>
                </c:pt>
                <c:pt idx="69">
                  <c:v>147</c:v>
                </c:pt>
                <c:pt idx="70">
                  <c:v>86</c:v>
                </c:pt>
                <c:pt idx="71">
                  <c:v>83</c:v>
                </c:pt>
                <c:pt idx="72">
                  <c:v>676</c:v>
                </c:pt>
                <c:pt idx="73">
                  <c:v>361</c:v>
                </c:pt>
                <c:pt idx="74">
                  <c:v>131</c:v>
                </c:pt>
                <c:pt idx="75">
                  <c:v>126</c:v>
                </c:pt>
                <c:pt idx="76">
                  <c:v>275</c:v>
                </c:pt>
                <c:pt idx="77">
                  <c:v>67</c:v>
                </c:pt>
                <c:pt idx="78">
                  <c:v>154</c:v>
                </c:pt>
                <c:pt idx="79">
                  <c:v>1782</c:v>
                </c:pt>
                <c:pt idx="80">
                  <c:v>903</c:v>
                </c:pt>
                <c:pt idx="81">
                  <c:v>94</c:v>
                </c:pt>
                <c:pt idx="82">
                  <c:v>180</c:v>
                </c:pt>
                <c:pt idx="83">
                  <c:v>533</c:v>
                </c:pt>
                <c:pt idx="84">
                  <c:v>2443</c:v>
                </c:pt>
                <c:pt idx="85">
                  <c:v>89</c:v>
                </c:pt>
                <c:pt idx="86">
                  <c:v>159</c:v>
                </c:pt>
                <c:pt idx="87">
                  <c:v>50</c:v>
                </c:pt>
                <c:pt idx="88">
                  <c:v>186</c:v>
                </c:pt>
                <c:pt idx="89">
                  <c:v>1071</c:v>
                </c:pt>
                <c:pt idx="90">
                  <c:v>117</c:v>
                </c:pt>
                <c:pt idx="91">
                  <c:v>70</c:v>
                </c:pt>
                <c:pt idx="92">
                  <c:v>135</c:v>
                </c:pt>
                <c:pt idx="93">
                  <c:v>768</c:v>
                </c:pt>
                <c:pt idx="94">
                  <c:v>199</c:v>
                </c:pt>
                <c:pt idx="95">
                  <c:v>107</c:v>
                </c:pt>
                <c:pt idx="96">
                  <c:v>195</c:v>
                </c:pt>
                <c:pt idx="97">
                  <c:v>3376</c:v>
                </c:pt>
                <c:pt idx="98">
                  <c:v>41</c:v>
                </c:pt>
                <c:pt idx="99">
                  <c:v>1821</c:v>
                </c:pt>
                <c:pt idx="100">
                  <c:v>164</c:v>
                </c:pt>
                <c:pt idx="101">
                  <c:v>157</c:v>
                </c:pt>
                <c:pt idx="102">
                  <c:v>246</c:v>
                </c:pt>
                <c:pt idx="103">
                  <c:v>1396</c:v>
                </c:pt>
                <c:pt idx="104">
                  <c:v>2506</c:v>
                </c:pt>
                <c:pt idx="105">
                  <c:v>244</c:v>
                </c:pt>
                <c:pt idx="106">
                  <c:v>146</c:v>
                </c:pt>
                <c:pt idx="107">
                  <c:v>1267</c:v>
                </c:pt>
                <c:pt idx="108">
                  <c:v>1561</c:v>
                </c:pt>
                <c:pt idx="109">
                  <c:v>48</c:v>
                </c:pt>
                <c:pt idx="110">
                  <c:v>2739</c:v>
                </c:pt>
                <c:pt idx="111">
                  <c:v>3537</c:v>
                </c:pt>
                <c:pt idx="112">
                  <c:v>2107</c:v>
                </c:pt>
                <c:pt idx="113">
                  <c:v>3318</c:v>
                </c:pt>
                <c:pt idx="114">
                  <c:v>340</c:v>
                </c:pt>
                <c:pt idx="115">
                  <c:v>1442</c:v>
                </c:pt>
                <c:pt idx="116">
                  <c:v>126</c:v>
                </c:pt>
                <c:pt idx="117">
                  <c:v>524</c:v>
                </c:pt>
                <c:pt idx="118">
                  <c:v>1989</c:v>
                </c:pt>
                <c:pt idx="119">
                  <c:v>157</c:v>
                </c:pt>
                <c:pt idx="120">
                  <c:v>4498</c:v>
                </c:pt>
                <c:pt idx="121">
                  <c:v>80</c:v>
                </c:pt>
                <c:pt idx="122">
                  <c:v>43</c:v>
                </c:pt>
                <c:pt idx="123">
                  <c:v>2053</c:v>
                </c:pt>
                <c:pt idx="124">
                  <c:v>168</c:v>
                </c:pt>
                <c:pt idx="125">
                  <c:v>4289</c:v>
                </c:pt>
                <c:pt idx="126">
                  <c:v>165</c:v>
                </c:pt>
                <c:pt idx="127">
                  <c:v>1815</c:v>
                </c:pt>
                <c:pt idx="128">
                  <c:v>397</c:v>
                </c:pt>
                <c:pt idx="129">
                  <c:v>1539</c:v>
                </c:pt>
                <c:pt idx="130">
                  <c:v>138</c:v>
                </c:pt>
                <c:pt idx="131">
                  <c:v>3594</c:v>
                </c:pt>
                <c:pt idx="132">
                  <c:v>5880</c:v>
                </c:pt>
                <c:pt idx="133">
                  <c:v>112</c:v>
                </c:pt>
                <c:pt idx="134">
                  <c:v>943</c:v>
                </c:pt>
                <c:pt idx="135">
                  <c:v>2468</c:v>
                </c:pt>
                <c:pt idx="136">
                  <c:v>2551</c:v>
                </c:pt>
                <c:pt idx="137">
                  <c:v>101</c:v>
                </c:pt>
                <c:pt idx="138">
                  <c:v>92</c:v>
                </c:pt>
                <c:pt idx="139">
                  <c:v>62</c:v>
                </c:pt>
                <c:pt idx="140">
                  <c:v>149</c:v>
                </c:pt>
                <c:pt idx="141">
                  <c:v>329</c:v>
                </c:pt>
                <c:pt idx="142">
                  <c:v>97</c:v>
                </c:pt>
                <c:pt idx="143">
                  <c:v>1784</c:v>
                </c:pt>
                <c:pt idx="144">
                  <c:v>1684</c:v>
                </c:pt>
                <c:pt idx="145">
                  <c:v>250</c:v>
                </c:pt>
                <c:pt idx="146">
                  <c:v>238</c:v>
                </c:pt>
                <c:pt idx="147">
                  <c:v>53</c:v>
                </c:pt>
                <c:pt idx="148">
                  <c:v>214</c:v>
                </c:pt>
                <c:pt idx="149">
                  <c:v>222</c:v>
                </c:pt>
                <c:pt idx="150">
                  <c:v>1884</c:v>
                </c:pt>
                <c:pt idx="151">
                  <c:v>218</c:v>
                </c:pt>
                <c:pt idx="152">
                  <c:v>6465</c:v>
                </c:pt>
                <c:pt idx="153">
                  <c:v>59</c:v>
                </c:pt>
                <c:pt idx="154">
                  <c:v>88</c:v>
                </c:pt>
                <c:pt idx="155">
                  <c:v>1697</c:v>
                </c:pt>
                <c:pt idx="156">
                  <c:v>92</c:v>
                </c:pt>
                <c:pt idx="157">
                  <c:v>186</c:v>
                </c:pt>
                <c:pt idx="158">
                  <c:v>138</c:v>
                </c:pt>
                <c:pt idx="159">
                  <c:v>261</c:v>
                </c:pt>
                <c:pt idx="160">
                  <c:v>107</c:v>
                </c:pt>
                <c:pt idx="161">
                  <c:v>199</c:v>
                </c:pt>
                <c:pt idx="162">
                  <c:v>5512</c:v>
                </c:pt>
                <c:pt idx="163">
                  <c:v>86</c:v>
                </c:pt>
                <c:pt idx="164">
                  <c:v>2768</c:v>
                </c:pt>
                <c:pt idx="165">
                  <c:v>48</c:v>
                </c:pt>
                <c:pt idx="166">
                  <c:v>87</c:v>
                </c:pt>
                <c:pt idx="167">
                  <c:v>1894</c:v>
                </c:pt>
                <c:pt idx="168">
                  <c:v>282</c:v>
                </c:pt>
                <c:pt idx="169">
                  <c:v>116</c:v>
                </c:pt>
                <c:pt idx="170">
                  <c:v>83</c:v>
                </c:pt>
                <c:pt idx="171">
                  <c:v>91</c:v>
                </c:pt>
                <c:pt idx="172">
                  <c:v>546</c:v>
                </c:pt>
                <c:pt idx="173">
                  <c:v>393</c:v>
                </c:pt>
                <c:pt idx="174">
                  <c:v>133</c:v>
                </c:pt>
                <c:pt idx="175">
                  <c:v>254</c:v>
                </c:pt>
                <c:pt idx="176">
                  <c:v>176</c:v>
                </c:pt>
                <c:pt idx="177">
                  <c:v>337</c:v>
                </c:pt>
                <c:pt idx="178">
                  <c:v>107</c:v>
                </c:pt>
                <c:pt idx="179">
                  <c:v>183</c:v>
                </c:pt>
                <c:pt idx="180">
                  <c:v>72</c:v>
                </c:pt>
                <c:pt idx="181">
                  <c:v>295</c:v>
                </c:pt>
                <c:pt idx="182">
                  <c:v>142</c:v>
                </c:pt>
                <c:pt idx="183">
                  <c:v>85</c:v>
                </c:pt>
                <c:pt idx="184">
                  <c:v>659</c:v>
                </c:pt>
                <c:pt idx="185">
                  <c:v>121</c:v>
                </c:pt>
                <c:pt idx="186">
                  <c:v>3742</c:v>
                </c:pt>
                <c:pt idx="187">
                  <c:v>223</c:v>
                </c:pt>
                <c:pt idx="188">
                  <c:v>133</c:v>
                </c:pt>
                <c:pt idx="189">
                  <c:v>5168</c:v>
                </c:pt>
                <c:pt idx="190">
                  <c:v>307</c:v>
                </c:pt>
                <c:pt idx="191">
                  <c:v>2441</c:v>
                </c:pt>
                <c:pt idx="192">
                  <c:v>1385</c:v>
                </c:pt>
                <c:pt idx="193">
                  <c:v>190</c:v>
                </c:pt>
                <c:pt idx="194">
                  <c:v>470</c:v>
                </c:pt>
                <c:pt idx="195">
                  <c:v>253</c:v>
                </c:pt>
                <c:pt idx="196">
                  <c:v>1113</c:v>
                </c:pt>
                <c:pt idx="197">
                  <c:v>2283</c:v>
                </c:pt>
                <c:pt idx="198">
                  <c:v>1095</c:v>
                </c:pt>
                <c:pt idx="199">
                  <c:v>1690</c:v>
                </c:pt>
                <c:pt idx="200">
                  <c:v>191</c:v>
                </c:pt>
                <c:pt idx="201">
                  <c:v>2013</c:v>
                </c:pt>
                <c:pt idx="202">
                  <c:v>1703</c:v>
                </c:pt>
                <c:pt idx="203">
                  <c:v>80</c:v>
                </c:pt>
                <c:pt idx="204">
                  <c:v>41</c:v>
                </c:pt>
                <c:pt idx="205">
                  <c:v>187</c:v>
                </c:pt>
                <c:pt idx="206">
                  <c:v>2875</c:v>
                </c:pt>
                <c:pt idx="207">
                  <c:v>88</c:v>
                </c:pt>
                <c:pt idx="208">
                  <c:v>191</c:v>
                </c:pt>
                <c:pt idx="209">
                  <c:v>139</c:v>
                </c:pt>
                <c:pt idx="210">
                  <c:v>186</c:v>
                </c:pt>
                <c:pt idx="211">
                  <c:v>112</c:v>
                </c:pt>
                <c:pt idx="212">
                  <c:v>101</c:v>
                </c:pt>
                <c:pt idx="213">
                  <c:v>206</c:v>
                </c:pt>
                <c:pt idx="214">
                  <c:v>154</c:v>
                </c:pt>
                <c:pt idx="215">
                  <c:v>5966</c:v>
                </c:pt>
                <c:pt idx="216">
                  <c:v>169</c:v>
                </c:pt>
                <c:pt idx="217">
                  <c:v>2106</c:v>
                </c:pt>
                <c:pt idx="218">
                  <c:v>131</c:v>
                </c:pt>
                <c:pt idx="219">
                  <c:v>84</c:v>
                </c:pt>
                <c:pt idx="220">
                  <c:v>155</c:v>
                </c:pt>
                <c:pt idx="221">
                  <c:v>189</c:v>
                </c:pt>
                <c:pt idx="222">
                  <c:v>4799</c:v>
                </c:pt>
                <c:pt idx="223">
                  <c:v>1137</c:v>
                </c:pt>
                <c:pt idx="224">
                  <c:v>1152</c:v>
                </c:pt>
                <c:pt idx="225">
                  <c:v>50</c:v>
                </c:pt>
                <c:pt idx="226">
                  <c:v>3059</c:v>
                </c:pt>
                <c:pt idx="227">
                  <c:v>34</c:v>
                </c:pt>
                <c:pt idx="228">
                  <c:v>220</c:v>
                </c:pt>
                <c:pt idx="229">
                  <c:v>1604</c:v>
                </c:pt>
                <c:pt idx="230">
                  <c:v>454</c:v>
                </c:pt>
                <c:pt idx="231">
                  <c:v>123</c:v>
                </c:pt>
                <c:pt idx="232">
                  <c:v>299</c:v>
                </c:pt>
                <c:pt idx="233">
                  <c:v>2237</c:v>
                </c:pt>
                <c:pt idx="234">
                  <c:v>645</c:v>
                </c:pt>
                <c:pt idx="235">
                  <c:v>484</c:v>
                </c:pt>
                <c:pt idx="236">
                  <c:v>154</c:v>
                </c:pt>
                <c:pt idx="237">
                  <c:v>82</c:v>
                </c:pt>
                <c:pt idx="238">
                  <c:v>134</c:v>
                </c:pt>
                <c:pt idx="239">
                  <c:v>5203</c:v>
                </c:pt>
                <c:pt idx="240">
                  <c:v>94</c:v>
                </c:pt>
                <c:pt idx="241">
                  <c:v>205</c:v>
                </c:pt>
                <c:pt idx="242">
                  <c:v>92</c:v>
                </c:pt>
                <c:pt idx="243">
                  <c:v>219</c:v>
                </c:pt>
                <c:pt idx="244">
                  <c:v>2526</c:v>
                </c:pt>
                <c:pt idx="245">
                  <c:v>94</c:v>
                </c:pt>
                <c:pt idx="246">
                  <c:v>1713</c:v>
                </c:pt>
                <c:pt idx="247">
                  <c:v>249</c:v>
                </c:pt>
                <c:pt idx="248">
                  <c:v>192</c:v>
                </c:pt>
                <c:pt idx="249">
                  <c:v>247</c:v>
                </c:pt>
                <c:pt idx="250">
                  <c:v>2293</c:v>
                </c:pt>
                <c:pt idx="251">
                  <c:v>3131</c:v>
                </c:pt>
                <c:pt idx="252">
                  <c:v>143</c:v>
                </c:pt>
                <c:pt idx="253">
                  <c:v>296</c:v>
                </c:pt>
                <c:pt idx="254">
                  <c:v>170</c:v>
                </c:pt>
                <c:pt idx="255">
                  <c:v>86</c:v>
                </c:pt>
                <c:pt idx="256">
                  <c:v>6286</c:v>
                </c:pt>
                <c:pt idx="257">
                  <c:v>3727</c:v>
                </c:pt>
                <c:pt idx="258">
                  <c:v>1605</c:v>
                </c:pt>
                <c:pt idx="259">
                  <c:v>2120</c:v>
                </c:pt>
                <c:pt idx="260">
                  <c:v>50</c:v>
                </c:pt>
                <c:pt idx="261">
                  <c:v>2080</c:v>
                </c:pt>
                <c:pt idx="262">
                  <c:v>2105</c:v>
                </c:pt>
                <c:pt idx="263">
                  <c:v>2436</c:v>
                </c:pt>
                <c:pt idx="264">
                  <c:v>80</c:v>
                </c:pt>
                <c:pt idx="265">
                  <c:v>42</c:v>
                </c:pt>
                <c:pt idx="266">
                  <c:v>139</c:v>
                </c:pt>
                <c:pt idx="267">
                  <c:v>159</c:v>
                </c:pt>
                <c:pt idx="268">
                  <c:v>381</c:v>
                </c:pt>
                <c:pt idx="269">
                  <c:v>194</c:v>
                </c:pt>
                <c:pt idx="270">
                  <c:v>106</c:v>
                </c:pt>
                <c:pt idx="271">
                  <c:v>142</c:v>
                </c:pt>
                <c:pt idx="272">
                  <c:v>211</c:v>
                </c:pt>
                <c:pt idx="273">
                  <c:v>2756</c:v>
                </c:pt>
                <c:pt idx="274">
                  <c:v>173</c:v>
                </c:pt>
                <c:pt idx="275">
                  <c:v>87</c:v>
                </c:pt>
                <c:pt idx="276">
                  <c:v>1572</c:v>
                </c:pt>
                <c:pt idx="277">
                  <c:v>2346</c:v>
                </c:pt>
                <c:pt idx="278">
                  <c:v>115</c:v>
                </c:pt>
                <c:pt idx="279">
                  <c:v>85</c:v>
                </c:pt>
                <c:pt idx="280">
                  <c:v>144</c:v>
                </c:pt>
                <c:pt idx="281">
                  <c:v>2443</c:v>
                </c:pt>
                <c:pt idx="282">
                  <c:v>64</c:v>
                </c:pt>
                <c:pt idx="283">
                  <c:v>268</c:v>
                </c:pt>
                <c:pt idx="284">
                  <c:v>195</c:v>
                </c:pt>
                <c:pt idx="285">
                  <c:v>186</c:v>
                </c:pt>
                <c:pt idx="286">
                  <c:v>460</c:v>
                </c:pt>
                <c:pt idx="287">
                  <c:v>2528</c:v>
                </c:pt>
                <c:pt idx="288">
                  <c:v>3657</c:v>
                </c:pt>
                <c:pt idx="289">
                  <c:v>131</c:v>
                </c:pt>
                <c:pt idx="290">
                  <c:v>239</c:v>
                </c:pt>
                <c:pt idx="291">
                  <c:v>78</c:v>
                </c:pt>
                <c:pt idx="292">
                  <c:v>1773</c:v>
                </c:pt>
                <c:pt idx="293">
                  <c:v>32</c:v>
                </c:pt>
                <c:pt idx="294">
                  <c:v>369</c:v>
                </c:pt>
                <c:pt idx="295">
                  <c:v>89</c:v>
                </c:pt>
                <c:pt idx="296">
                  <c:v>147</c:v>
                </c:pt>
                <c:pt idx="297">
                  <c:v>126</c:v>
                </c:pt>
                <c:pt idx="298">
                  <c:v>2218</c:v>
                </c:pt>
                <c:pt idx="299">
                  <c:v>202</c:v>
                </c:pt>
                <c:pt idx="300">
                  <c:v>140</c:v>
                </c:pt>
                <c:pt idx="301">
                  <c:v>1052</c:v>
                </c:pt>
                <c:pt idx="302">
                  <c:v>247</c:v>
                </c:pt>
                <c:pt idx="303">
                  <c:v>84</c:v>
                </c:pt>
                <c:pt idx="304">
                  <c:v>88</c:v>
                </c:pt>
                <c:pt idx="305">
                  <c:v>156</c:v>
                </c:pt>
                <c:pt idx="306">
                  <c:v>2985</c:v>
                </c:pt>
                <c:pt idx="307">
                  <c:v>762</c:v>
                </c:pt>
                <c:pt idx="308">
                  <c:v>554</c:v>
                </c:pt>
                <c:pt idx="309">
                  <c:v>135</c:v>
                </c:pt>
                <c:pt idx="310">
                  <c:v>122</c:v>
                </c:pt>
                <c:pt idx="311">
                  <c:v>221</c:v>
                </c:pt>
                <c:pt idx="312">
                  <c:v>126</c:v>
                </c:pt>
                <c:pt idx="313">
                  <c:v>1022</c:v>
                </c:pt>
                <c:pt idx="314">
                  <c:v>3177</c:v>
                </c:pt>
                <c:pt idx="315">
                  <c:v>198</c:v>
                </c:pt>
                <c:pt idx="316">
                  <c:v>85</c:v>
                </c:pt>
                <c:pt idx="317">
                  <c:v>3596</c:v>
                </c:pt>
                <c:pt idx="318">
                  <c:v>244</c:v>
                </c:pt>
                <c:pt idx="319">
                  <c:v>5180</c:v>
                </c:pt>
                <c:pt idx="320">
                  <c:v>589</c:v>
                </c:pt>
                <c:pt idx="321">
                  <c:v>2725</c:v>
                </c:pt>
                <c:pt idx="322">
                  <c:v>300</c:v>
                </c:pt>
                <c:pt idx="323">
                  <c:v>144</c:v>
                </c:pt>
                <c:pt idx="324">
                  <c:v>87</c:v>
                </c:pt>
                <c:pt idx="325">
                  <c:v>3116</c:v>
                </c:pt>
                <c:pt idx="326">
                  <c:v>909</c:v>
                </c:pt>
                <c:pt idx="327">
                  <c:v>1613</c:v>
                </c:pt>
                <c:pt idx="328">
                  <c:v>136</c:v>
                </c:pt>
                <c:pt idx="329">
                  <c:v>130</c:v>
                </c:pt>
                <c:pt idx="330">
                  <c:v>102</c:v>
                </c:pt>
                <c:pt idx="331">
                  <c:v>4006</c:v>
                </c:pt>
                <c:pt idx="332">
                  <c:v>1629</c:v>
                </c:pt>
                <c:pt idx="333">
                  <c:v>2188</c:v>
                </c:pt>
                <c:pt idx="334">
                  <c:v>2409</c:v>
                </c:pt>
                <c:pt idx="335">
                  <c:v>194</c:v>
                </c:pt>
                <c:pt idx="336">
                  <c:v>1140</c:v>
                </c:pt>
                <c:pt idx="337">
                  <c:v>102</c:v>
                </c:pt>
                <c:pt idx="338">
                  <c:v>2857</c:v>
                </c:pt>
                <c:pt idx="339">
                  <c:v>107</c:v>
                </c:pt>
                <c:pt idx="340">
                  <c:v>160</c:v>
                </c:pt>
                <c:pt idx="341">
                  <c:v>2230</c:v>
                </c:pt>
                <c:pt idx="342">
                  <c:v>316</c:v>
                </c:pt>
                <c:pt idx="343">
                  <c:v>117</c:v>
                </c:pt>
                <c:pt idx="344">
                  <c:v>6406</c:v>
                </c:pt>
                <c:pt idx="345">
                  <c:v>192</c:v>
                </c:pt>
                <c:pt idx="346">
                  <c:v>26</c:v>
                </c:pt>
                <c:pt idx="347">
                  <c:v>723</c:v>
                </c:pt>
                <c:pt idx="348">
                  <c:v>170</c:v>
                </c:pt>
                <c:pt idx="349">
                  <c:v>238</c:v>
                </c:pt>
                <c:pt idx="350">
                  <c:v>55</c:v>
                </c:pt>
                <c:pt idx="351">
                  <c:v>128</c:v>
                </c:pt>
                <c:pt idx="352">
                  <c:v>2144</c:v>
                </c:pt>
                <c:pt idx="353">
                  <c:v>2693</c:v>
                </c:pt>
                <c:pt idx="354">
                  <c:v>432</c:v>
                </c:pt>
                <c:pt idx="355">
                  <c:v>189</c:v>
                </c:pt>
                <c:pt idx="356">
                  <c:v>154</c:v>
                </c:pt>
                <c:pt idx="357">
                  <c:v>96</c:v>
                </c:pt>
                <c:pt idx="358">
                  <c:v>3063</c:v>
                </c:pt>
                <c:pt idx="359">
                  <c:v>2266</c:v>
                </c:pt>
                <c:pt idx="360">
                  <c:v>194</c:v>
                </c:pt>
                <c:pt idx="361">
                  <c:v>129</c:v>
                </c:pt>
                <c:pt idx="362">
                  <c:v>375</c:v>
                </c:pt>
                <c:pt idx="363">
                  <c:v>409</c:v>
                </c:pt>
                <c:pt idx="364">
                  <c:v>234</c:v>
                </c:pt>
                <c:pt idx="365">
                  <c:v>3016</c:v>
                </c:pt>
                <c:pt idx="366">
                  <c:v>264</c:v>
                </c:pt>
                <c:pt idx="367">
                  <c:v>272</c:v>
                </c:pt>
                <c:pt idx="368">
                  <c:v>419</c:v>
                </c:pt>
                <c:pt idx="369">
                  <c:v>1621</c:v>
                </c:pt>
                <c:pt idx="370">
                  <c:v>1101</c:v>
                </c:pt>
                <c:pt idx="371">
                  <c:v>1073</c:v>
                </c:pt>
                <c:pt idx="372">
                  <c:v>331</c:v>
                </c:pt>
                <c:pt idx="373">
                  <c:v>1170</c:v>
                </c:pt>
                <c:pt idx="374">
                  <c:v>363</c:v>
                </c:pt>
                <c:pt idx="375">
                  <c:v>103</c:v>
                </c:pt>
                <c:pt idx="376">
                  <c:v>147</c:v>
                </c:pt>
                <c:pt idx="377">
                  <c:v>110</c:v>
                </c:pt>
                <c:pt idx="378">
                  <c:v>134</c:v>
                </c:pt>
                <c:pt idx="379">
                  <c:v>269</c:v>
                </c:pt>
                <c:pt idx="380">
                  <c:v>175</c:v>
                </c:pt>
                <c:pt idx="381">
                  <c:v>69</c:v>
                </c:pt>
                <c:pt idx="382">
                  <c:v>190</c:v>
                </c:pt>
                <c:pt idx="383">
                  <c:v>237</c:v>
                </c:pt>
                <c:pt idx="384">
                  <c:v>196</c:v>
                </c:pt>
                <c:pt idx="385">
                  <c:v>7295</c:v>
                </c:pt>
                <c:pt idx="386">
                  <c:v>2893</c:v>
                </c:pt>
                <c:pt idx="387">
                  <c:v>820</c:v>
                </c:pt>
                <c:pt idx="388">
                  <c:v>2038</c:v>
                </c:pt>
                <c:pt idx="389">
                  <c:v>116</c:v>
                </c:pt>
                <c:pt idx="390">
                  <c:v>1345</c:v>
                </c:pt>
                <c:pt idx="391">
                  <c:v>168</c:v>
                </c:pt>
                <c:pt idx="392">
                  <c:v>137</c:v>
                </c:pt>
                <c:pt idx="393">
                  <c:v>186</c:v>
                </c:pt>
                <c:pt idx="394">
                  <c:v>125</c:v>
                </c:pt>
                <c:pt idx="395">
                  <c:v>202</c:v>
                </c:pt>
                <c:pt idx="396">
                  <c:v>103</c:v>
                </c:pt>
                <c:pt idx="397">
                  <c:v>1785</c:v>
                </c:pt>
                <c:pt idx="398">
                  <c:v>157</c:v>
                </c:pt>
                <c:pt idx="399">
                  <c:v>555</c:v>
                </c:pt>
                <c:pt idx="400">
                  <c:v>297</c:v>
                </c:pt>
                <c:pt idx="401">
                  <c:v>123</c:v>
                </c:pt>
                <c:pt idx="402">
                  <c:v>3036</c:v>
                </c:pt>
                <c:pt idx="403">
                  <c:v>144</c:v>
                </c:pt>
                <c:pt idx="404">
                  <c:v>121</c:v>
                </c:pt>
                <c:pt idx="405">
                  <c:v>181</c:v>
                </c:pt>
                <c:pt idx="406">
                  <c:v>122</c:v>
                </c:pt>
                <c:pt idx="407">
                  <c:v>1071</c:v>
                </c:pt>
                <c:pt idx="408">
                  <c:v>980</c:v>
                </c:pt>
                <c:pt idx="409">
                  <c:v>536</c:v>
                </c:pt>
                <c:pt idx="410">
                  <c:v>1991</c:v>
                </c:pt>
                <c:pt idx="411">
                  <c:v>180</c:v>
                </c:pt>
                <c:pt idx="412">
                  <c:v>130</c:v>
                </c:pt>
                <c:pt idx="413">
                  <c:v>122</c:v>
                </c:pt>
                <c:pt idx="414">
                  <c:v>140</c:v>
                </c:pt>
                <c:pt idx="415">
                  <c:v>3388</c:v>
                </c:pt>
                <c:pt idx="416">
                  <c:v>280</c:v>
                </c:pt>
                <c:pt idx="417">
                  <c:v>366</c:v>
                </c:pt>
                <c:pt idx="418">
                  <c:v>270</c:v>
                </c:pt>
                <c:pt idx="419">
                  <c:v>137</c:v>
                </c:pt>
                <c:pt idx="420">
                  <c:v>3205</c:v>
                </c:pt>
                <c:pt idx="421">
                  <c:v>288</c:v>
                </c:pt>
                <c:pt idx="422">
                  <c:v>148</c:v>
                </c:pt>
                <c:pt idx="423">
                  <c:v>114</c:v>
                </c:pt>
                <c:pt idx="424">
                  <c:v>1518</c:v>
                </c:pt>
                <c:pt idx="425">
                  <c:v>166</c:v>
                </c:pt>
                <c:pt idx="426">
                  <c:v>100</c:v>
                </c:pt>
                <c:pt idx="427">
                  <c:v>235</c:v>
                </c:pt>
                <c:pt idx="428">
                  <c:v>148</c:v>
                </c:pt>
                <c:pt idx="429">
                  <c:v>198</c:v>
                </c:pt>
                <c:pt idx="430">
                  <c:v>150</c:v>
                </c:pt>
                <c:pt idx="431">
                  <c:v>216</c:v>
                </c:pt>
                <c:pt idx="432">
                  <c:v>5139</c:v>
                </c:pt>
                <c:pt idx="433">
                  <c:v>2353</c:v>
                </c:pt>
                <c:pt idx="434">
                  <c:v>78</c:v>
                </c:pt>
                <c:pt idx="435">
                  <c:v>174</c:v>
                </c:pt>
                <c:pt idx="436">
                  <c:v>164</c:v>
                </c:pt>
                <c:pt idx="437">
                  <c:v>161</c:v>
                </c:pt>
                <c:pt idx="438">
                  <c:v>138</c:v>
                </c:pt>
                <c:pt idx="439">
                  <c:v>3308</c:v>
                </c:pt>
                <c:pt idx="440">
                  <c:v>127</c:v>
                </c:pt>
                <c:pt idx="441">
                  <c:v>207</c:v>
                </c:pt>
                <c:pt idx="442">
                  <c:v>181</c:v>
                </c:pt>
                <c:pt idx="443">
                  <c:v>110</c:v>
                </c:pt>
                <c:pt idx="444">
                  <c:v>185</c:v>
                </c:pt>
                <c:pt idx="445">
                  <c:v>121</c:v>
                </c:pt>
                <c:pt idx="446">
                  <c:v>106</c:v>
                </c:pt>
                <c:pt idx="447">
                  <c:v>142</c:v>
                </c:pt>
                <c:pt idx="448">
                  <c:v>233</c:v>
                </c:pt>
                <c:pt idx="449">
                  <c:v>218</c:v>
                </c:pt>
                <c:pt idx="450">
                  <c:v>76</c:v>
                </c:pt>
                <c:pt idx="451">
                  <c:v>43</c:v>
                </c:pt>
                <c:pt idx="452">
                  <c:v>221</c:v>
                </c:pt>
                <c:pt idx="453">
                  <c:v>2805</c:v>
                </c:pt>
                <c:pt idx="454">
                  <c:v>68</c:v>
                </c:pt>
                <c:pt idx="455">
                  <c:v>183</c:v>
                </c:pt>
                <c:pt idx="456">
                  <c:v>133</c:v>
                </c:pt>
                <c:pt idx="457">
                  <c:v>2489</c:v>
                </c:pt>
                <c:pt idx="458">
                  <c:v>69</c:v>
                </c:pt>
                <c:pt idx="459">
                  <c:v>279</c:v>
                </c:pt>
                <c:pt idx="460">
                  <c:v>210</c:v>
                </c:pt>
                <c:pt idx="461">
                  <c:v>2100</c:v>
                </c:pt>
                <c:pt idx="462">
                  <c:v>252</c:v>
                </c:pt>
                <c:pt idx="463">
                  <c:v>1280</c:v>
                </c:pt>
                <c:pt idx="464">
                  <c:v>157</c:v>
                </c:pt>
                <c:pt idx="465">
                  <c:v>194</c:v>
                </c:pt>
                <c:pt idx="466">
                  <c:v>82</c:v>
                </c:pt>
                <c:pt idx="467">
                  <c:v>4233</c:v>
                </c:pt>
                <c:pt idx="468">
                  <c:v>1297</c:v>
                </c:pt>
                <c:pt idx="469">
                  <c:v>165</c:v>
                </c:pt>
                <c:pt idx="470">
                  <c:v>119</c:v>
                </c:pt>
                <c:pt idx="471">
                  <c:v>1797</c:v>
                </c:pt>
                <c:pt idx="472">
                  <c:v>261</c:v>
                </c:pt>
                <c:pt idx="473">
                  <c:v>157</c:v>
                </c:pt>
                <c:pt idx="474">
                  <c:v>3533</c:v>
                </c:pt>
                <c:pt idx="475">
                  <c:v>155</c:v>
                </c:pt>
                <c:pt idx="476">
                  <c:v>132</c:v>
                </c:pt>
                <c:pt idx="477">
                  <c:v>1354</c:v>
                </c:pt>
                <c:pt idx="478">
                  <c:v>48</c:v>
                </c:pt>
                <c:pt idx="479">
                  <c:v>110</c:v>
                </c:pt>
                <c:pt idx="480">
                  <c:v>172</c:v>
                </c:pt>
                <c:pt idx="481">
                  <c:v>307</c:v>
                </c:pt>
                <c:pt idx="482">
                  <c:v>160</c:v>
                </c:pt>
                <c:pt idx="483">
                  <c:v>1467</c:v>
                </c:pt>
                <c:pt idx="484">
                  <c:v>2662</c:v>
                </c:pt>
                <c:pt idx="485">
                  <c:v>452</c:v>
                </c:pt>
                <c:pt idx="486">
                  <c:v>158</c:v>
                </c:pt>
                <c:pt idx="487">
                  <c:v>225</c:v>
                </c:pt>
                <c:pt idx="488">
                  <c:v>65</c:v>
                </c:pt>
                <c:pt idx="489">
                  <c:v>163</c:v>
                </c:pt>
                <c:pt idx="490">
                  <c:v>85</c:v>
                </c:pt>
                <c:pt idx="491">
                  <c:v>217</c:v>
                </c:pt>
                <c:pt idx="492">
                  <c:v>150</c:v>
                </c:pt>
                <c:pt idx="493">
                  <c:v>3272</c:v>
                </c:pt>
                <c:pt idx="494">
                  <c:v>300</c:v>
                </c:pt>
                <c:pt idx="495">
                  <c:v>126</c:v>
                </c:pt>
                <c:pt idx="496">
                  <c:v>2320</c:v>
                </c:pt>
                <c:pt idx="497">
                  <c:v>81</c:v>
                </c:pt>
                <c:pt idx="498">
                  <c:v>1887</c:v>
                </c:pt>
                <c:pt idx="499">
                  <c:v>4358</c:v>
                </c:pt>
                <c:pt idx="500">
                  <c:v>53</c:v>
                </c:pt>
                <c:pt idx="501">
                  <c:v>2414</c:v>
                </c:pt>
                <c:pt idx="502">
                  <c:v>80</c:v>
                </c:pt>
                <c:pt idx="503">
                  <c:v>193</c:v>
                </c:pt>
                <c:pt idx="504">
                  <c:v>52</c:v>
                </c:pt>
                <c:pt idx="505">
                  <c:v>290</c:v>
                </c:pt>
                <c:pt idx="506">
                  <c:v>122</c:v>
                </c:pt>
                <c:pt idx="507">
                  <c:v>1470</c:v>
                </c:pt>
                <c:pt idx="508">
                  <c:v>165</c:v>
                </c:pt>
                <c:pt idx="509">
                  <c:v>182</c:v>
                </c:pt>
                <c:pt idx="510">
                  <c:v>199</c:v>
                </c:pt>
                <c:pt idx="511">
                  <c:v>56</c:v>
                </c:pt>
                <c:pt idx="512">
                  <c:v>1460</c:v>
                </c:pt>
                <c:pt idx="513">
                  <c:v>123</c:v>
                </c:pt>
                <c:pt idx="514">
                  <c:v>159</c:v>
                </c:pt>
                <c:pt idx="515">
                  <c:v>110</c:v>
                </c:pt>
                <c:pt idx="516">
                  <c:v>236</c:v>
                </c:pt>
                <c:pt idx="517">
                  <c:v>191</c:v>
                </c:pt>
                <c:pt idx="518">
                  <c:v>3934</c:v>
                </c:pt>
                <c:pt idx="519">
                  <c:v>80</c:v>
                </c:pt>
                <c:pt idx="520">
                  <c:v>462</c:v>
                </c:pt>
                <c:pt idx="521">
                  <c:v>179</c:v>
                </c:pt>
                <c:pt idx="522">
                  <c:v>1866</c:v>
                </c:pt>
                <c:pt idx="523">
                  <c:v>156</c:v>
                </c:pt>
                <c:pt idx="524">
                  <c:v>255</c:v>
                </c:pt>
                <c:pt idx="525">
                  <c:v>2261</c:v>
                </c:pt>
                <c:pt idx="526">
                  <c:v>40</c:v>
                </c:pt>
                <c:pt idx="527">
                  <c:v>2289</c:v>
                </c:pt>
                <c:pt idx="528">
                  <c:v>65</c:v>
                </c:pt>
                <c:pt idx="529">
                  <c:v>3777</c:v>
                </c:pt>
                <c:pt idx="530">
                  <c:v>184</c:v>
                </c:pt>
                <c:pt idx="531">
                  <c:v>85</c:v>
                </c:pt>
                <c:pt idx="532">
                  <c:v>144</c:v>
                </c:pt>
                <c:pt idx="533">
                  <c:v>1902</c:v>
                </c:pt>
                <c:pt idx="534">
                  <c:v>105</c:v>
                </c:pt>
                <c:pt idx="535">
                  <c:v>132</c:v>
                </c:pt>
                <c:pt idx="536">
                  <c:v>96</c:v>
                </c:pt>
                <c:pt idx="537">
                  <c:v>114</c:v>
                </c:pt>
                <c:pt idx="538">
                  <c:v>203</c:v>
                </c:pt>
                <c:pt idx="539">
                  <c:v>1559</c:v>
                </c:pt>
                <c:pt idx="540">
                  <c:v>1548</c:v>
                </c:pt>
                <c:pt idx="541">
                  <c:v>80</c:v>
                </c:pt>
                <c:pt idx="542">
                  <c:v>131</c:v>
                </c:pt>
                <c:pt idx="543">
                  <c:v>112</c:v>
                </c:pt>
                <c:pt idx="544">
                  <c:v>155</c:v>
                </c:pt>
                <c:pt idx="545">
                  <c:v>266</c:v>
                </c:pt>
                <c:pt idx="546">
                  <c:v>155</c:v>
                </c:pt>
                <c:pt idx="547">
                  <c:v>207</c:v>
                </c:pt>
                <c:pt idx="548">
                  <c:v>245</c:v>
                </c:pt>
                <c:pt idx="549">
                  <c:v>1573</c:v>
                </c:pt>
                <c:pt idx="550">
                  <c:v>114</c:v>
                </c:pt>
                <c:pt idx="551">
                  <c:v>93</c:v>
                </c:pt>
                <c:pt idx="552">
                  <c:v>1681</c:v>
                </c:pt>
                <c:pt idx="553">
                  <c:v>32</c:v>
                </c:pt>
                <c:pt idx="554">
                  <c:v>135</c:v>
                </c:pt>
                <c:pt idx="555">
                  <c:v>140</c:v>
                </c:pt>
                <c:pt idx="556">
                  <c:v>92</c:v>
                </c:pt>
                <c:pt idx="557">
                  <c:v>1015</c:v>
                </c:pt>
                <c:pt idx="558">
                  <c:v>323</c:v>
                </c:pt>
                <c:pt idx="559">
                  <c:v>2326</c:v>
                </c:pt>
                <c:pt idx="560">
                  <c:v>381</c:v>
                </c:pt>
                <c:pt idx="561">
                  <c:v>480</c:v>
                </c:pt>
                <c:pt idx="562">
                  <c:v>226</c:v>
                </c:pt>
                <c:pt idx="563">
                  <c:v>241</c:v>
                </c:pt>
                <c:pt idx="564">
                  <c:v>132</c:v>
                </c:pt>
                <c:pt idx="565">
                  <c:v>2043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Sheet3!#REF!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A5B-C34C-9CEF-477DC4571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50240"/>
        <c:axId val="2139966912"/>
      </c:scatterChart>
      <c:valAx>
        <c:axId val="21243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66912"/>
        <c:crosses val="autoZero"/>
        <c:crossBetween val="midCat"/>
      </c:valAx>
      <c:valAx>
        <c:axId val="21399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Based on Goal'!$F$1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8-49A9-85E1-76EA9BC5B6B9}"/>
            </c:ext>
          </c:extLst>
        </c:ser>
        <c:ser>
          <c:idx val="5"/>
          <c:order val="5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8-49A9-85E1-76EA9BC5B6B9}"/>
            </c:ext>
          </c:extLst>
        </c:ser>
        <c:ser>
          <c:idx val="6"/>
          <c:order val="6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18-49A9-85E1-76EA9BC5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322064"/>
        <c:axId val="1748338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18-49A9-85E1-76EA9BC5B6B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18-49A9-85E1-76EA9BC5B6B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18-49A9-85E1-76EA9BC5B6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18-49A9-85E1-76EA9BC5B6B9}"/>
                  </c:ext>
                </c:extLst>
              </c15:ser>
            </c15:filteredLineSeries>
          </c:ext>
        </c:extLst>
      </c:lineChart>
      <c:catAx>
        <c:axId val="17483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38288"/>
        <c:crosses val="autoZero"/>
        <c:auto val="1"/>
        <c:lblAlgn val="ctr"/>
        <c:lblOffset val="100"/>
        <c:noMultiLvlLbl val="0"/>
      </c:catAx>
      <c:valAx>
        <c:axId val="17483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Sucessful-Histogram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Sucessful-Histogram</a:t>
          </a:r>
        </a:p>
      </cx:txPr>
    </cx:title>
    <cx:plotArea>
      <cx:plotAreaRegion>
        <cx:series layoutId="clusteredColumn" uniqueId="{0B01DA2E-4CBE-4CCD-BAE6-ADFD1B3F160C}">
          <cx:tx>
            <cx:txData>
              <cx:f>_xlchart.v1.1</cx:f>
              <cx:v>Number Successful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Failure Backing - 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Failure Backing - Pareto</a:t>
          </a:r>
        </a:p>
      </cx:txPr>
    </cx:title>
    <cx:plotArea>
      <cx:plotAreaRegion>
        <cx:series layoutId="clusteredColumn" uniqueId="{48AC40BF-0789-496E-824A-3C9A8AC4768B}">
          <cx:tx>
            <cx:txData>
              <cx:f>_xlchart.v1.4</cx:f>
              <cx:v>Number Failed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7EFF73C-24A2-4CBC-ACCE-C5659406553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Failure Backing-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Failure Backing- Histogram</a:t>
          </a:r>
        </a:p>
      </cx:txPr>
    </cx:title>
    <cx:plotArea>
      <cx:plotAreaRegion>
        <cx:series layoutId="clusteredColumn" uniqueId="{41FA7716-6606-4C8A-9359-1B4654416701}">
          <cx:tx>
            <cx:txData>
              <cx:f>_xlchart.v1.7</cx:f>
              <cx:v>Number Failed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1</xdr:row>
      <xdr:rowOff>184150</xdr:rowOff>
    </xdr:from>
    <xdr:to>
      <xdr:col>40</xdr:col>
      <xdr:colOff>215900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AF095-A0B4-2A45-766E-14261722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0</xdr:rowOff>
    </xdr:from>
    <xdr:to>
      <xdr:col>16</xdr:col>
      <xdr:colOff>76200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BF83D-1259-BADE-6235-53334559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808036</xdr:colOff>
      <xdr:row>2</xdr:row>
      <xdr:rowOff>142874</xdr:rowOff>
    </xdr:from>
    <xdr:to>
      <xdr:col>15</xdr:col>
      <xdr:colOff>355599</xdr:colOff>
      <xdr:row>18</xdr:row>
      <xdr:rowOff>155574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8BF8D-F10C-006A-1C41-EF3A77FB5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10727</xdr:colOff>
      <xdr:row>10</xdr:row>
      <xdr:rowOff>22105</xdr:rowOff>
    </xdr:from>
    <xdr:to>
      <xdr:col>11</xdr:col>
      <xdr:colOff>431865</xdr:colOff>
      <xdr:row>32</xdr:row>
      <xdr:rowOff>58428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5B0CA-6C65-02F4-9981-C3C1C1F05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50800</xdr:rowOff>
    </xdr:from>
    <xdr:to>
      <xdr:col>18</xdr:col>
      <xdr:colOff>120650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1ACE4-0239-2A7A-CC0D-DD1F7F45A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19</xdr:row>
      <xdr:rowOff>6350</xdr:rowOff>
    </xdr:from>
    <xdr:to>
      <xdr:col>18</xdr:col>
      <xdr:colOff>158750</xdr:colOff>
      <xdr:row>38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A074FAF-AFEE-E1C3-F152-237C6B262C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1700" y="3746500"/>
              <a:ext cx="908685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2</xdr:row>
      <xdr:rowOff>12700</xdr:rowOff>
    </xdr:from>
    <xdr:to>
      <xdr:col>14</xdr:col>
      <xdr:colOff>222250</xdr:colOff>
      <xdr:row>15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F943B2-B234-8702-EA0B-147DE64F15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2650" y="406400"/>
              <a:ext cx="4572000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228600</xdr:colOff>
      <xdr:row>17</xdr:row>
      <xdr:rowOff>158750</xdr:rowOff>
    </xdr:from>
    <xdr:to>
      <xdr:col>14</xdr:col>
      <xdr:colOff>177800</xdr:colOff>
      <xdr:row>31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8C466E6-A40C-0F72-B28F-F67DF235D6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3505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15</xdr:row>
      <xdr:rowOff>50800</xdr:rowOff>
    </xdr:from>
    <xdr:to>
      <xdr:col>8</xdr:col>
      <xdr:colOff>127000</xdr:colOff>
      <xdr:row>39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061E2-62A5-95A2-34AC-1E4705750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Rosenberg" refreshedDate="44897.018751504627" createdVersion="8" refreshedVersion="8" minRefreshableVersion="3" recordCount="1001" xr:uid="{CB82444C-A905-E449-A87C-2AE6123CDFB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g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Rosenberg" refreshedDate="44899.745763310188" backgroundQuery="1" createdVersion="8" refreshedVersion="8" minRefreshableVersion="3" recordCount="0" supportSubquery="1" supportAdvancedDrill="1" xr:uid="{F83DD0BD-9FB9-4C39-91A7-5050C1D3E314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spotlight].[spotlight]" caption="spotlight" numFmtId="0" hierarchy="16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g Donation]" caption="Avg Donation" attribute="1" defaultMemberUniqueName="[Range].[Avg Donation].[All]" allUniqueName="[Range].[Avg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>
      <fieldsUsage count="2">
        <fieldUsage x="-1"/>
        <fieldUsage x="1"/>
      </fieldsUsage>
    </cacheHierarchy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x v="0"/>
    <n v="0"/>
    <n v="0"/>
    <x v="0"/>
    <x v="0"/>
    <n v="0"/>
    <x v="0"/>
    <s v="CAD"/>
    <x v="0"/>
    <n v="1450159200"/>
    <b v="0"/>
    <b v="0"/>
    <s v="food/food trucks"/>
    <x v="0"/>
    <x v="0"/>
  </r>
  <r>
    <x v="1"/>
    <x v="1"/>
    <s v="Managed bottom-line architecture"/>
    <x v="1"/>
    <n v="14560"/>
    <n v="10.4"/>
    <x v="1"/>
    <x v="1"/>
    <n v="92.151898734177209"/>
    <x v="1"/>
    <s v="USD"/>
    <x v="1"/>
    <n v="1408597200"/>
    <b v="0"/>
    <b v="1"/>
    <s v="music/rock"/>
    <x v="1"/>
    <x v="1"/>
  </r>
  <r>
    <x v="2"/>
    <x v="2"/>
    <s v="Function-based leadingedge pricing structure"/>
    <x v="2"/>
    <n v="142523"/>
    <n v="1.3147878228782288"/>
    <x v="1"/>
    <x v="2"/>
    <n v="100.01614035087719"/>
    <x v="2"/>
    <s v="AUD"/>
    <x v="2"/>
    <n v="1384840800"/>
    <b v="0"/>
    <b v="0"/>
    <s v="technology/web"/>
    <x v="2"/>
    <x v="2"/>
  </r>
  <r>
    <x v="3"/>
    <x v="3"/>
    <s v="Vision-oriented fresh-thinking conglomeration"/>
    <x v="3"/>
    <n v="2477"/>
    <n v="0.58976190476190471"/>
    <x v="0"/>
    <x v="3"/>
    <n v="103.20833333333333"/>
    <x v="1"/>
    <s v="USD"/>
    <x v="3"/>
    <n v="1568955600"/>
    <b v="0"/>
    <b v="0"/>
    <s v="music/rock"/>
    <x v="1"/>
    <x v="1"/>
  </r>
  <r>
    <x v="4"/>
    <x v="4"/>
    <s v="Proactive foreground core"/>
    <x v="4"/>
    <n v="5265"/>
    <n v="0.69276315789473686"/>
    <x v="0"/>
    <x v="4"/>
    <n v="99.339622641509436"/>
    <x v="1"/>
    <s v="USD"/>
    <x v="4"/>
    <n v="1548309600"/>
    <b v="0"/>
    <b v="0"/>
    <s v="theater/plays"/>
    <x v="3"/>
    <x v="3"/>
  </r>
  <r>
    <x v="5"/>
    <x v="5"/>
    <s v="Open-source optimizing database"/>
    <x v="4"/>
    <n v="13195"/>
    <n v="1.7361842105263159"/>
    <x v="1"/>
    <x v="5"/>
    <n v="75.833333333333329"/>
    <x v="3"/>
    <s v="DKK"/>
    <x v="5"/>
    <n v="1347080400"/>
    <b v="0"/>
    <b v="0"/>
    <s v="theater/plays"/>
    <x v="3"/>
    <x v="3"/>
  </r>
  <r>
    <x v="6"/>
    <x v="6"/>
    <s v="Operative upward-trending algorithm"/>
    <x v="5"/>
    <n v="1090"/>
    <n v="0.20961538461538462"/>
    <x v="0"/>
    <x v="6"/>
    <n v="60.555555555555557"/>
    <x v="4"/>
    <s v="GBP"/>
    <x v="6"/>
    <n v="1505365200"/>
    <b v="0"/>
    <b v="0"/>
    <s v="film &amp; video/documentary"/>
    <x v="4"/>
    <x v="4"/>
  </r>
  <r>
    <x v="7"/>
    <x v="7"/>
    <s v="Centralized cohesive challenge"/>
    <x v="6"/>
    <n v="14741"/>
    <n v="3.2757777777777779"/>
    <x v="1"/>
    <x v="7"/>
    <n v="64.93832599118943"/>
    <x v="3"/>
    <s v="DKK"/>
    <x v="7"/>
    <n v="1439614800"/>
    <b v="0"/>
    <b v="0"/>
    <s v="theater/plays"/>
    <x v="3"/>
    <x v="3"/>
  </r>
  <r>
    <x v="8"/>
    <x v="8"/>
    <s v="Exclusive attitude-oriented intranet"/>
    <x v="7"/>
    <n v="21946"/>
    <n v="0.19932788374205268"/>
    <x v="2"/>
    <x v="8"/>
    <n v="30.997175141242938"/>
    <x v="3"/>
    <s v="DKK"/>
    <x v="8"/>
    <n v="1281502800"/>
    <b v="0"/>
    <b v="0"/>
    <s v="theater/plays"/>
    <x v="3"/>
    <x v="3"/>
  </r>
  <r>
    <x v="9"/>
    <x v="9"/>
    <s v="Open-source fresh-thinking model"/>
    <x v="8"/>
    <n v="3208"/>
    <n v="0.51741935483870971"/>
    <x v="0"/>
    <x v="9"/>
    <n v="72.909090909090907"/>
    <x v="1"/>
    <s v="USD"/>
    <x v="9"/>
    <n v="1383804000"/>
    <b v="0"/>
    <b v="0"/>
    <s v="music/electric music"/>
    <x v="1"/>
    <x v="5"/>
  </r>
  <r>
    <x v="10"/>
    <x v="10"/>
    <s v="Monitored empowering installation"/>
    <x v="5"/>
    <n v="13838"/>
    <n v="2.6611538461538462"/>
    <x v="1"/>
    <x v="10"/>
    <n v="62.9"/>
    <x v="1"/>
    <s v="USD"/>
    <x v="10"/>
    <n v="1285909200"/>
    <b v="0"/>
    <b v="0"/>
    <s v="film &amp; video/drama"/>
    <x v="4"/>
    <x v="6"/>
  </r>
  <r>
    <x v="11"/>
    <x v="11"/>
    <s v="Grass-roots zero administration system engine"/>
    <x v="9"/>
    <n v="3030"/>
    <n v="0.48095238095238096"/>
    <x v="0"/>
    <x v="11"/>
    <n v="112.22222222222223"/>
    <x v="1"/>
    <s v="USD"/>
    <x v="11"/>
    <n v="1285563600"/>
    <b v="0"/>
    <b v="1"/>
    <s v="theater/plays"/>
    <x v="3"/>
    <x v="3"/>
  </r>
  <r>
    <x v="12"/>
    <x v="12"/>
    <s v="Assimilated hybrid intranet"/>
    <x v="9"/>
    <n v="5629"/>
    <n v="0.89349206349206345"/>
    <x v="0"/>
    <x v="12"/>
    <n v="102.34545454545454"/>
    <x v="1"/>
    <s v="USD"/>
    <x v="12"/>
    <n v="1572411600"/>
    <b v="0"/>
    <b v="0"/>
    <s v="film &amp; video/drama"/>
    <x v="4"/>
    <x v="6"/>
  </r>
  <r>
    <x v="13"/>
    <x v="13"/>
    <s v="Multi-tiered directional open architecture"/>
    <x v="3"/>
    <n v="10295"/>
    <n v="2.4511904761904764"/>
    <x v="1"/>
    <x v="13"/>
    <n v="105.05102040816327"/>
    <x v="1"/>
    <s v="USD"/>
    <x v="13"/>
    <n v="1466658000"/>
    <b v="0"/>
    <b v="0"/>
    <s v="music/indie rock"/>
    <x v="1"/>
    <x v="7"/>
  </r>
  <r>
    <x v="14"/>
    <x v="14"/>
    <s v="Cloned directional synergy"/>
    <x v="10"/>
    <n v="18829"/>
    <n v="0.66769503546099296"/>
    <x v="0"/>
    <x v="14"/>
    <n v="94.144999999999996"/>
    <x v="1"/>
    <s v="USD"/>
    <x v="14"/>
    <n v="1333342800"/>
    <b v="0"/>
    <b v="0"/>
    <s v="music/indie rock"/>
    <x v="1"/>
    <x v="7"/>
  </r>
  <r>
    <x v="15"/>
    <x v="15"/>
    <s v="Extended eco-centric pricing structure"/>
    <x v="11"/>
    <n v="38414"/>
    <n v="0.47307881773399013"/>
    <x v="0"/>
    <x v="15"/>
    <n v="84.986725663716811"/>
    <x v="1"/>
    <s v="USD"/>
    <x v="15"/>
    <n v="1576303200"/>
    <b v="0"/>
    <b v="0"/>
    <s v="technology/wearables"/>
    <x v="2"/>
    <x v="8"/>
  </r>
  <r>
    <x v="16"/>
    <x v="16"/>
    <s v="Cross-platform systemic adapter"/>
    <x v="12"/>
    <n v="11041"/>
    <n v="6.4947058823529416"/>
    <x v="1"/>
    <x v="16"/>
    <n v="110.41"/>
    <x v="1"/>
    <s v="USD"/>
    <x v="16"/>
    <n v="1392271200"/>
    <b v="0"/>
    <b v="0"/>
    <s v="publishing/nonfiction"/>
    <x v="5"/>
    <x v="9"/>
  </r>
  <r>
    <x v="17"/>
    <x v="17"/>
    <s v="Seamless 4thgeneration methodology"/>
    <x v="13"/>
    <n v="134845"/>
    <n v="1.5939125295508274"/>
    <x v="1"/>
    <x v="17"/>
    <n v="107.96236989591674"/>
    <x v="1"/>
    <s v="USD"/>
    <x v="17"/>
    <n v="1294898400"/>
    <b v="0"/>
    <b v="0"/>
    <s v="film &amp; video/animation"/>
    <x v="4"/>
    <x v="10"/>
  </r>
  <r>
    <x v="18"/>
    <x v="18"/>
    <s v="Exclusive needs-based adapter"/>
    <x v="14"/>
    <n v="6089"/>
    <n v="0.66912087912087914"/>
    <x v="3"/>
    <x v="18"/>
    <n v="45.103703703703701"/>
    <x v="1"/>
    <s v="USD"/>
    <x v="18"/>
    <n v="1537074000"/>
    <b v="0"/>
    <b v="0"/>
    <s v="theater/plays"/>
    <x v="3"/>
    <x v="3"/>
  </r>
  <r>
    <x v="19"/>
    <x v="19"/>
    <s v="Down-sized cohesive archive"/>
    <x v="15"/>
    <n v="30331"/>
    <n v="0.48529600000000001"/>
    <x v="0"/>
    <x v="19"/>
    <n v="45.001483679525222"/>
    <x v="1"/>
    <s v="USD"/>
    <x v="19"/>
    <n v="1553490000"/>
    <b v="0"/>
    <b v="1"/>
    <s v="theater/plays"/>
    <x v="3"/>
    <x v="3"/>
  </r>
  <r>
    <x v="20"/>
    <x v="20"/>
    <s v="Proactive composite alliance"/>
    <x v="16"/>
    <n v="147936"/>
    <n v="1.1224279210925645"/>
    <x v="1"/>
    <x v="20"/>
    <n v="105.97134670487107"/>
    <x v="1"/>
    <s v="USD"/>
    <x v="20"/>
    <n v="1406523600"/>
    <b v="0"/>
    <b v="0"/>
    <s v="film &amp; video/drama"/>
    <x v="4"/>
    <x v="6"/>
  </r>
  <r>
    <x v="21"/>
    <x v="21"/>
    <s v="Re-engineered intangible definition"/>
    <x v="17"/>
    <n v="38533"/>
    <n v="0.40992553191489361"/>
    <x v="0"/>
    <x v="21"/>
    <n v="69.055555555555557"/>
    <x v="1"/>
    <s v="USD"/>
    <x v="21"/>
    <n v="1316322000"/>
    <b v="0"/>
    <b v="0"/>
    <s v="theater/plays"/>
    <x v="3"/>
    <x v="3"/>
  </r>
  <r>
    <x v="22"/>
    <x v="22"/>
    <s v="Enhanced dynamic definition"/>
    <x v="18"/>
    <n v="75690"/>
    <n v="1.2807106598984772"/>
    <x v="1"/>
    <x v="22"/>
    <n v="85.044943820224717"/>
    <x v="1"/>
    <s v="USD"/>
    <x v="22"/>
    <n v="1524027600"/>
    <b v="0"/>
    <b v="0"/>
    <s v="theater/plays"/>
    <x v="3"/>
    <x v="3"/>
  </r>
  <r>
    <x v="23"/>
    <x v="23"/>
    <s v="Devolved next generation adapter"/>
    <x v="6"/>
    <n v="14942"/>
    <n v="3.3204444444444445"/>
    <x v="1"/>
    <x v="23"/>
    <n v="105.22535211267606"/>
    <x v="4"/>
    <s v="GBP"/>
    <x v="23"/>
    <n v="1554699600"/>
    <b v="0"/>
    <b v="0"/>
    <s v="film &amp; video/documentary"/>
    <x v="4"/>
    <x v="4"/>
  </r>
  <r>
    <x v="24"/>
    <x v="24"/>
    <s v="Cross-platform intermediate frame"/>
    <x v="19"/>
    <n v="104257"/>
    <n v="1.1283225108225108"/>
    <x v="1"/>
    <x v="24"/>
    <n v="39.003741114852225"/>
    <x v="1"/>
    <s v="USD"/>
    <x v="24"/>
    <n v="1403499600"/>
    <b v="0"/>
    <b v="0"/>
    <s v="technology/wearables"/>
    <x v="2"/>
    <x v="8"/>
  </r>
  <r>
    <x v="25"/>
    <x v="25"/>
    <s v="Monitored impactful analyzer"/>
    <x v="20"/>
    <n v="11904"/>
    <n v="2.1643636363636363"/>
    <x v="1"/>
    <x v="25"/>
    <n v="73.030674846625772"/>
    <x v="1"/>
    <s v="USD"/>
    <x v="25"/>
    <n v="1307422800"/>
    <b v="0"/>
    <b v="1"/>
    <s v="games/video games"/>
    <x v="6"/>
    <x v="11"/>
  </r>
  <r>
    <x v="26"/>
    <x v="26"/>
    <s v="Optional responsive customer loyalty"/>
    <x v="21"/>
    <n v="51814"/>
    <n v="0.4819906976744186"/>
    <x v="3"/>
    <x v="26"/>
    <n v="35.009459459459457"/>
    <x v="1"/>
    <s v="USD"/>
    <x v="26"/>
    <n v="1535346000"/>
    <b v="0"/>
    <b v="0"/>
    <s v="theater/plays"/>
    <x v="3"/>
    <x v="3"/>
  </r>
  <r>
    <x v="27"/>
    <x v="27"/>
    <s v="Diverse transitional migration"/>
    <x v="22"/>
    <n v="1599"/>
    <n v="0.79949999999999999"/>
    <x v="0"/>
    <x v="27"/>
    <n v="106.6"/>
    <x v="1"/>
    <s v="USD"/>
    <x v="27"/>
    <n v="1444539600"/>
    <b v="0"/>
    <b v="0"/>
    <s v="music/rock"/>
    <x v="1"/>
    <x v="1"/>
  </r>
  <r>
    <x v="28"/>
    <x v="28"/>
    <s v="Synchronized global task-force"/>
    <x v="23"/>
    <n v="137635"/>
    <n v="1.0522553516819573"/>
    <x v="1"/>
    <x v="28"/>
    <n v="61.997747747747745"/>
    <x v="1"/>
    <s v="USD"/>
    <x v="28"/>
    <n v="1267682400"/>
    <b v="0"/>
    <b v="1"/>
    <s v="theater/plays"/>
    <x v="3"/>
    <x v="3"/>
  </r>
  <r>
    <x v="29"/>
    <x v="29"/>
    <s v="Focused 6thgeneration forecast"/>
    <x v="24"/>
    <n v="150965"/>
    <n v="3.2889978213507627"/>
    <x v="1"/>
    <x v="29"/>
    <n v="94.000622665006233"/>
    <x v="5"/>
    <s v="CHF"/>
    <x v="29"/>
    <n v="1535518800"/>
    <b v="0"/>
    <b v="0"/>
    <s v="film &amp; video/shorts"/>
    <x v="4"/>
    <x v="12"/>
  </r>
  <r>
    <x v="30"/>
    <x v="30"/>
    <s v="Down-sized analyzing challenge"/>
    <x v="25"/>
    <n v="14455"/>
    <n v="1.606111111111111"/>
    <x v="1"/>
    <x v="30"/>
    <n v="112.05426356589147"/>
    <x v="1"/>
    <s v="USD"/>
    <x v="30"/>
    <n v="1559106000"/>
    <b v="0"/>
    <b v="0"/>
    <s v="film &amp; video/animation"/>
    <x v="4"/>
    <x v="10"/>
  </r>
  <r>
    <x v="31"/>
    <x v="31"/>
    <s v="Progressive needs-based focus group"/>
    <x v="26"/>
    <n v="10850"/>
    <n v="3.1"/>
    <x v="1"/>
    <x v="31"/>
    <n v="48.008849557522126"/>
    <x v="4"/>
    <s v="GBP"/>
    <x v="31"/>
    <n v="1454392800"/>
    <b v="0"/>
    <b v="0"/>
    <s v="games/video games"/>
    <x v="6"/>
    <x v="11"/>
  </r>
  <r>
    <x v="32"/>
    <x v="32"/>
    <s v="Ergonomic 6thgeneration success"/>
    <x v="27"/>
    <n v="87676"/>
    <n v="0.86807920792079207"/>
    <x v="0"/>
    <x v="32"/>
    <n v="38.004334633723452"/>
    <x v="6"/>
    <s v="EUR"/>
    <x v="32"/>
    <n v="1517896800"/>
    <b v="0"/>
    <b v="0"/>
    <s v="film &amp; video/documentary"/>
    <x v="4"/>
    <x v="4"/>
  </r>
  <r>
    <x v="33"/>
    <x v="33"/>
    <s v="Exclusive interactive approach"/>
    <x v="28"/>
    <n v="189666"/>
    <n v="3.7782071713147412"/>
    <x v="1"/>
    <x v="33"/>
    <n v="35.000184535892231"/>
    <x v="1"/>
    <s v="USD"/>
    <x v="33"/>
    <n v="1415685600"/>
    <b v="0"/>
    <b v="0"/>
    <s v="theater/plays"/>
    <x v="3"/>
    <x v="3"/>
  </r>
  <r>
    <x v="34"/>
    <x v="34"/>
    <s v="Reverse-engineered asynchronous archive"/>
    <x v="29"/>
    <n v="14025"/>
    <n v="1.5080645161290323"/>
    <x v="1"/>
    <x v="34"/>
    <n v="85"/>
    <x v="1"/>
    <s v="USD"/>
    <x v="34"/>
    <n v="1490677200"/>
    <b v="0"/>
    <b v="0"/>
    <s v="film &amp; video/documentary"/>
    <x v="4"/>
    <x v="4"/>
  </r>
  <r>
    <x v="35"/>
    <x v="35"/>
    <s v="Synergized intangible challenge"/>
    <x v="30"/>
    <n v="188628"/>
    <n v="1.5030119521912351"/>
    <x v="1"/>
    <x v="35"/>
    <n v="95.993893129770996"/>
    <x v="3"/>
    <s v="DKK"/>
    <x v="35"/>
    <n v="1551506400"/>
    <b v="0"/>
    <b v="1"/>
    <s v="film &amp; video/drama"/>
    <x v="4"/>
    <x v="6"/>
  </r>
  <r>
    <x v="36"/>
    <x v="36"/>
    <s v="Monitored multi-state encryption"/>
    <x v="31"/>
    <n v="1101"/>
    <n v="1.572857142857143"/>
    <x v="1"/>
    <x v="36"/>
    <n v="68.8125"/>
    <x v="1"/>
    <s v="USD"/>
    <x v="36"/>
    <n v="1300856400"/>
    <b v="0"/>
    <b v="0"/>
    <s v="theater/plays"/>
    <x v="3"/>
    <x v="3"/>
  </r>
  <r>
    <x v="37"/>
    <x v="37"/>
    <s v="Profound attitude-oriented functionalities"/>
    <x v="32"/>
    <n v="11339"/>
    <n v="1.3998765432098765"/>
    <x v="1"/>
    <x v="37"/>
    <n v="105.97196261682242"/>
    <x v="1"/>
    <s v="USD"/>
    <x v="37"/>
    <n v="1573192800"/>
    <b v="0"/>
    <b v="1"/>
    <s v="publishing/fiction"/>
    <x v="5"/>
    <x v="13"/>
  </r>
  <r>
    <x v="38"/>
    <x v="38"/>
    <s v="Digitized client-driven database"/>
    <x v="33"/>
    <n v="10085"/>
    <n v="3.2532258064516131"/>
    <x v="1"/>
    <x v="38"/>
    <n v="75.261194029850742"/>
    <x v="1"/>
    <s v="USD"/>
    <x v="38"/>
    <n v="1287810000"/>
    <b v="0"/>
    <b v="0"/>
    <s v="photography/photography books"/>
    <x v="7"/>
    <x v="14"/>
  </r>
  <r>
    <x v="39"/>
    <x v="39"/>
    <s v="Organized bi-directional function"/>
    <x v="34"/>
    <n v="5027"/>
    <n v="0.50777777777777777"/>
    <x v="0"/>
    <x v="39"/>
    <n v="57.125"/>
    <x v="3"/>
    <s v="DKK"/>
    <x v="39"/>
    <n v="1362978000"/>
    <b v="0"/>
    <b v="0"/>
    <s v="theater/plays"/>
    <x v="3"/>
    <x v="3"/>
  </r>
  <r>
    <x v="40"/>
    <x v="40"/>
    <s v="Reduced stable middleware"/>
    <x v="35"/>
    <n v="14878"/>
    <n v="1.6906818181818182"/>
    <x v="1"/>
    <x v="40"/>
    <n v="75.141414141414145"/>
    <x v="1"/>
    <s v="USD"/>
    <x v="40"/>
    <n v="1277355600"/>
    <b v="0"/>
    <b v="1"/>
    <s v="technology/wearables"/>
    <x v="2"/>
    <x v="8"/>
  </r>
  <r>
    <x v="41"/>
    <x v="41"/>
    <s v="Universal 5thgeneration neural-net"/>
    <x v="36"/>
    <n v="11924"/>
    <n v="2.1292857142857144"/>
    <x v="1"/>
    <x v="41"/>
    <n v="107.42342342342343"/>
    <x v="6"/>
    <s v="EUR"/>
    <x v="41"/>
    <n v="1348981200"/>
    <b v="0"/>
    <b v="1"/>
    <s v="music/rock"/>
    <x v="1"/>
    <x v="1"/>
  </r>
  <r>
    <x v="42"/>
    <x v="42"/>
    <s v="Virtual uniform frame"/>
    <x v="37"/>
    <n v="7991"/>
    <n v="4.4394444444444447"/>
    <x v="1"/>
    <x v="42"/>
    <n v="35.995495495495497"/>
    <x v="1"/>
    <s v="USD"/>
    <x v="42"/>
    <n v="1310533200"/>
    <b v="0"/>
    <b v="0"/>
    <s v="food/food trucks"/>
    <x v="0"/>
    <x v="0"/>
  </r>
  <r>
    <x v="43"/>
    <x v="43"/>
    <s v="Profound explicit paradigm"/>
    <x v="38"/>
    <n v="167717"/>
    <n v="1.859390243902439"/>
    <x v="1"/>
    <x v="43"/>
    <n v="26.998873148744366"/>
    <x v="1"/>
    <s v="USD"/>
    <x v="43"/>
    <n v="1407560400"/>
    <b v="0"/>
    <b v="0"/>
    <s v="publishing/radio &amp; podcasts"/>
    <x v="5"/>
    <x v="15"/>
  </r>
  <r>
    <x v="44"/>
    <x v="44"/>
    <s v="Visionary real-time groupware"/>
    <x v="39"/>
    <n v="10541"/>
    <n v="6.5881249999999998"/>
    <x v="1"/>
    <x v="13"/>
    <n v="107.56122448979592"/>
    <x v="3"/>
    <s v="DKK"/>
    <x v="44"/>
    <n v="1552885200"/>
    <b v="0"/>
    <b v="0"/>
    <s v="publishing/fiction"/>
    <x v="5"/>
    <x v="13"/>
  </r>
  <r>
    <x v="45"/>
    <x v="45"/>
    <s v="Networked tertiary Graphical User Interface"/>
    <x v="40"/>
    <n v="4530"/>
    <n v="0.4768421052631579"/>
    <x v="0"/>
    <x v="44"/>
    <n v="94.375"/>
    <x v="1"/>
    <s v="USD"/>
    <x v="45"/>
    <n v="1479362400"/>
    <b v="0"/>
    <b v="1"/>
    <s v="theater/plays"/>
    <x v="3"/>
    <x v="3"/>
  </r>
  <r>
    <x v="46"/>
    <x v="46"/>
    <s v="Virtual grid-enabled task-force"/>
    <x v="41"/>
    <n v="4247"/>
    <n v="1.1478378378378378"/>
    <x v="1"/>
    <x v="45"/>
    <n v="46.163043478260867"/>
    <x v="1"/>
    <s v="USD"/>
    <x v="46"/>
    <n v="1280552400"/>
    <b v="0"/>
    <b v="0"/>
    <s v="music/rock"/>
    <x v="1"/>
    <x v="1"/>
  </r>
  <r>
    <x v="47"/>
    <x v="47"/>
    <s v="Function-based multi-state software"/>
    <x v="42"/>
    <n v="7129"/>
    <n v="4.7526666666666664"/>
    <x v="1"/>
    <x v="46"/>
    <n v="47.845637583892618"/>
    <x v="1"/>
    <s v="USD"/>
    <x v="47"/>
    <n v="1398661200"/>
    <b v="0"/>
    <b v="0"/>
    <s v="theater/plays"/>
    <x v="3"/>
    <x v="3"/>
  </r>
  <r>
    <x v="48"/>
    <x v="48"/>
    <s v="Optimized leadingedge concept"/>
    <x v="43"/>
    <n v="128862"/>
    <n v="3.86972972972973"/>
    <x v="1"/>
    <x v="47"/>
    <n v="53.007815713698065"/>
    <x v="1"/>
    <s v="USD"/>
    <x v="48"/>
    <n v="1436245200"/>
    <b v="0"/>
    <b v="0"/>
    <s v="theater/plays"/>
    <x v="3"/>
    <x v="3"/>
  </r>
  <r>
    <x v="49"/>
    <x v="49"/>
    <s v="Sharable holistic interface"/>
    <x v="44"/>
    <n v="13653"/>
    <n v="1.89625"/>
    <x v="1"/>
    <x v="48"/>
    <n v="45.059405940594061"/>
    <x v="1"/>
    <s v="USD"/>
    <x v="49"/>
    <n v="1575439200"/>
    <b v="0"/>
    <b v="0"/>
    <s v="music/rock"/>
    <x v="1"/>
    <x v="1"/>
  </r>
  <r>
    <x v="50"/>
    <x v="50"/>
    <s v="Down-sized system-worthy secured line"/>
    <x v="0"/>
    <n v="2"/>
    <n v="0.02"/>
    <x v="0"/>
    <x v="49"/>
    <n v="2"/>
    <x v="6"/>
    <s v="EUR"/>
    <x v="50"/>
    <n v="1377752400"/>
    <b v="0"/>
    <b v="0"/>
    <s v="music/metal"/>
    <x v="1"/>
    <x v="16"/>
  </r>
  <r>
    <x v="51"/>
    <x v="51"/>
    <s v="Inverse secondary infrastructure"/>
    <x v="45"/>
    <n v="145243"/>
    <n v="0.91867805186590767"/>
    <x v="0"/>
    <x v="50"/>
    <n v="99.006816632583508"/>
    <x v="4"/>
    <s v="GBP"/>
    <x v="51"/>
    <n v="1334206800"/>
    <b v="0"/>
    <b v="1"/>
    <s v="technology/wearables"/>
    <x v="2"/>
    <x v="8"/>
  </r>
  <r>
    <x v="52"/>
    <x v="52"/>
    <s v="Organic foreground leverage"/>
    <x v="44"/>
    <n v="2459"/>
    <n v="0.34152777777777776"/>
    <x v="0"/>
    <x v="51"/>
    <n v="32.786666666666669"/>
    <x v="1"/>
    <s v="USD"/>
    <x v="52"/>
    <n v="1284872400"/>
    <b v="0"/>
    <b v="0"/>
    <s v="theater/plays"/>
    <x v="3"/>
    <x v="3"/>
  </r>
  <r>
    <x v="53"/>
    <x v="53"/>
    <s v="Reverse-engineered static concept"/>
    <x v="35"/>
    <n v="12356"/>
    <n v="1.4040909090909091"/>
    <x v="1"/>
    <x v="52"/>
    <n v="59.119617224880386"/>
    <x v="1"/>
    <s v="USD"/>
    <x v="53"/>
    <n v="1403931600"/>
    <b v="0"/>
    <b v="0"/>
    <s v="film &amp; video/drama"/>
    <x v="4"/>
    <x v="6"/>
  </r>
  <r>
    <x v="54"/>
    <x v="54"/>
    <s v="Multi-channeled neutral customer loyalty"/>
    <x v="46"/>
    <n v="5392"/>
    <n v="0.89866666666666661"/>
    <x v="0"/>
    <x v="53"/>
    <n v="44.93333333333333"/>
    <x v="1"/>
    <s v="USD"/>
    <x v="54"/>
    <n v="1521262800"/>
    <b v="0"/>
    <b v="0"/>
    <s v="technology/wearables"/>
    <x v="2"/>
    <x v="8"/>
  </r>
  <r>
    <x v="55"/>
    <x v="55"/>
    <s v="Reverse-engineered bifurcated strategy"/>
    <x v="47"/>
    <n v="11746"/>
    <n v="1.7796969696969698"/>
    <x v="1"/>
    <x v="54"/>
    <n v="89.664122137404576"/>
    <x v="1"/>
    <s v="USD"/>
    <x v="55"/>
    <n v="1533358800"/>
    <b v="0"/>
    <b v="0"/>
    <s v="music/jazz"/>
    <x v="1"/>
    <x v="17"/>
  </r>
  <r>
    <x v="56"/>
    <x v="56"/>
    <s v="Horizontal context-sensitive knowledge user"/>
    <x v="48"/>
    <n v="11493"/>
    <n v="1.436625"/>
    <x v="1"/>
    <x v="55"/>
    <n v="70.079268292682926"/>
    <x v="1"/>
    <s v="USD"/>
    <x v="56"/>
    <n v="1421474400"/>
    <b v="0"/>
    <b v="0"/>
    <s v="technology/wearables"/>
    <x v="2"/>
    <x v="8"/>
  </r>
  <r>
    <x v="57"/>
    <x v="57"/>
    <s v="Cross-group multi-state task-force"/>
    <x v="49"/>
    <n v="6243"/>
    <n v="2.1527586206896552"/>
    <x v="1"/>
    <x v="56"/>
    <n v="31.059701492537314"/>
    <x v="1"/>
    <s v="USD"/>
    <x v="57"/>
    <n v="1505278800"/>
    <b v="0"/>
    <b v="0"/>
    <s v="games/video games"/>
    <x v="6"/>
    <x v="11"/>
  </r>
  <r>
    <x v="58"/>
    <x v="58"/>
    <s v="Expanded 3rdgeneration strategy"/>
    <x v="50"/>
    <n v="6132"/>
    <n v="2.2711111111111113"/>
    <x v="1"/>
    <x v="57"/>
    <n v="29.061611374407583"/>
    <x v="1"/>
    <s v="USD"/>
    <x v="58"/>
    <n v="1443934800"/>
    <b v="0"/>
    <b v="0"/>
    <s v="theater/plays"/>
    <x v="3"/>
    <x v="3"/>
  </r>
  <r>
    <x v="59"/>
    <x v="59"/>
    <s v="Assimilated real-time support"/>
    <x v="1"/>
    <n v="3851"/>
    <n v="2.7507142857142859"/>
    <x v="1"/>
    <x v="58"/>
    <n v="30.0859375"/>
    <x v="1"/>
    <s v="USD"/>
    <x v="59"/>
    <n v="1498539600"/>
    <b v="0"/>
    <b v="1"/>
    <s v="theater/plays"/>
    <x v="3"/>
    <x v="3"/>
  </r>
  <r>
    <x v="60"/>
    <x v="60"/>
    <s v="User-centric regional database"/>
    <x v="51"/>
    <n v="135997"/>
    <n v="1.4437048832271762"/>
    <x v="1"/>
    <x v="59"/>
    <n v="84.998125000000002"/>
    <x v="0"/>
    <s v="CAD"/>
    <x v="60"/>
    <n v="1342760400"/>
    <b v="0"/>
    <b v="0"/>
    <s v="theater/plays"/>
    <x v="3"/>
    <x v="3"/>
  </r>
  <r>
    <x v="61"/>
    <x v="61"/>
    <s v="Open-source zero administration complexity"/>
    <x v="52"/>
    <n v="184750"/>
    <n v="0.92745983935742971"/>
    <x v="0"/>
    <x v="60"/>
    <n v="82.001775410563695"/>
    <x v="0"/>
    <s v="CAD"/>
    <x v="61"/>
    <n v="1301720400"/>
    <b v="0"/>
    <b v="0"/>
    <s v="theater/plays"/>
    <x v="3"/>
    <x v="3"/>
  </r>
  <r>
    <x v="62"/>
    <x v="62"/>
    <s v="Organized incremental standardization"/>
    <x v="22"/>
    <n v="14452"/>
    <n v="7.226"/>
    <x v="1"/>
    <x v="61"/>
    <n v="58.040160642570278"/>
    <x v="1"/>
    <s v="USD"/>
    <x v="62"/>
    <n v="1433566800"/>
    <b v="0"/>
    <b v="0"/>
    <s v="technology/web"/>
    <x v="2"/>
    <x v="2"/>
  </r>
  <r>
    <x v="63"/>
    <x v="63"/>
    <s v="Assimilated didactic open system"/>
    <x v="53"/>
    <n v="557"/>
    <n v="0.11851063829787234"/>
    <x v="0"/>
    <x v="62"/>
    <n v="111.4"/>
    <x v="1"/>
    <s v="USD"/>
    <x v="63"/>
    <n v="1493874000"/>
    <b v="0"/>
    <b v="0"/>
    <s v="theater/plays"/>
    <x v="3"/>
    <x v="3"/>
  </r>
  <r>
    <x v="64"/>
    <x v="64"/>
    <s v="Vision-oriented logistical intranet"/>
    <x v="54"/>
    <n v="2734"/>
    <n v="0.97642857142857142"/>
    <x v="0"/>
    <x v="63"/>
    <n v="71.94736842105263"/>
    <x v="1"/>
    <s v="USD"/>
    <x v="64"/>
    <n v="1531803600"/>
    <b v="0"/>
    <b v="1"/>
    <s v="technology/web"/>
    <x v="2"/>
    <x v="2"/>
  </r>
  <r>
    <x v="65"/>
    <x v="65"/>
    <s v="Mandatory incremental projection"/>
    <x v="55"/>
    <n v="14405"/>
    <n v="2.3614754098360655"/>
    <x v="1"/>
    <x v="64"/>
    <n v="61.038135593220339"/>
    <x v="1"/>
    <s v="USD"/>
    <x v="65"/>
    <n v="1296712800"/>
    <b v="0"/>
    <b v="0"/>
    <s v="theater/plays"/>
    <x v="3"/>
    <x v="3"/>
  </r>
  <r>
    <x v="66"/>
    <x v="66"/>
    <s v="Grass-roots needs-based encryption"/>
    <x v="49"/>
    <n v="1307"/>
    <n v="0.45068965517241377"/>
    <x v="0"/>
    <x v="65"/>
    <n v="108.91666666666667"/>
    <x v="1"/>
    <s v="USD"/>
    <x v="66"/>
    <n v="1428901200"/>
    <b v="0"/>
    <b v="1"/>
    <s v="theater/plays"/>
    <x v="3"/>
    <x v="3"/>
  </r>
  <r>
    <x v="67"/>
    <x v="67"/>
    <s v="Team-oriented 6thgeneration middleware"/>
    <x v="56"/>
    <n v="117892"/>
    <n v="1.6238567493112948"/>
    <x v="1"/>
    <x v="66"/>
    <n v="29.001722017220171"/>
    <x v="4"/>
    <s v="GBP"/>
    <x v="67"/>
    <n v="1264831200"/>
    <b v="0"/>
    <b v="1"/>
    <s v="technology/wearables"/>
    <x v="2"/>
    <x v="8"/>
  </r>
  <r>
    <x v="68"/>
    <x v="68"/>
    <s v="Inverse multi-tasking installation"/>
    <x v="57"/>
    <n v="14508"/>
    <n v="2.5452631578947367"/>
    <x v="1"/>
    <x v="67"/>
    <n v="58.975609756097562"/>
    <x v="6"/>
    <s v="EUR"/>
    <x v="68"/>
    <n v="1505192400"/>
    <b v="0"/>
    <b v="1"/>
    <s v="theater/plays"/>
    <x v="3"/>
    <x v="3"/>
  </r>
  <r>
    <x v="69"/>
    <x v="69"/>
    <s v="Switchable disintermediate moderator"/>
    <x v="58"/>
    <n v="1901"/>
    <n v="0.24063291139240506"/>
    <x v="3"/>
    <x v="68"/>
    <n v="111.82352941176471"/>
    <x v="1"/>
    <s v="USD"/>
    <x v="69"/>
    <n v="1295676000"/>
    <b v="0"/>
    <b v="0"/>
    <s v="theater/plays"/>
    <x v="3"/>
    <x v="3"/>
  </r>
  <r>
    <x v="70"/>
    <x v="70"/>
    <s v="Re-engineered 24/7 task-force"/>
    <x v="59"/>
    <n v="158389"/>
    <n v="1.2374140625000001"/>
    <x v="1"/>
    <x v="69"/>
    <n v="63.995555555555555"/>
    <x v="6"/>
    <s v="EUR"/>
    <x v="70"/>
    <n v="1292911200"/>
    <b v="0"/>
    <b v="1"/>
    <s v="theater/plays"/>
    <x v="3"/>
    <x v="3"/>
  </r>
  <r>
    <x v="71"/>
    <x v="71"/>
    <s v="Organic object-oriented budgetary management"/>
    <x v="46"/>
    <n v="6484"/>
    <n v="1.0806666666666667"/>
    <x v="1"/>
    <x v="70"/>
    <n v="85.315789473684205"/>
    <x v="1"/>
    <s v="USD"/>
    <x v="71"/>
    <n v="1575439200"/>
    <b v="0"/>
    <b v="0"/>
    <s v="theater/plays"/>
    <x v="3"/>
    <x v="3"/>
  </r>
  <r>
    <x v="72"/>
    <x v="72"/>
    <s v="Seamless coherent parallelism"/>
    <x v="60"/>
    <n v="4022"/>
    <n v="6.7033333333333331"/>
    <x v="1"/>
    <x v="71"/>
    <n v="74.481481481481481"/>
    <x v="1"/>
    <s v="USD"/>
    <x v="72"/>
    <n v="1438837200"/>
    <b v="0"/>
    <b v="0"/>
    <s v="film &amp; video/animation"/>
    <x v="4"/>
    <x v="10"/>
  </r>
  <r>
    <x v="73"/>
    <x v="73"/>
    <s v="Cross-platform even-keeled initiative"/>
    <x v="1"/>
    <n v="9253"/>
    <n v="6.609285714285714"/>
    <x v="1"/>
    <x v="39"/>
    <n v="105.14772727272727"/>
    <x v="1"/>
    <s v="USD"/>
    <x v="73"/>
    <n v="1480485600"/>
    <b v="0"/>
    <b v="0"/>
    <s v="music/jazz"/>
    <x v="1"/>
    <x v="17"/>
  </r>
  <r>
    <x v="74"/>
    <x v="74"/>
    <s v="Progressive tertiary framework"/>
    <x v="61"/>
    <n v="4776"/>
    <n v="1.2246153846153847"/>
    <x v="1"/>
    <x v="72"/>
    <n v="56.188235294117646"/>
    <x v="4"/>
    <s v="GBP"/>
    <x v="74"/>
    <n v="1459141200"/>
    <b v="0"/>
    <b v="0"/>
    <s v="music/metal"/>
    <x v="1"/>
    <x v="16"/>
  </r>
  <r>
    <x v="75"/>
    <x v="75"/>
    <s v="Multi-layered dynamic protocol"/>
    <x v="62"/>
    <n v="14606"/>
    <n v="1.5057731958762886"/>
    <x v="1"/>
    <x v="73"/>
    <n v="85.917647058823533"/>
    <x v="1"/>
    <s v="USD"/>
    <x v="75"/>
    <n v="1532322000"/>
    <b v="0"/>
    <b v="0"/>
    <s v="photography/photography books"/>
    <x v="7"/>
    <x v="14"/>
  </r>
  <r>
    <x v="76"/>
    <x v="76"/>
    <s v="Horizontal next generation function"/>
    <x v="63"/>
    <n v="95993"/>
    <n v="0.78106590724165992"/>
    <x v="0"/>
    <x v="74"/>
    <n v="57.00296912114014"/>
    <x v="1"/>
    <s v="USD"/>
    <x v="76"/>
    <n v="1426222800"/>
    <b v="1"/>
    <b v="1"/>
    <s v="theater/plays"/>
    <x v="3"/>
    <x v="3"/>
  </r>
  <r>
    <x v="77"/>
    <x v="77"/>
    <s v="Pre-emptive impactful model"/>
    <x v="40"/>
    <n v="4460"/>
    <n v="0.46947368421052632"/>
    <x v="0"/>
    <x v="75"/>
    <n v="79.642857142857139"/>
    <x v="1"/>
    <s v="USD"/>
    <x v="77"/>
    <n v="1286773200"/>
    <b v="0"/>
    <b v="1"/>
    <s v="film &amp; video/animation"/>
    <x v="4"/>
    <x v="10"/>
  </r>
  <r>
    <x v="78"/>
    <x v="78"/>
    <s v="User-centric bifurcated knowledge user"/>
    <x v="6"/>
    <n v="13536"/>
    <n v="3.008"/>
    <x v="1"/>
    <x v="76"/>
    <n v="41.018181818181816"/>
    <x v="1"/>
    <s v="USD"/>
    <x v="78"/>
    <n v="1523941200"/>
    <b v="0"/>
    <b v="0"/>
    <s v="publishing/translations"/>
    <x v="5"/>
    <x v="18"/>
  </r>
  <r>
    <x v="79"/>
    <x v="79"/>
    <s v="Triple-buffered reciprocal project"/>
    <x v="64"/>
    <n v="40228"/>
    <n v="0.6959861591695502"/>
    <x v="0"/>
    <x v="77"/>
    <n v="48.004773269689736"/>
    <x v="1"/>
    <s v="USD"/>
    <x v="79"/>
    <n v="1529557200"/>
    <b v="0"/>
    <b v="0"/>
    <s v="theater/plays"/>
    <x v="3"/>
    <x v="3"/>
  </r>
  <r>
    <x v="80"/>
    <x v="80"/>
    <s v="Cross-platform needs-based approach"/>
    <x v="65"/>
    <n v="7012"/>
    <n v="6.374545454545455"/>
    <x v="1"/>
    <x v="78"/>
    <n v="55.212598425196852"/>
    <x v="1"/>
    <s v="USD"/>
    <x v="80"/>
    <n v="1506574800"/>
    <b v="0"/>
    <b v="0"/>
    <s v="games/video games"/>
    <x v="6"/>
    <x v="11"/>
  </r>
  <r>
    <x v="81"/>
    <x v="81"/>
    <s v="User-friendly static contingency"/>
    <x v="66"/>
    <n v="37857"/>
    <n v="2.253392857142857"/>
    <x v="1"/>
    <x v="79"/>
    <n v="92.109489051094897"/>
    <x v="1"/>
    <s v="USD"/>
    <x v="81"/>
    <n v="1513576800"/>
    <b v="0"/>
    <b v="0"/>
    <s v="music/rock"/>
    <x v="1"/>
    <x v="1"/>
  </r>
  <r>
    <x v="82"/>
    <x v="82"/>
    <s v="Reactive content-based framework"/>
    <x v="67"/>
    <n v="14973"/>
    <n v="14.973000000000001"/>
    <x v="1"/>
    <x v="80"/>
    <n v="83.183333333333337"/>
    <x v="4"/>
    <s v="GBP"/>
    <x v="82"/>
    <n v="1548309600"/>
    <b v="0"/>
    <b v="1"/>
    <s v="games/video games"/>
    <x v="6"/>
    <x v="11"/>
  </r>
  <r>
    <x v="83"/>
    <x v="83"/>
    <s v="Realigned user-facing concept"/>
    <x v="68"/>
    <n v="39996"/>
    <n v="0.37590225563909774"/>
    <x v="0"/>
    <x v="81"/>
    <n v="39.996000000000002"/>
    <x v="1"/>
    <s v="USD"/>
    <x v="83"/>
    <n v="1471582800"/>
    <b v="0"/>
    <b v="0"/>
    <s v="music/electric music"/>
    <x v="1"/>
    <x v="5"/>
  </r>
  <r>
    <x v="84"/>
    <x v="84"/>
    <s v="Public-key zero tolerance orchestration"/>
    <x v="69"/>
    <n v="41564"/>
    <n v="1.3236942675159236"/>
    <x v="1"/>
    <x v="82"/>
    <n v="111.1336898395722"/>
    <x v="1"/>
    <s v="USD"/>
    <x v="84"/>
    <n v="1344315600"/>
    <b v="0"/>
    <b v="0"/>
    <s v="technology/wearables"/>
    <x v="2"/>
    <x v="8"/>
  </r>
  <r>
    <x v="85"/>
    <x v="85"/>
    <s v="Multi-tiered eco-centric architecture"/>
    <x v="70"/>
    <n v="6430"/>
    <n v="1.3122448979591836"/>
    <x v="1"/>
    <x v="83"/>
    <n v="90.563380281690144"/>
    <x v="2"/>
    <s v="AUD"/>
    <x v="85"/>
    <n v="1316408400"/>
    <b v="0"/>
    <b v="0"/>
    <s v="music/indie rock"/>
    <x v="1"/>
    <x v="7"/>
  </r>
  <r>
    <x v="86"/>
    <x v="86"/>
    <s v="Organic motivating firmware"/>
    <x v="71"/>
    <n v="12405"/>
    <n v="1.6763513513513513"/>
    <x v="1"/>
    <x v="84"/>
    <n v="61.108374384236456"/>
    <x v="1"/>
    <s v="USD"/>
    <x v="86"/>
    <n v="1431838800"/>
    <b v="1"/>
    <b v="0"/>
    <s v="theater/plays"/>
    <x v="3"/>
    <x v="3"/>
  </r>
  <r>
    <x v="87"/>
    <x v="87"/>
    <s v="Synergized 4thgeneration conglomeration"/>
    <x v="72"/>
    <n v="123040"/>
    <n v="0.6198488664987406"/>
    <x v="0"/>
    <x v="85"/>
    <n v="83.022941970310384"/>
    <x v="2"/>
    <s v="AUD"/>
    <x v="87"/>
    <n v="1300510800"/>
    <b v="0"/>
    <b v="1"/>
    <s v="music/rock"/>
    <x v="1"/>
    <x v="1"/>
  </r>
  <r>
    <x v="88"/>
    <x v="88"/>
    <s v="Grass-roots fault-tolerant policy"/>
    <x v="73"/>
    <n v="12516"/>
    <n v="2.6074999999999999"/>
    <x v="1"/>
    <x v="86"/>
    <n v="110.76106194690266"/>
    <x v="1"/>
    <s v="USD"/>
    <x v="88"/>
    <n v="1431061200"/>
    <b v="0"/>
    <b v="0"/>
    <s v="publishing/translations"/>
    <x v="5"/>
    <x v="18"/>
  </r>
  <r>
    <x v="89"/>
    <x v="89"/>
    <s v="Monitored scalable knowledgebase"/>
    <x v="74"/>
    <n v="8588"/>
    <n v="2.5258823529411765"/>
    <x v="1"/>
    <x v="87"/>
    <n v="89.458333333333329"/>
    <x v="1"/>
    <s v="USD"/>
    <x v="89"/>
    <n v="1271480400"/>
    <b v="0"/>
    <b v="0"/>
    <s v="theater/plays"/>
    <x v="3"/>
    <x v="3"/>
  </r>
  <r>
    <x v="90"/>
    <x v="90"/>
    <s v="Synergistic explicit parallelism"/>
    <x v="75"/>
    <n v="6132"/>
    <n v="0.7861538461538462"/>
    <x v="0"/>
    <x v="88"/>
    <n v="57.849056603773583"/>
    <x v="1"/>
    <s v="USD"/>
    <x v="90"/>
    <n v="1456380000"/>
    <b v="0"/>
    <b v="1"/>
    <s v="theater/plays"/>
    <x v="3"/>
    <x v="3"/>
  </r>
  <r>
    <x v="91"/>
    <x v="91"/>
    <s v="Enhanced systemic analyzer"/>
    <x v="76"/>
    <n v="74688"/>
    <n v="0.48404406999351912"/>
    <x v="0"/>
    <x v="89"/>
    <n v="109.99705449189985"/>
    <x v="6"/>
    <s v="EUR"/>
    <x v="91"/>
    <n v="1472878800"/>
    <b v="0"/>
    <b v="0"/>
    <s v="publishing/translations"/>
    <x v="5"/>
    <x v="18"/>
  </r>
  <r>
    <x v="92"/>
    <x v="92"/>
    <s v="Object-based analyzing knowledge user"/>
    <x v="77"/>
    <n v="51775"/>
    <n v="2.5887500000000001"/>
    <x v="1"/>
    <x v="90"/>
    <n v="103.96586345381526"/>
    <x v="5"/>
    <s v="CHF"/>
    <x v="92"/>
    <n v="1277355600"/>
    <b v="0"/>
    <b v="1"/>
    <s v="games/video games"/>
    <x v="6"/>
    <x v="11"/>
  </r>
  <r>
    <x v="93"/>
    <x v="93"/>
    <s v="Pre-emptive radical architecture"/>
    <x v="78"/>
    <n v="65877"/>
    <n v="0.60548713235294116"/>
    <x v="3"/>
    <x v="91"/>
    <n v="107.99508196721311"/>
    <x v="1"/>
    <s v="USD"/>
    <x v="93"/>
    <n v="1351054800"/>
    <b v="0"/>
    <b v="1"/>
    <s v="theater/plays"/>
    <x v="3"/>
    <x v="3"/>
  </r>
  <r>
    <x v="94"/>
    <x v="94"/>
    <s v="Grass-roots web-enabled contingency"/>
    <x v="49"/>
    <n v="8807"/>
    <n v="3.036896551724138"/>
    <x v="1"/>
    <x v="80"/>
    <n v="48.927777777777777"/>
    <x v="4"/>
    <s v="GBP"/>
    <x v="94"/>
    <n v="1555563600"/>
    <b v="0"/>
    <b v="0"/>
    <s v="technology/web"/>
    <x v="2"/>
    <x v="2"/>
  </r>
  <r>
    <x v="95"/>
    <x v="95"/>
    <s v="Stand-alone system-worthy standardization"/>
    <x v="79"/>
    <n v="1017"/>
    <n v="1.1299999999999999"/>
    <x v="1"/>
    <x v="11"/>
    <n v="37.666666666666664"/>
    <x v="1"/>
    <s v="USD"/>
    <x v="95"/>
    <n v="1571634000"/>
    <b v="0"/>
    <b v="0"/>
    <s v="film &amp; video/documentary"/>
    <x v="4"/>
    <x v="4"/>
  </r>
  <r>
    <x v="96"/>
    <x v="96"/>
    <s v="Down-sized systematic policy"/>
    <x v="80"/>
    <n v="151513"/>
    <n v="2.1737876614060259"/>
    <x v="1"/>
    <x v="92"/>
    <n v="64.999141999141997"/>
    <x v="1"/>
    <s v="USD"/>
    <x v="96"/>
    <n v="1300856400"/>
    <b v="0"/>
    <b v="0"/>
    <s v="theater/plays"/>
    <x v="3"/>
    <x v="3"/>
  </r>
  <r>
    <x v="97"/>
    <x v="97"/>
    <s v="Cloned bi-directional architecture"/>
    <x v="81"/>
    <n v="12047"/>
    <n v="9.2669230769230762"/>
    <x v="1"/>
    <x v="86"/>
    <n v="106.61061946902655"/>
    <x v="1"/>
    <s v="USD"/>
    <x v="48"/>
    <n v="1439874000"/>
    <b v="0"/>
    <b v="0"/>
    <s v="food/food trucks"/>
    <x v="0"/>
    <x v="0"/>
  </r>
  <r>
    <x v="98"/>
    <x v="98"/>
    <s v="Seamless transitional portal"/>
    <x v="82"/>
    <n v="32951"/>
    <n v="0.33692229038854804"/>
    <x v="0"/>
    <x v="93"/>
    <n v="27.009016393442622"/>
    <x v="2"/>
    <s v="AUD"/>
    <x v="97"/>
    <n v="1438318800"/>
    <b v="0"/>
    <b v="0"/>
    <s v="games/video games"/>
    <x v="6"/>
    <x v="11"/>
  </r>
  <r>
    <x v="99"/>
    <x v="99"/>
    <s v="Fully-configurable motivating approach"/>
    <x v="4"/>
    <n v="14951"/>
    <n v="1.9672368421052631"/>
    <x v="1"/>
    <x v="55"/>
    <n v="91.16463414634147"/>
    <x v="1"/>
    <s v="USD"/>
    <x v="98"/>
    <n v="1419400800"/>
    <b v="0"/>
    <b v="0"/>
    <s v="theater/plays"/>
    <x v="3"/>
    <x v="3"/>
  </r>
  <r>
    <x v="100"/>
    <x v="100"/>
    <s v="Upgradable fault-tolerant approach"/>
    <x v="0"/>
    <n v="1"/>
    <n v="0.01"/>
    <x v="0"/>
    <x v="49"/>
    <n v="1"/>
    <x v="1"/>
    <s v="USD"/>
    <x v="99"/>
    <n v="1320555600"/>
    <b v="0"/>
    <b v="0"/>
    <s v="theater/plays"/>
    <x v="3"/>
    <x v="3"/>
  </r>
  <r>
    <x v="101"/>
    <x v="101"/>
    <s v="Reduced heuristic moratorium"/>
    <x v="79"/>
    <n v="9193"/>
    <n v="10.214444444444444"/>
    <x v="1"/>
    <x v="55"/>
    <n v="56.054878048780488"/>
    <x v="1"/>
    <s v="USD"/>
    <x v="100"/>
    <n v="1425103200"/>
    <b v="0"/>
    <b v="1"/>
    <s v="music/electric music"/>
    <x v="1"/>
    <x v="5"/>
  </r>
  <r>
    <x v="102"/>
    <x v="102"/>
    <s v="Front-line web-enabled model"/>
    <x v="41"/>
    <n v="10422"/>
    <n v="2.8167567567567566"/>
    <x v="1"/>
    <x v="94"/>
    <n v="31.017857142857142"/>
    <x v="1"/>
    <s v="USD"/>
    <x v="101"/>
    <n v="1526878800"/>
    <b v="0"/>
    <b v="1"/>
    <s v="technology/wearables"/>
    <x v="2"/>
    <x v="8"/>
  </r>
  <r>
    <x v="103"/>
    <x v="103"/>
    <s v="Polarized incremental emulation"/>
    <x v="83"/>
    <n v="2461"/>
    <n v="0.24610000000000001"/>
    <x v="0"/>
    <x v="95"/>
    <n v="66.513513513513516"/>
    <x v="6"/>
    <s v="EUR"/>
    <x v="102"/>
    <n v="1288674000"/>
    <b v="0"/>
    <b v="0"/>
    <s v="music/electric music"/>
    <x v="1"/>
    <x v="5"/>
  </r>
  <r>
    <x v="104"/>
    <x v="104"/>
    <s v="Self-enabling grid-enabled initiative"/>
    <x v="84"/>
    <n v="170623"/>
    <n v="1.4314010067114094"/>
    <x v="1"/>
    <x v="96"/>
    <n v="89.005216484089729"/>
    <x v="1"/>
    <s v="USD"/>
    <x v="103"/>
    <n v="1495602000"/>
    <b v="0"/>
    <b v="0"/>
    <s v="music/indie rock"/>
    <x v="1"/>
    <x v="7"/>
  </r>
  <r>
    <x v="105"/>
    <x v="105"/>
    <s v="Total fresh-thinking system engine"/>
    <x v="85"/>
    <n v="9829"/>
    <n v="1.4454411764705883"/>
    <x v="1"/>
    <x v="97"/>
    <n v="103.46315789473684"/>
    <x v="1"/>
    <s v="USD"/>
    <x v="104"/>
    <n v="1366434000"/>
    <b v="0"/>
    <b v="0"/>
    <s v="technology/web"/>
    <x v="2"/>
    <x v="2"/>
  </r>
  <r>
    <x v="106"/>
    <x v="106"/>
    <s v="Ameliorated clear-thinking circuit"/>
    <x v="61"/>
    <n v="14006"/>
    <n v="3.5912820512820511"/>
    <x v="1"/>
    <x v="98"/>
    <n v="95.278911564625844"/>
    <x v="1"/>
    <s v="USD"/>
    <x v="105"/>
    <n v="1568350800"/>
    <b v="0"/>
    <b v="0"/>
    <s v="theater/plays"/>
    <x v="3"/>
    <x v="3"/>
  </r>
  <r>
    <x v="107"/>
    <x v="107"/>
    <s v="Multi-layered encompassing installation"/>
    <x v="26"/>
    <n v="6527"/>
    <n v="1.8648571428571428"/>
    <x v="1"/>
    <x v="99"/>
    <n v="75.895348837209298"/>
    <x v="1"/>
    <s v="USD"/>
    <x v="106"/>
    <n v="1525928400"/>
    <b v="0"/>
    <b v="1"/>
    <s v="theater/plays"/>
    <x v="3"/>
    <x v="3"/>
  </r>
  <r>
    <x v="108"/>
    <x v="108"/>
    <s v="Universal encompassing implementation"/>
    <x v="42"/>
    <n v="8929"/>
    <n v="5.9526666666666666"/>
    <x v="1"/>
    <x v="100"/>
    <n v="107.57831325301204"/>
    <x v="1"/>
    <s v="USD"/>
    <x v="107"/>
    <n v="1336885200"/>
    <b v="0"/>
    <b v="0"/>
    <s v="film &amp; video/documentary"/>
    <x v="4"/>
    <x v="4"/>
  </r>
  <r>
    <x v="109"/>
    <x v="109"/>
    <s v="Object-based client-server application"/>
    <x v="5"/>
    <n v="3079"/>
    <n v="0.5921153846153846"/>
    <x v="0"/>
    <x v="101"/>
    <n v="51.31666666666667"/>
    <x v="1"/>
    <s v="USD"/>
    <x v="108"/>
    <n v="1389679200"/>
    <b v="0"/>
    <b v="0"/>
    <s v="film &amp; video/television"/>
    <x v="4"/>
    <x v="19"/>
  </r>
  <r>
    <x v="110"/>
    <x v="110"/>
    <s v="Cross-platform solution-oriented process improvement"/>
    <x v="86"/>
    <n v="21307"/>
    <n v="0.14962780898876404"/>
    <x v="0"/>
    <x v="102"/>
    <n v="71.983108108108112"/>
    <x v="1"/>
    <s v="USD"/>
    <x v="109"/>
    <n v="1538283600"/>
    <b v="0"/>
    <b v="0"/>
    <s v="food/food trucks"/>
    <x v="0"/>
    <x v="0"/>
  </r>
  <r>
    <x v="111"/>
    <x v="111"/>
    <s v="Re-engineered user-facing approach"/>
    <x v="87"/>
    <n v="73653"/>
    <n v="1.1995602605863191"/>
    <x v="1"/>
    <x v="103"/>
    <n v="108.95414201183432"/>
    <x v="1"/>
    <s v="USD"/>
    <x v="110"/>
    <n v="1348808400"/>
    <b v="0"/>
    <b v="0"/>
    <s v="publishing/radio &amp; podcasts"/>
    <x v="5"/>
    <x v="15"/>
  </r>
  <r>
    <x v="112"/>
    <x v="112"/>
    <s v="Re-engineered client-driven hub"/>
    <x v="53"/>
    <n v="12635"/>
    <n v="2.6882978723404256"/>
    <x v="1"/>
    <x v="104"/>
    <n v="35"/>
    <x v="2"/>
    <s v="AUD"/>
    <x v="111"/>
    <n v="1410152400"/>
    <b v="0"/>
    <b v="0"/>
    <s v="technology/web"/>
    <x v="2"/>
    <x v="2"/>
  </r>
  <r>
    <x v="113"/>
    <x v="113"/>
    <s v="User-friendly tertiary array"/>
    <x v="88"/>
    <n v="12437"/>
    <n v="3.7687878787878786"/>
    <x v="1"/>
    <x v="54"/>
    <n v="94.938931297709928"/>
    <x v="1"/>
    <s v="USD"/>
    <x v="112"/>
    <n v="1505797200"/>
    <b v="0"/>
    <b v="0"/>
    <s v="food/food trucks"/>
    <x v="0"/>
    <x v="0"/>
  </r>
  <r>
    <x v="114"/>
    <x v="114"/>
    <s v="Robust heuristic encoding"/>
    <x v="89"/>
    <n v="13816"/>
    <n v="7.2715789473684209"/>
    <x v="1"/>
    <x v="105"/>
    <n v="109.65079365079364"/>
    <x v="1"/>
    <s v="USD"/>
    <x v="113"/>
    <n v="1554872400"/>
    <b v="0"/>
    <b v="1"/>
    <s v="technology/wearables"/>
    <x v="2"/>
    <x v="8"/>
  </r>
  <r>
    <x v="115"/>
    <x v="115"/>
    <s v="Team-oriented clear-thinking capacity"/>
    <x v="90"/>
    <n v="145382"/>
    <n v="0.87211757648470301"/>
    <x v="0"/>
    <x v="106"/>
    <n v="44.001815980629537"/>
    <x v="6"/>
    <s v="EUR"/>
    <x v="114"/>
    <n v="1513922400"/>
    <b v="0"/>
    <b v="0"/>
    <s v="publishing/fiction"/>
    <x v="5"/>
    <x v="13"/>
  </r>
  <r>
    <x v="116"/>
    <x v="116"/>
    <s v="De-engineered motivating standardization"/>
    <x v="44"/>
    <n v="6336"/>
    <n v="0.88"/>
    <x v="0"/>
    <x v="107"/>
    <n v="86.794520547945211"/>
    <x v="1"/>
    <s v="USD"/>
    <x v="115"/>
    <n v="1442638800"/>
    <b v="0"/>
    <b v="0"/>
    <s v="theater/plays"/>
    <x v="3"/>
    <x v="3"/>
  </r>
  <r>
    <x v="117"/>
    <x v="117"/>
    <s v="Business-focused 24hour groupware"/>
    <x v="70"/>
    <n v="8523"/>
    <n v="1.7393877551020409"/>
    <x v="1"/>
    <x v="108"/>
    <n v="30.992727272727272"/>
    <x v="1"/>
    <s v="USD"/>
    <x v="116"/>
    <n v="1317186000"/>
    <b v="0"/>
    <b v="0"/>
    <s v="film &amp; video/television"/>
    <x v="4"/>
    <x v="19"/>
  </r>
  <r>
    <x v="118"/>
    <x v="118"/>
    <s v="Organic next generation protocol"/>
    <x v="91"/>
    <n v="6351"/>
    <n v="1.1761111111111111"/>
    <x v="1"/>
    <x v="109"/>
    <n v="94.791044776119406"/>
    <x v="1"/>
    <s v="USD"/>
    <x v="117"/>
    <n v="1391234400"/>
    <b v="0"/>
    <b v="0"/>
    <s v="photography/photography books"/>
    <x v="7"/>
    <x v="14"/>
  </r>
  <r>
    <x v="119"/>
    <x v="119"/>
    <s v="Reverse-engineered full-range Internet solution"/>
    <x v="92"/>
    <n v="10748"/>
    <n v="2.1496"/>
    <x v="1"/>
    <x v="110"/>
    <n v="69.79220779220779"/>
    <x v="1"/>
    <s v="USD"/>
    <x v="118"/>
    <n v="1404363600"/>
    <b v="0"/>
    <b v="1"/>
    <s v="film &amp; video/documentary"/>
    <x v="4"/>
    <x v="4"/>
  </r>
  <r>
    <x v="120"/>
    <x v="120"/>
    <s v="Synchronized regional synergy"/>
    <x v="93"/>
    <n v="112272"/>
    <n v="1.4949667110519307"/>
    <x v="1"/>
    <x v="111"/>
    <n v="63.003367003367003"/>
    <x v="1"/>
    <s v="USD"/>
    <x v="119"/>
    <n v="1429592400"/>
    <b v="0"/>
    <b v="1"/>
    <s v="games/mobile games"/>
    <x v="6"/>
    <x v="20"/>
  </r>
  <r>
    <x v="121"/>
    <x v="121"/>
    <s v="Multi-lateral homogeneous success"/>
    <x v="94"/>
    <n v="99361"/>
    <n v="2.1933995584988963"/>
    <x v="1"/>
    <x v="112"/>
    <n v="110.0343300110742"/>
    <x v="1"/>
    <s v="USD"/>
    <x v="33"/>
    <n v="1413608400"/>
    <b v="0"/>
    <b v="0"/>
    <s v="games/video games"/>
    <x v="6"/>
    <x v="11"/>
  </r>
  <r>
    <x v="122"/>
    <x v="122"/>
    <s v="Seamless zero-defect solution"/>
    <x v="95"/>
    <n v="88055"/>
    <n v="0.64367690058479532"/>
    <x v="0"/>
    <x v="113"/>
    <n v="25.997933274284026"/>
    <x v="1"/>
    <s v="USD"/>
    <x v="120"/>
    <n v="1419400800"/>
    <b v="0"/>
    <b v="0"/>
    <s v="publishing/fiction"/>
    <x v="5"/>
    <x v="13"/>
  </r>
  <r>
    <x v="123"/>
    <x v="123"/>
    <s v="Enhanced scalable concept"/>
    <x v="96"/>
    <n v="33092"/>
    <n v="0.18622397298818233"/>
    <x v="0"/>
    <x v="114"/>
    <n v="49.987915407854985"/>
    <x v="0"/>
    <s v="CAD"/>
    <x v="121"/>
    <n v="1448604000"/>
    <b v="1"/>
    <b v="0"/>
    <s v="theater/plays"/>
    <x v="3"/>
    <x v="3"/>
  </r>
  <r>
    <x v="124"/>
    <x v="124"/>
    <s v="Polarized uniform software"/>
    <x v="97"/>
    <n v="9562"/>
    <n v="3.6776923076923076"/>
    <x v="1"/>
    <x v="115"/>
    <n v="101.72340425531915"/>
    <x v="6"/>
    <s v="EUR"/>
    <x v="122"/>
    <n v="1562302800"/>
    <b v="0"/>
    <b v="0"/>
    <s v="photography/photography books"/>
    <x v="7"/>
    <x v="14"/>
  </r>
  <r>
    <x v="125"/>
    <x v="125"/>
    <s v="Stand-alone web-enabled moderator"/>
    <x v="98"/>
    <n v="8475"/>
    <n v="1.5990566037735849"/>
    <x v="1"/>
    <x v="80"/>
    <n v="47.083333333333336"/>
    <x v="1"/>
    <s v="USD"/>
    <x v="123"/>
    <n v="1537678800"/>
    <b v="0"/>
    <b v="0"/>
    <s v="theater/plays"/>
    <x v="3"/>
    <x v="3"/>
  </r>
  <r>
    <x v="126"/>
    <x v="126"/>
    <s v="Proactive methodical benchmark"/>
    <x v="99"/>
    <n v="69617"/>
    <n v="0.38633185349611543"/>
    <x v="0"/>
    <x v="116"/>
    <n v="89.944444444444443"/>
    <x v="1"/>
    <s v="USD"/>
    <x v="124"/>
    <n v="1473570000"/>
    <b v="0"/>
    <b v="1"/>
    <s v="theater/plays"/>
    <x v="3"/>
    <x v="3"/>
  </r>
  <r>
    <x v="127"/>
    <x v="127"/>
    <s v="Team-oriented 6thgeneration matrix"/>
    <x v="100"/>
    <n v="53067"/>
    <n v="0.51421511627906979"/>
    <x v="0"/>
    <x v="117"/>
    <n v="78.96875"/>
    <x v="0"/>
    <s v="CAD"/>
    <x v="125"/>
    <n v="1273899600"/>
    <b v="0"/>
    <b v="0"/>
    <s v="theater/plays"/>
    <x v="3"/>
    <x v="3"/>
  </r>
  <r>
    <x v="128"/>
    <x v="128"/>
    <s v="Phased human-resource core"/>
    <x v="101"/>
    <n v="42596"/>
    <n v="0.60334277620396604"/>
    <x v="3"/>
    <x v="118"/>
    <n v="80.067669172932327"/>
    <x v="1"/>
    <s v="USD"/>
    <x v="126"/>
    <n v="1284008400"/>
    <b v="0"/>
    <b v="0"/>
    <s v="music/rock"/>
    <x v="1"/>
    <x v="1"/>
  </r>
  <r>
    <x v="129"/>
    <x v="129"/>
    <s v="Mandatory tertiary implementation"/>
    <x v="102"/>
    <n v="4756"/>
    <n v="3.2026936026936029E-2"/>
    <x v="3"/>
    <x v="12"/>
    <n v="86.472727272727269"/>
    <x v="2"/>
    <s v="AUD"/>
    <x v="127"/>
    <n v="1425103200"/>
    <b v="0"/>
    <b v="0"/>
    <s v="food/food trucks"/>
    <x v="0"/>
    <x v="0"/>
  </r>
  <r>
    <x v="130"/>
    <x v="130"/>
    <s v="Secured directional encryption"/>
    <x v="103"/>
    <n v="14925"/>
    <n v="1.5546875"/>
    <x v="1"/>
    <x v="119"/>
    <n v="28.001876172607879"/>
    <x v="3"/>
    <s v="DKK"/>
    <x v="128"/>
    <n v="1320991200"/>
    <b v="0"/>
    <b v="0"/>
    <s v="film &amp; video/drama"/>
    <x v="4"/>
    <x v="6"/>
  </r>
  <r>
    <x v="131"/>
    <x v="131"/>
    <s v="Distributed 5thgeneration implementation"/>
    <x v="104"/>
    <n v="166116"/>
    <n v="1.0085974499089254"/>
    <x v="1"/>
    <x v="120"/>
    <n v="67.996725337699544"/>
    <x v="4"/>
    <s v="GBP"/>
    <x v="129"/>
    <n v="1386828000"/>
    <b v="0"/>
    <b v="0"/>
    <s v="technology/web"/>
    <x v="2"/>
    <x v="2"/>
  </r>
  <r>
    <x v="132"/>
    <x v="132"/>
    <s v="Virtual static core"/>
    <x v="88"/>
    <n v="3834"/>
    <n v="1.1618181818181819"/>
    <x v="1"/>
    <x v="121"/>
    <n v="43.078651685393261"/>
    <x v="1"/>
    <s v="USD"/>
    <x v="130"/>
    <n v="1517119200"/>
    <b v="0"/>
    <b v="1"/>
    <s v="theater/plays"/>
    <x v="3"/>
    <x v="3"/>
  </r>
  <r>
    <x v="133"/>
    <x v="133"/>
    <s v="Secured content-based product"/>
    <x v="6"/>
    <n v="13985"/>
    <n v="3.1077777777777778"/>
    <x v="1"/>
    <x v="122"/>
    <n v="87.95597484276729"/>
    <x v="1"/>
    <s v="USD"/>
    <x v="131"/>
    <n v="1315026000"/>
    <b v="0"/>
    <b v="0"/>
    <s v="music/world music"/>
    <x v="1"/>
    <x v="21"/>
  </r>
  <r>
    <x v="134"/>
    <x v="134"/>
    <s v="Secured executive concept"/>
    <x v="105"/>
    <n v="89288"/>
    <n v="0.89736683417085428"/>
    <x v="0"/>
    <x v="123"/>
    <n v="94.987234042553197"/>
    <x v="5"/>
    <s v="CHF"/>
    <x v="132"/>
    <n v="1312693200"/>
    <b v="0"/>
    <b v="1"/>
    <s v="film &amp; video/documentary"/>
    <x v="4"/>
    <x v="4"/>
  </r>
  <r>
    <x v="135"/>
    <x v="135"/>
    <s v="Balanced zero-defect software"/>
    <x v="106"/>
    <n v="5488"/>
    <n v="0.71272727272727276"/>
    <x v="0"/>
    <x v="124"/>
    <n v="46.905982905982903"/>
    <x v="1"/>
    <s v="USD"/>
    <x v="133"/>
    <n v="1363064400"/>
    <b v="0"/>
    <b v="1"/>
    <s v="theater/plays"/>
    <x v="3"/>
    <x v="3"/>
  </r>
  <r>
    <x v="136"/>
    <x v="136"/>
    <s v="Distributed context-sensitive flexibility"/>
    <x v="107"/>
    <n v="2721"/>
    <n v="3.2862318840579711E-2"/>
    <x v="3"/>
    <x v="125"/>
    <n v="46.913793103448278"/>
    <x v="1"/>
    <s v="USD"/>
    <x v="134"/>
    <n v="1403154000"/>
    <b v="0"/>
    <b v="1"/>
    <s v="film &amp; video/drama"/>
    <x v="4"/>
    <x v="6"/>
  </r>
  <r>
    <x v="137"/>
    <x v="137"/>
    <s v="Down-sized disintermediate support"/>
    <x v="37"/>
    <n v="4712"/>
    <n v="2.617777777777778"/>
    <x v="1"/>
    <x v="126"/>
    <n v="94.24"/>
    <x v="1"/>
    <s v="USD"/>
    <x v="135"/>
    <n v="1286859600"/>
    <b v="0"/>
    <b v="0"/>
    <s v="publishing/nonfiction"/>
    <x v="5"/>
    <x v="9"/>
  </r>
  <r>
    <x v="138"/>
    <x v="138"/>
    <s v="Stand-alone mission-critical moratorium"/>
    <x v="103"/>
    <n v="9216"/>
    <n v="0.96"/>
    <x v="0"/>
    <x v="127"/>
    <n v="80.139130434782615"/>
    <x v="1"/>
    <s v="USD"/>
    <x v="136"/>
    <n v="1349326800"/>
    <b v="0"/>
    <b v="0"/>
    <s v="games/mobile games"/>
    <x v="6"/>
    <x v="20"/>
  </r>
  <r>
    <x v="139"/>
    <x v="139"/>
    <s v="Down-sized empowering protocol"/>
    <x v="108"/>
    <n v="19246"/>
    <n v="0.20896851248642778"/>
    <x v="0"/>
    <x v="128"/>
    <n v="59.036809815950917"/>
    <x v="1"/>
    <s v="USD"/>
    <x v="137"/>
    <n v="1430974800"/>
    <b v="0"/>
    <b v="1"/>
    <s v="technology/wearables"/>
    <x v="2"/>
    <x v="8"/>
  </r>
  <r>
    <x v="140"/>
    <x v="140"/>
    <s v="Fully-configurable coherent Internet solution"/>
    <x v="20"/>
    <n v="12274"/>
    <n v="2.2316363636363636"/>
    <x v="1"/>
    <x v="129"/>
    <n v="65.989247311827953"/>
    <x v="1"/>
    <s v="USD"/>
    <x v="138"/>
    <n v="1519970400"/>
    <b v="0"/>
    <b v="0"/>
    <s v="film &amp; video/documentary"/>
    <x v="4"/>
    <x v="4"/>
  </r>
  <r>
    <x v="141"/>
    <x v="141"/>
    <s v="Distributed motivating algorithm"/>
    <x v="109"/>
    <n v="65323"/>
    <n v="1.0159097978227061"/>
    <x v="1"/>
    <x v="130"/>
    <n v="60.992530345471522"/>
    <x v="1"/>
    <s v="USD"/>
    <x v="139"/>
    <n v="1434603600"/>
    <b v="0"/>
    <b v="0"/>
    <s v="technology/web"/>
    <x v="2"/>
    <x v="2"/>
  </r>
  <r>
    <x v="142"/>
    <x v="142"/>
    <s v="Expanded solution-oriented benchmark"/>
    <x v="92"/>
    <n v="11502"/>
    <n v="2.3003999999999998"/>
    <x v="1"/>
    <x v="124"/>
    <n v="98.307692307692307"/>
    <x v="1"/>
    <s v="USD"/>
    <x v="107"/>
    <n v="1337230800"/>
    <b v="0"/>
    <b v="0"/>
    <s v="technology/web"/>
    <x v="2"/>
    <x v="2"/>
  </r>
  <r>
    <x v="143"/>
    <x v="143"/>
    <s v="Implemented discrete secured line"/>
    <x v="91"/>
    <n v="7322"/>
    <n v="1.355925925925926"/>
    <x v="1"/>
    <x v="131"/>
    <n v="104.6"/>
    <x v="1"/>
    <s v="USD"/>
    <x v="140"/>
    <n v="1279429200"/>
    <b v="0"/>
    <b v="0"/>
    <s v="music/indie rock"/>
    <x v="1"/>
    <x v="7"/>
  </r>
  <r>
    <x v="144"/>
    <x v="144"/>
    <s v="Multi-lateral actuating installation"/>
    <x v="25"/>
    <n v="11619"/>
    <n v="1.2909999999999999"/>
    <x v="1"/>
    <x v="18"/>
    <n v="86.066666666666663"/>
    <x v="1"/>
    <s v="USD"/>
    <x v="141"/>
    <n v="1561438800"/>
    <b v="0"/>
    <b v="0"/>
    <s v="theater/plays"/>
    <x v="3"/>
    <x v="3"/>
  </r>
  <r>
    <x v="145"/>
    <x v="145"/>
    <s v="Secured reciprocal array"/>
    <x v="110"/>
    <n v="59128"/>
    <n v="2.3651200000000001"/>
    <x v="1"/>
    <x v="132"/>
    <n v="76.989583333333329"/>
    <x v="5"/>
    <s v="CHF"/>
    <x v="142"/>
    <n v="1410498000"/>
    <b v="0"/>
    <b v="0"/>
    <s v="technology/wearables"/>
    <x v="2"/>
    <x v="8"/>
  </r>
  <r>
    <x v="146"/>
    <x v="146"/>
    <s v="Optional bandwidth-monitored middleware"/>
    <x v="35"/>
    <n v="1518"/>
    <n v="0.17249999999999999"/>
    <x v="3"/>
    <x v="133"/>
    <n v="29.764705882352942"/>
    <x v="1"/>
    <s v="USD"/>
    <x v="143"/>
    <n v="1322460000"/>
    <b v="0"/>
    <b v="0"/>
    <s v="theater/plays"/>
    <x v="3"/>
    <x v="3"/>
  </r>
  <r>
    <x v="147"/>
    <x v="147"/>
    <s v="Upgradable upward-trending workforce"/>
    <x v="111"/>
    <n v="9337"/>
    <n v="1.1249397590361445"/>
    <x v="1"/>
    <x v="134"/>
    <n v="46.91959798994975"/>
    <x v="1"/>
    <s v="USD"/>
    <x v="144"/>
    <n v="1466312400"/>
    <b v="0"/>
    <b v="1"/>
    <s v="theater/plays"/>
    <x v="3"/>
    <x v="3"/>
  </r>
  <r>
    <x v="148"/>
    <x v="148"/>
    <s v="Upgradable hybrid capability"/>
    <x v="29"/>
    <n v="11255"/>
    <n v="1.2102150537634409"/>
    <x v="1"/>
    <x v="37"/>
    <n v="105.18691588785046"/>
    <x v="1"/>
    <s v="USD"/>
    <x v="145"/>
    <n v="1501736400"/>
    <b v="0"/>
    <b v="0"/>
    <s v="technology/wearables"/>
    <x v="2"/>
    <x v="8"/>
  </r>
  <r>
    <x v="149"/>
    <x v="149"/>
    <s v="Managed fresh-thinking flexibility"/>
    <x v="8"/>
    <n v="13632"/>
    <n v="2.1987096774193549"/>
    <x v="1"/>
    <x v="135"/>
    <n v="69.907692307692301"/>
    <x v="1"/>
    <s v="USD"/>
    <x v="146"/>
    <n v="1361512800"/>
    <b v="0"/>
    <b v="0"/>
    <s v="music/indie rock"/>
    <x v="1"/>
    <x v="7"/>
  </r>
  <r>
    <x v="150"/>
    <x v="150"/>
    <s v="Networked stable workforce"/>
    <x v="0"/>
    <n v="1"/>
    <n v="0.01"/>
    <x v="0"/>
    <x v="49"/>
    <n v="1"/>
    <x v="1"/>
    <s v="USD"/>
    <x v="147"/>
    <n v="1545026400"/>
    <b v="0"/>
    <b v="0"/>
    <s v="music/rock"/>
    <x v="1"/>
    <x v="1"/>
  </r>
  <r>
    <x v="151"/>
    <x v="151"/>
    <s v="Customizable intermediate extranet"/>
    <x v="112"/>
    <n v="88037"/>
    <n v="0.64166909620991253"/>
    <x v="0"/>
    <x v="50"/>
    <n v="60.011588275391958"/>
    <x v="1"/>
    <s v="USD"/>
    <x v="148"/>
    <n v="1406696400"/>
    <b v="0"/>
    <b v="0"/>
    <s v="music/electric music"/>
    <x v="1"/>
    <x v="5"/>
  </r>
  <r>
    <x v="152"/>
    <x v="152"/>
    <s v="User-centric fault-tolerant task-force"/>
    <x v="113"/>
    <n v="175573"/>
    <n v="4.2306746987951804"/>
    <x v="1"/>
    <x v="136"/>
    <n v="52.006220379146917"/>
    <x v="1"/>
    <s v="USD"/>
    <x v="149"/>
    <n v="1487916000"/>
    <b v="0"/>
    <b v="0"/>
    <s v="music/indie rock"/>
    <x v="1"/>
    <x v="7"/>
  </r>
  <r>
    <x v="153"/>
    <x v="153"/>
    <s v="Multi-tiered radical definition"/>
    <x v="114"/>
    <n v="176112"/>
    <n v="0.92984160506863778"/>
    <x v="0"/>
    <x v="137"/>
    <n v="31.000176025347649"/>
    <x v="1"/>
    <s v="USD"/>
    <x v="150"/>
    <n v="1351141200"/>
    <b v="0"/>
    <b v="0"/>
    <s v="theater/plays"/>
    <x v="3"/>
    <x v="3"/>
  </r>
  <r>
    <x v="154"/>
    <x v="154"/>
    <s v="Devolved foreground benchmark"/>
    <x v="115"/>
    <n v="100650"/>
    <n v="0.58756567425569173"/>
    <x v="0"/>
    <x v="138"/>
    <n v="95.042492917847028"/>
    <x v="1"/>
    <s v="USD"/>
    <x v="151"/>
    <n v="1465016400"/>
    <b v="0"/>
    <b v="1"/>
    <s v="music/indie rock"/>
    <x v="1"/>
    <x v="7"/>
  </r>
  <r>
    <x v="155"/>
    <x v="155"/>
    <s v="Distributed eco-centric methodology"/>
    <x v="116"/>
    <n v="90706"/>
    <n v="0.65022222222222226"/>
    <x v="0"/>
    <x v="139"/>
    <n v="75.968174204355108"/>
    <x v="1"/>
    <s v="USD"/>
    <x v="152"/>
    <n v="1270789200"/>
    <b v="0"/>
    <b v="0"/>
    <s v="theater/plays"/>
    <x v="3"/>
    <x v="3"/>
  </r>
  <r>
    <x v="156"/>
    <x v="156"/>
    <s v="Streamlined encompassing encryption"/>
    <x v="117"/>
    <n v="26914"/>
    <n v="0.73939560439560437"/>
    <x v="3"/>
    <x v="140"/>
    <n v="71.013192612137203"/>
    <x v="2"/>
    <s v="AUD"/>
    <x v="153"/>
    <n v="1572325200"/>
    <b v="0"/>
    <b v="0"/>
    <s v="music/rock"/>
    <x v="1"/>
    <x v="1"/>
  </r>
  <r>
    <x v="157"/>
    <x v="157"/>
    <s v="User-friendly reciprocal initiative"/>
    <x v="3"/>
    <n v="2212"/>
    <n v="0.52666666666666662"/>
    <x v="0"/>
    <x v="141"/>
    <n v="73.733333333333334"/>
    <x v="2"/>
    <s v="AUD"/>
    <x v="154"/>
    <n v="1389420000"/>
    <b v="0"/>
    <b v="0"/>
    <s v="photography/photography books"/>
    <x v="7"/>
    <x v="14"/>
  </r>
  <r>
    <x v="158"/>
    <x v="158"/>
    <s v="Ergonomic fresh-thinking installation"/>
    <x v="118"/>
    <n v="4640"/>
    <n v="2.2095238095238097"/>
    <x v="1"/>
    <x v="142"/>
    <n v="113.17073170731707"/>
    <x v="1"/>
    <s v="USD"/>
    <x v="155"/>
    <n v="1449640800"/>
    <b v="0"/>
    <b v="0"/>
    <s v="music/rock"/>
    <x v="1"/>
    <x v="1"/>
  </r>
  <r>
    <x v="159"/>
    <x v="159"/>
    <s v="Robust explicit hardware"/>
    <x v="119"/>
    <n v="191222"/>
    <n v="1.0001150627615063"/>
    <x v="1"/>
    <x v="143"/>
    <n v="105.00933552992861"/>
    <x v="1"/>
    <s v="USD"/>
    <x v="156"/>
    <n v="1555218000"/>
    <b v="0"/>
    <b v="1"/>
    <s v="theater/plays"/>
    <x v="3"/>
    <x v="3"/>
  </r>
  <r>
    <x v="160"/>
    <x v="160"/>
    <s v="Stand-alone actuating support"/>
    <x v="48"/>
    <n v="12985"/>
    <n v="1.6231249999999999"/>
    <x v="1"/>
    <x v="55"/>
    <n v="79.176829268292678"/>
    <x v="1"/>
    <s v="USD"/>
    <x v="157"/>
    <n v="1557723600"/>
    <b v="0"/>
    <b v="0"/>
    <s v="technology/wearables"/>
    <x v="2"/>
    <x v="8"/>
  </r>
  <r>
    <x v="161"/>
    <x v="161"/>
    <s v="Cross-platform methodical process improvement"/>
    <x v="20"/>
    <n v="4300"/>
    <n v="0.78181818181818186"/>
    <x v="0"/>
    <x v="51"/>
    <n v="57.333333333333336"/>
    <x v="1"/>
    <s v="USD"/>
    <x v="158"/>
    <n v="1443502800"/>
    <b v="0"/>
    <b v="1"/>
    <s v="technology/web"/>
    <x v="2"/>
    <x v="2"/>
  </r>
  <r>
    <x v="162"/>
    <x v="162"/>
    <s v="Extended bottom-line open architecture"/>
    <x v="55"/>
    <n v="9134"/>
    <n v="1.4973770491803278"/>
    <x v="1"/>
    <x v="144"/>
    <n v="58.178343949044589"/>
    <x v="5"/>
    <s v="CHF"/>
    <x v="159"/>
    <n v="1546840800"/>
    <b v="0"/>
    <b v="0"/>
    <s v="music/rock"/>
    <x v="1"/>
    <x v="1"/>
  </r>
  <r>
    <x v="163"/>
    <x v="163"/>
    <s v="Extended reciprocal circuit"/>
    <x v="26"/>
    <n v="8864"/>
    <n v="2.5325714285714285"/>
    <x v="1"/>
    <x v="67"/>
    <n v="36.032520325203251"/>
    <x v="1"/>
    <s v="USD"/>
    <x v="160"/>
    <n v="1512712800"/>
    <b v="0"/>
    <b v="1"/>
    <s v="photography/photography books"/>
    <x v="7"/>
    <x v="14"/>
  </r>
  <r>
    <x v="164"/>
    <x v="164"/>
    <s v="Polarized human-resource protocol"/>
    <x v="120"/>
    <n v="150755"/>
    <n v="1.0016943521594683"/>
    <x v="1"/>
    <x v="20"/>
    <n v="107.99068767908309"/>
    <x v="1"/>
    <s v="USD"/>
    <x v="161"/>
    <n v="1507525200"/>
    <b v="0"/>
    <b v="0"/>
    <s v="theater/plays"/>
    <x v="3"/>
    <x v="3"/>
  </r>
  <r>
    <x v="165"/>
    <x v="165"/>
    <s v="Synergized radical product"/>
    <x v="121"/>
    <n v="110279"/>
    <n v="1.2199004424778761"/>
    <x v="1"/>
    <x v="145"/>
    <n v="44.005985634477256"/>
    <x v="1"/>
    <s v="USD"/>
    <x v="162"/>
    <n v="1504328400"/>
    <b v="0"/>
    <b v="0"/>
    <s v="technology/web"/>
    <x v="2"/>
    <x v="2"/>
  </r>
  <r>
    <x v="166"/>
    <x v="166"/>
    <s v="Robust heuristic artificial intelligence"/>
    <x v="122"/>
    <n v="13439"/>
    <n v="1.3713265306122449"/>
    <x v="1"/>
    <x v="146"/>
    <n v="55.077868852459019"/>
    <x v="1"/>
    <s v="USD"/>
    <x v="163"/>
    <n v="1293343200"/>
    <b v="0"/>
    <b v="0"/>
    <s v="photography/photography books"/>
    <x v="7"/>
    <x v="14"/>
  </r>
  <r>
    <x v="167"/>
    <x v="167"/>
    <s v="Robust content-based emulation"/>
    <x v="97"/>
    <n v="10804"/>
    <n v="4.155384615384615"/>
    <x v="1"/>
    <x v="147"/>
    <n v="74"/>
    <x v="2"/>
    <s v="AUD"/>
    <x v="164"/>
    <n v="1371704400"/>
    <b v="0"/>
    <b v="0"/>
    <s v="theater/plays"/>
    <x v="3"/>
    <x v="3"/>
  </r>
  <r>
    <x v="168"/>
    <x v="168"/>
    <s v="Ergonomic uniform open system"/>
    <x v="123"/>
    <n v="40107"/>
    <n v="0.3130913348946136"/>
    <x v="0"/>
    <x v="148"/>
    <n v="41.996858638743454"/>
    <x v="3"/>
    <s v="DKK"/>
    <x v="165"/>
    <n v="1552798800"/>
    <b v="0"/>
    <b v="1"/>
    <s v="music/indie rock"/>
    <x v="1"/>
    <x v="7"/>
  </r>
  <r>
    <x v="169"/>
    <x v="169"/>
    <s v="Profit-focused modular product"/>
    <x v="124"/>
    <n v="98811"/>
    <n v="4.240815450643777"/>
    <x v="1"/>
    <x v="149"/>
    <n v="77.988161010260455"/>
    <x v="1"/>
    <s v="USD"/>
    <x v="166"/>
    <n v="1342328400"/>
    <b v="0"/>
    <b v="1"/>
    <s v="film &amp; video/shorts"/>
    <x v="4"/>
    <x v="12"/>
  </r>
  <r>
    <x v="170"/>
    <x v="170"/>
    <s v="Mandatory mobile product"/>
    <x v="125"/>
    <n v="5528"/>
    <n v="2.9388623072833599E-2"/>
    <x v="0"/>
    <x v="109"/>
    <n v="82.507462686567166"/>
    <x v="1"/>
    <s v="USD"/>
    <x v="167"/>
    <n v="1502341200"/>
    <b v="0"/>
    <b v="0"/>
    <s v="music/indie rock"/>
    <x v="1"/>
    <x v="7"/>
  </r>
  <r>
    <x v="171"/>
    <x v="171"/>
    <s v="Public-key 3rdgeneration budgetary management"/>
    <x v="70"/>
    <n v="521"/>
    <n v="0.1063265306122449"/>
    <x v="0"/>
    <x v="62"/>
    <n v="104.2"/>
    <x v="1"/>
    <s v="USD"/>
    <x v="168"/>
    <n v="1397192400"/>
    <b v="0"/>
    <b v="0"/>
    <s v="publishing/translations"/>
    <x v="5"/>
    <x v="18"/>
  </r>
  <r>
    <x v="172"/>
    <x v="172"/>
    <s v="Centralized national firmware"/>
    <x v="126"/>
    <n v="663"/>
    <n v="0.82874999999999999"/>
    <x v="0"/>
    <x v="150"/>
    <n v="25.5"/>
    <x v="1"/>
    <s v="USD"/>
    <x v="169"/>
    <n v="1407042000"/>
    <b v="0"/>
    <b v="1"/>
    <s v="film &amp; video/documentary"/>
    <x v="4"/>
    <x v="4"/>
  </r>
  <r>
    <x v="173"/>
    <x v="173"/>
    <s v="Cross-group 4thgeneration middleware"/>
    <x v="127"/>
    <n v="157635"/>
    <n v="1.6301447776628748"/>
    <x v="1"/>
    <x v="151"/>
    <n v="100.98334401024984"/>
    <x v="1"/>
    <s v="USD"/>
    <x v="170"/>
    <n v="1369371600"/>
    <b v="0"/>
    <b v="0"/>
    <s v="theater/plays"/>
    <x v="3"/>
    <x v="3"/>
  </r>
  <r>
    <x v="174"/>
    <x v="174"/>
    <s v="Pre-emptive scalable access"/>
    <x v="60"/>
    <n v="5368"/>
    <n v="8.9466666666666672"/>
    <x v="1"/>
    <x v="44"/>
    <n v="111.83333333333333"/>
    <x v="1"/>
    <s v="USD"/>
    <x v="171"/>
    <n v="1444107600"/>
    <b v="0"/>
    <b v="1"/>
    <s v="technology/wearables"/>
    <x v="2"/>
    <x v="8"/>
  </r>
  <r>
    <x v="175"/>
    <x v="175"/>
    <s v="Sharable intangible migration"/>
    <x v="128"/>
    <n v="47459"/>
    <n v="0.26191501103752757"/>
    <x v="0"/>
    <x v="152"/>
    <n v="41.999115044247787"/>
    <x v="1"/>
    <s v="USD"/>
    <x v="172"/>
    <n v="1474261200"/>
    <b v="0"/>
    <b v="0"/>
    <s v="theater/plays"/>
    <x v="3"/>
    <x v="3"/>
  </r>
  <r>
    <x v="176"/>
    <x v="176"/>
    <s v="Proactive scalable Graphical User Interface"/>
    <x v="129"/>
    <n v="86060"/>
    <n v="0.74834782608695649"/>
    <x v="0"/>
    <x v="153"/>
    <n v="110.05115089514067"/>
    <x v="1"/>
    <s v="USD"/>
    <x v="173"/>
    <n v="1473656400"/>
    <b v="0"/>
    <b v="0"/>
    <s v="theater/plays"/>
    <x v="3"/>
    <x v="3"/>
  </r>
  <r>
    <x v="177"/>
    <x v="177"/>
    <s v="Digitized solution-oriented product"/>
    <x v="130"/>
    <n v="161593"/>
    <n v="4.1647680412371137"/>
    <x v="1"/>
    <x v="154"/>
    <n v="58.997079225994888"/>
    <x v="1"/>
    <s v="USD"/>
    <x v="174"/>
    <n v="1291960800"/>
    <b v="0"/>
    <b v="0"/>
    <s v="theater/plays"/>
    <x v="3"/>
    <x v="3"/>
  </r>
  <r>
    <x v="178"/>
    <x v="178"/>
    <s v="Triple-buffered cohesive structure"/>
    <x v="44"/>
    <n v="6927"/>
    <n v="0.96208333333333329"/>
    <x v="0"/>
    <x v="155"/>
    <n v="32.985714285714288"/>
    <x v="1"/>
    <s v="USD"/>
    <x v="175"/>
    <n v="1506747600"/>
    <b v="0"/>
    <b v="0"/>
    <s v="food/food trucks"/>
    <x v="0"/>
    <x v="0"/>
  </r>
  <r>
    <x v="179"/>
    <x v="179"/>
    <s v="Realigned human-resource orchestration"/>
    <x v="131"/>
    <n v="159185"/>
    <n v="3.5771910112359548"/>
    <x v="1"/>
    <x v="156"/>
    <n v="45.005654509471306"/>
    <x v="0"/>
    <s v="CAD"/>
    <x v="176"/>
    <n v="1363582800"/>
    <b v="0"/>
    <b v="1"/>
    <s v="theater/plays"/>
    <x v="3"/>
    <x v="3"/>
  </r>
  <r>
    <x v="180"/>
    <x v="180"/>
    <s v="Optional clear-thinking software"/>
    <x v="132"/>
    <n v="172736"/>
    <n v="3.0845714285714285"/>
    <x v="1"/>
    <x v="157"/>
    <n v="81.98196487897485"/>
    <x v="2"/>
    <s v="AUD"/>
    <x v="177"/>
    <n v="1269666000"/>
    <b v="0"/>
    <b v="0"/>
    <s v="technology/wearables"/>
    <x v="2"/>
    <x v="8"/>
  </r>
  <r>
    <x v="181"/>
    <x v="181"/>
    <s v="Centralized global approach"/>
    <x v="133"/>
    <n v="5315"/>
    <n v="0.61802325581395345"/>
    <x v="0"/>
    <x v="158"/>
    <n v="39.080882352941174"/>
    <x v="1"/>
    <s v="USD"/>
    <x v="178"/>
    <n v="1508648400"/>
    <b v="0"/>
    <b v="0"/>
    <s v="technology/web"/>
    <x v="2"/>
    <x v="2"/>
  </r>
  <r>
    <x v="182"/>
    <x v="182"/>
    <s v="Reverse-engineered bandwidth-monitored contingency"/>
    <x v="134"/>
    <n v="195750"/>
    <n v="7.2232472324723247"/>
    <x v="1"/>
    <x v="159"/>
    <n v="58.996383363471971"/>
    <x v="3"/>
    <s v="DKK"/>
    <x v="179"/>
    <n v="1561957200"/>
    <b v="0"/>
    <b v="0"/>
    <s v="theater/plays"/>
    <x v="3"/>
    <x v="3"/>
  </r>
  <r>
    <x v="183"/>
    <x v="183"/>
    <s v="Pre-emptive bandwidth-monitored instruction set"/>
    <x v="135"/>
    <n v="3525"/>
    <n v="0.69117647058823528"/>
    <x v="0"/>
    <x v="99"/>
    <n v="40.988372093023258"/>
    <x v="0"/>
    <s v="CAD"/>
    <x v="180"/>
    <n v="1285131600"/>
    <b v="0"/>
    <b v="0"/>
    <s v="music/rock"/>
    <x v="1"/>
    <x v="1"/>
  </r>
  <r>
    <x v="184"/>
    <x v="184"/>
    <s v="Adaptive asynchronous emulation"/>
    <x v="136"/>
    <n v="10550"/>
    <n v="2.9305555555555554"/>
    <x v="1"/>
    <x v="160"/>
    <n v="31.029411764705884"/>
    <x v="1"/>
    <s v="USD"/>
    <x v="181"/>
    <n v="1556946000"/>
    <b v="0"/>
    <b v="0"/>
    <s v="theater/plays"/>
    <x v="3"/>
    <x v="3"/>
  </r>
  <r>
    <x v="185"/>
    <x v="185"/>
    <s v="Innovative actuating conglomeration"/>
    <x v="67"/>
    <n v="718"/>
    <n v="0.71799999999999997"/>
    <x v="0"/>
    <x v="161"/>
    <n v="37.789473684210527"/>
    <x v="1"/>
    <s v="USD"/>
    <x v="182"/>
    <n v="1527138000"/>
    <b v="0"/>
    <b v="0"/>
    <s v="film &amp; video/television"/>
    <x v="4"/>
    <x v="19"/>
  </r>
  <r>
    <x v="186"/>
    <x v="186"/>
    <s v="Grass-roots foreground policy"/>
    <x v="137"/>
    <n v="28358"/>
    <n v="0.31934684684684683"/>
    <x v="0"/>
    <x v="162"/>
    <n v="32.006772009029348"/>
    <x v="1"/>
    <s v="USD"/>
    <x v="183"/>
    <n v="1402117200"/>
    <b v="0"/>
    <b v="0"/>
    <s v="theater/plays"/>
    <x v="3"/>
    <x v="3"/>
  </r>
  <r>
    <x v="187"/>
    <x v="187"/>
    <s v="Horizontal transitional paradigm"/>
    <x v="138"/>
    <n v="138384"/>
    <n v="2.2987375415282392"/>
    <x v="1"/>
    <x v="163"/>
    <n v="95.966712898751737"/>
    <x v="0"/>
    <s v="CAD"/>
    <x v="184"/>
    <n v="1364014800"/>
    <b v="0"/>
    <b v="1"/>
    <s v="film &amp; video/shorts"/>
    <x v="4"/>
    <x v="12"/>
  </r>
  <r>
    <x v="188"/>
    <x v="188"/>
    <s v="Networked didactic info-mediaries"/>
    <x v="139"/>
    <n v="2625"/>
    <n v="0.3201219512195122"/>
    <x v="0"/>
    <x v="164"/>
    <n v="75"/>
    <x v="6"/>
    <s v="EUR"/>
    <x v="185"/>
    <n v="1417586400"/>
    <b v="0"/>
    <b v="0"/>
    <s v="theater/plays"/>
    <x v="3"/>
    <x v="3"/>
  </r>
  <r>
    <x v="189"/>
    <x v="189"/>
    <s v="Switchable contextually-based access"/>
    <x v="140"/>
    <n v="45004"/>
    <n v="0.23525352848928385"/>
    <x v="3"/>
    <x v="165"/>
    <n v="102.0498866213152"/>
    <x v="1"/>
    <s v="USD"/>
    <x v="186"/>
    <n v="1457071200"/>
    <b v="0"/>
    <b v="0"/>
    <s v="theater/plays"/>
    <x v="3"/>
    <x v="3"/>
  </r>
  <r>
    <x v="190"/>
    <x v="190"/>
    <s v="Up-sized dynamic throughput"/>
    <x v="41"/>
    <n v="2538"/>
    <n v="0.68594594594594593"/>
    <x v="0"/>
    <x v="3"/>
    <n v="105.75"/>
    <x v="1"/>
    <s v="USD"/>
    <x v="187"/>
    <n v="1370408400"/>
    <b v="0"/>
    <b v="1"/>
    <s v="theater/plays"/>
    <x v="3"/>
    <x v="3"/>
  </r>
  <r>
    <x v="191"/>
    <x v="191"/>
    <s v="Mandatory reciprocal superstructure"/>
    <x v="141"/>
    <n v="3188"/>
    <n v="0.37952380952380954"/>
    <x v="0"/>
    <x v="99"/>
    <n v="37.069767441860463"/>
    <x v="6"/>
    <s v="EUR"/>
    <x v="188"/>
    <n v="1552626000"/>
    <b v="0"/>
    <b v="0"/>
    <s v="theater/plays"/>
    <x v="3"/>
    <x v="3"/>
  </r>
  <r>
    <x v="192"/>
    <x v="192"/>
    <s v="Upgradable 4thgeneration productivity"/>
    <x v="142"/>
    <n v="8517"/>
    <n v="0.19992957746478873"/>
    <x v="0"/>
    <x v="166"/>
    <n v="35.049382716049379"/>
    <x v="1"/>
    <s v="USD"/>
    <x v="189"/>
    <n v="1404190800"/>
    <b v="0"/>
    <b v="0"/>
    <s v="music/rock"/>
    <x v="1"/>
    <x v="1"/>
  </r>
  <r>
    <x v="193"/>
    <x v="193"/>
    <s v="Progressive discrete hub"/>
    <x v="47"/>
    <n v="3012"/>
    <n v="0.45636363636363636"/>
    <x v="0"/>
    <x v="167"/>
    <n v="46.338461538461537"/>
    <x v="1"/>
    <s v="USD"/>
    <x v="190"/>
    <n v="1523509200"/>
    <b v="1"/>
    <b v="0"/>
    <s v="music/indie rock"/>
    <x v="1"/>
    <x v="7"/>
  </r>
  <r>
    <x v="194"/>
    <x v="194"/>
    <s v="Assimilated multi-tasking archive"/>
    <x v="143"/>
    <n v="8716"/>
    <n v="1.227605633802817"/>
    <x v="1"/>
    <x v="105"/>
    <n v="69.174603174603178"/>
    <x v="1"/>
    <s v="USD"/>
    <x v="191"/>
    <n v="1443589200"/>
    <b v="0"/>
    <b v="0"/>
    <s v="music/metal"/>
    <x v="1"/>
    <x v="16"/>
  </r>
  <r>
    <x v="195"/>
    <x v="195"/>
    <s v="Upgradable high-level solution"/>
    <x v="144"/>
    <n v="57157"/>
    <n v="3.61753164556962"/>
    <x v="1"/>
    <x v="168"/>
    <n v="109.07824427480917"/>
    <x v="1"/>
    <s v="USD"/>
    <x v="192"/>
    <n v="1533445200"/>
    <b v="0"/>
    <b v="0"/>
    <s v="music/electric music"/>
    <x v="1"/>
    <x v="5"/>
  </r>
  <r>
    <x v="196"/>
    <x v="196"/>
    <s v="Organic bandwidth-monitored frame"/>
    <x v="139"/>
    <n v="5178"/>
    <n v="0.63146341463414635"/>
    <x v="0"/>
    <x v="16"/>
    <n v="51.78"/>
    <x v="3"/>
    <s v="DKK"/>
    <x v="173"/>
    <n v="1474520400"/>
    <b v="0"/>
    <b v="0"/>
    <s v="technology/wearables"/>
    <x v="2"/>
    <x v="8"/>
  </r>
  <r>
    <x v="197"/>
    <x v="197"/>
    <s v="Business-focused logistical framework"/>
    <x v="145"/>
    <n v="163118"/>
    <n v="2.9820475319926874"/>
    <x v="1"/>
    <x v="169"/>
    <n v="82.010055304172951"/>
    <x v="1"/>
    <s v="USD"/>
    <x v="193"/>
    <n v="1499403600"/>
    <b v="0"/>
    <b v="0"/>
    <s v="film &amp; video/drama"/>
    <x v="4"/>
    <x v="6"/>
  </r>
  <r>
    <x v="198"/>
    <x v="198"/>
    <s v="Universal multi-state capability"/>
    <x v="146"/>
    <n v="6041"/>
    <n v="9.5585443037974685E-2"/>
    <x v="0"/>
    <x v="170"/>
    <n v="35.958333333333336"/>
    <x v="1"/>
    <s v="USD"/>
    <x v="194"/>
    <n v="1283576400"/>
    <b v="0"/>
    <b v="0"/>
    <s v="music/electric music"/>
    <x v="1"/>
    <x v="5"/>
  </r>
  <r>
    <x v="199"/>
    <x v="199"/>
    <s v="Digitized reciprocal infrastructure"/>
    <x v="37"/>
    <n v="968"/>
    <n v="0.5377777777777778"/>
    <x v="0"/>
    <x v="171"/>
    <n v="74.461538461538467"/>
    <x v="1"/>
    <s v="USD"/>
    <x v="195"/>
    <n v="1436590800"/>
    <b v="0"/>
    <b v="0"/>
    <s v="music/rock"/>
    <x v="1"/>
    <x v="1"/>
  </r>
  <r>
    <x v="200"/>
    <x v="200"/>
    <s v="Reduced dedicated capability"/>
    <x v="0"/>
    <n v="2"/>
    <n v="0.02"/>
    <x v="0"/>
    <x v="49"/>
    <n v="2"/>
    <x v="0"/>
    <s v="CAD"/>
    <x v="152"/>
    <n v="1270443600"/>
    <b v="0"/>
    <b v="0"/>
    <s v="theater/plays"/>
    <x v="3"/>
    <x v="3"/>
  </r>
  <r>
    <x v="201"/>
    <x v="201"/>
    <s v="Cross-platform bi-directional workforce"/>
    <x v="118"/>
    <n v="14305"/>
    <n v="6.8119047619047617"/>
    <x v="1"/>
    <x v="144"/>
    <n v="91.114649681528661"/>
    <x v="1"/>
    <s v="USD"/>
    <x v="196"/>
    <n v="1407819600"/>
    <b v="0"/>
    <b v="0"/>
    <s v="technology/web"/>
    <x v="2"/>
    <x v="2"/>
  </r>
  <r>
    <x v="202"/>
    <x v="202"/>
    <s v="Upgradable scalable methodology"/>
    <x v="111"/>
    <n v="6543"/>
    <n v="0.78831325301204824"/>
    <x v="3"/>
    <x v="172"/>
    <n v="79.792682926829272"/>
    <x v="1"/>
    <s v="USD"/>
    <x v="197"/>
    <n v="1317877200"/>
    <b v="0"/>
    <b v="0"/>
    <s v="food/food trucks"/>
    <x v="0"/>
    <x v="0"/>
  </r>
  <r>
    <x v="203"/>
    <x v="203"/>
    <s v="Customer-focused client-server service-desk"/>
    <x v="147"/>
    <n v="193413"/>
    <n v="1.3440792216817234"/>
    <x v="1"/>
    <x v="173"/>
    <n v="42.999777678968428"/>
    <x v="2"/>
    <s v="AUD"/>
    <x v="198"/>
    <n v="1484805600"/>
    <b v="0"/>
    <b v="0"/>
    <s v="theater/plays"/>
    <x v="3"/>
    <x v="3"/>
  </r>
  <r>
    <x v="204"/>
    <x v="204"/>
    <s v="Mandatory multimedia leverage"/>
    <x v="148"/>
    <n v="2529"/>
    <n v="3.372E-2"/>
    <x v="0"/>
    <x v="174"/>
    <n v="63.225000000000001"/>
    <x v="1"/>
    <s v="USD"/>
    <x v="199"/>
    <n v="1302670800"/>
    <b v="0"/>
    <b v="0"/>
    <s v="music/jazz"/>
    <x v="1"/>
    <x v="17"/>
  </r>
  <r>
    <x v="205"/>
    <x v="205"/>
    <s v="Focused analyzing circuit"/>
    <x v="81"/>
    <n v="5614"/>
    <n v="4.3184615384615386"/>
    <x v="1"/>
    <x v="175"/>
    <n v="70.174999999999997"/>
    <x v="1"/>
    <s v="USD"/>
    <x v="200"/>
    <n v="1540789200"/>
    <b v="1"/>
    <b v="0"/>
    <s v="theater/plays"/>
    <x v="3"/>
    <x v="3"/>
  </r>
  <r>
    <x v="206"/>
    <x v="206"/>
    <s v="Fundamental grid-enabled strategy"/>
    <x v="25"/>
    <n v="3496"/>
    <n v="0.38844444444444443"/>
    <x v="3"/>
    <x v="176"/>
    <n v="61.333333333333336"/>
    <x v="1"/>
    <s v="USD"/>
    <x v="201"/>
    <n v="1268028000"/>
    <b v="0"/>
    <b v="0"/>
    <s v="publishing/fiction"/>
    <x v="5"/>
    <x v="13"/>
  </r>
  <r>
    <x v="207"/>
    <x v="207"/>
    <s v="Digitized 5thgeneration knowledgebase"/>
    <x v="67"/>
    <n v="4257"/>
    <n v="4.2569999999999997"/>
    <x v="1"/>
    <x v="177"/>
    <n v="99"/>
    <x v="1"/>
    <s v="USD"/>
    <x v="202"/>
    <n v="1537160400"/>
    <b v="0"/>
    <b v="1"/>
    <s v="music/rock"/>
    <x v="1"/>
    <x v="1"/>
  </r>
  <r>
    <x v="208"/>
    <x v="208"/>
    <s v="Mandatory multi-tasking encryption"/>
    <x v="149"/>
    <n v="199110"/>
    <n v="1.0112239715591671"/>
    <x v="1"/>
    <x v="178"/>
    <n v="96.984900146127615"/>
    <x v="1"/>
    <s v="USD"/>
    <x v="203"/>
    <n v="1512280800"/>
    <b v="0"/>
    <b v="0"/>
    <s v="film &amp; video/documentary"/>
    <x v="4"/>
    <x v="4"/>
  </r>
  <r>
    <x v="209"/>
    <x v="209"/>
    <s v="Distributed system-worthy application"/>
    <x v="150"/>
    <n v="41212"/>
    <n v="0.21188688946015424"/>
    <x v="2"/>
    <x v="179"/>
    <n v="51.004950495049506"/>
    <x v="2"/>
    <s v="AUD"/>
    <x v="204"/>
    <n v="1463115600"/>
    <b v="0"/>
    <b v="0"/>
    <s v="film &amp; video/documentary"/>
    <x v="4"/>
    <x v="4"/>
  </r>
  <r>
    <x v="210"/>
    <x v="210"/>
    <s v="Synergistic tertiary time-frame"/>
    <x v="151"/>
    <n v="6338"/>
    <n v="0.67425531914893622"/>
    <x v="0"/>
    <x v="31"/>
    <n v="28.044247787610619"/>
    <x v="3"/>
    <s v="DKK"/>
    <x v="205"/>
    <n v="1490850000"/>
    <b v="0"/>
    <b v="0"/>
    <s v="film &amp; video/science fiction"/>
    <x v="4"/>
    <x v="22"/>
  </r>
  <r>
    <x v="211"/>
    <x v="211"/>
    <s v="Customer-focused impactful benchmark"/>
    <x v="152"/>
    <n v="99100"/>
    <n v="0.9492337164750958"/>
    <x v="0"/>
    <x v="180"/>
    <n v="60.984615384615381"/>
    <x v="1"/>
    <s v="USD"/>
    <x v="206"/>
    <n v="1379653200"/>
    <b v="0"/>
    <b v="0"/>
    <s v="theater/plays"/>
    <x v="3"/>
    <x v="3"/>
  </r>
  <r>
    <x v="212"/>
    <x v="212"/>
    <s v="Profound next generation infrastructure"/>
    <x v="32"/>
    <n v="12300"/>
    <n v="1.5185185185185186"/>
    <x v="1"/>
    <x v="170"/>
    <n v="73.214285714285708"/>
    <x v="1"/>
    <s v="USD"/>
    <x v="207"/>
    <n v="1580364000"/>
    <b v="0"/>
    <b v="0"/>
    <s v="theater/plays"/>
    <x v="3"/>
    <x v="3"/>
  </r>
  <r>
    <x v="213"/>
    <x v="213"/>
    <s v="Face-to-face encompassing info-mediaries"/>
    <x v="153"/>
    <n v="171549"/>
    <n v="1.9516382252559727"/>
    <x v="1"/>
    <x v="181"/>
    <n v="39.997435299603637"/>
    <x v="1"/>
    <s v="USD"/>
    <x v="208"/>
    <n v="1289714400"/>
    <b v="0"/>
    <b v="1"/>
    <s v="music/indie rock"/>
    <x v="1"/>
    <x v="7"/>
  </r>
  <r>
    <x v="214"/>
    <x v="214"/>
    <s v="Open-source fresh-thinking policy"/>
    <x v="1"/>
    <n v="14324"/>
    <n v="10.231428571428571"/>
    <x v="1"/>
    <x v="34"/>
    <n v="86.812121212121212"/>
    <x v="1"/>
    <s v="USD"/>
    <x v="209"/>
    <n v="1282712400"/>
    <b v="0"/>
    <b v="0"/>
    <s v="music/rock"/>
    <x v="1"/>
    <x v="1"/>
  </r>
  <r>
    <x v="215"/>
    <x v="215"/>
    <s v="Extended 24/7 implementation"/>
    <x v="154"/>
    <n v="6024"/>
    <n v="3.8418367346938778E-2"/>
    <x v="0"/>
    <x v="182"/>
    <n v="42.125874125874127"/>
    <x v="1"/>
    <s v="USD"/>
    <x v="210"/>
    <n v="1550210400"/>
    <b v="0"/>
    <b v="0"/>
    <s v="theater/plays"/>
    <x v="3"/>
    <x v="3"/>
  </r>
  <r>
    <x v="216"/>
    <x v="216"/>
    <s v="Organic dynamic algorithm"/>
    <x v="155"/>
    <n v="188721"/>
    <n v="1.5507066557107643"/>
    <x v="1"/>
    <x v="183"/>
    <n v="103.97851239669421"/>
    <x v="1"/>
    <s v="USD"/>
    <x v="211"/>
    <n v="1322114400"/>
    <b v="0"/>
    <b v="0"/>
    <s v="theater/plays"/>
    <x v="3"/>
    <x v="3"/>
  </r>
  <r>
    <x v="217"/>
    <x v="217"/>
    <s v="Organic multi-tasking focus group"/>
    <x v="156"/>
    <n v="57911"/>
    <n v="0.44753477588871715"/>
    <x v="0"/>
    <x v="184"/>
    <n v="62.003211991434689"/>
    <x v="1"/>
    <s v="USD"/>
    <x v="212"/>
    <n v="1557205200"/>
    <b v="0"/>
    <b v="0"/>
    <s v="film &amp; video/science fiction"/>
    <x v="4"/>
    <x v="22"/>
  </r>
  <r>
    <x v="218"/>
    <x v="218"/>
    <s v="Adaptive logistical initiative"/>
    <x v="57"/>
    <n v="12309"/>
    <n v="2.1594736842105262"/>
    <x v="1"/>
    <x v="185"/>
    <n v="31.005037783375315"/>
    <x v="4"/>
    <s v="GBP"/>
    <x v="213"/>
    <n v="1323928800"/>
    <b v="0"/>
    <b v="1"/>
    <s v="film &amp; video/shorts"/>
    <x v="4"/>
    <x v="12"/>
  </r>
  <r>
    <x v="219"/>
    <x v="219"/>
    <s v="Stand-alone mobile customer loyalty"/>
    <x v="157"/>
    <n v="138497"/>
    <n v="3.3212709832134291"/>
    <x v="1"/>
    <x v="186"/>
    <n v="89.991552956465242"/>
    <x v="1"/>
    <s v="USD"/>
    <x v="214"/>
    <n v="1346130000"/>
    <b v="0"/>
    <b v="0"/>
    <s v="film &amp; video/animation"/>
    <x v="4"/>
    <x v="10"/>
  </r>
  <r>
    <x v="220"/>
    <x v="220"/>
    <s v="Focused composite approach"/>
    <x v="58"/>
    <n v="667"/>
    <n v="8.4430379746835441E-2"/>
    <x v="0"/>
    <x v="68"/>
    <n v="39.235294117647058"/>
    <x v="1"/>
    <s v="USD"/>
    <x v="215"/>
    <n v="1311051600"/>
    <b v="1"/>
    <b v="0"/>
    <s v="theater/plays"/>
    <x v="3"/>
    <x v="3"/>
  </r>
  <r>
    <x v="221"/>
    <x v="221"/>
    <s v="Face-to-face clear-thinking Local Area Network"/>
    <x v="158"/>
    <n v="119830"/>
    <n v="0.9862551440329218"/>
    <x v="0"/>
    <x v="187"/>
    <n v="54.993116108306566"/>
    <x v="1"/>
    <s v="USD"/>
    <x v="216"/>
    <n v="1340427600"/>
    <b v="1"/>
    <b v="0"/>
    <s v="food/food trucks"/>
    <x v="0"/>
    <x v="0"/>
  </r>
  <r>
    <x v="222"/>
    <x v="222"/>
    <s v="Cross-group cohesive circuit"/>
    <x v="73"/>
    <n v="6623"/>
    <n v="1.3797916666666667"/>
    <x v="1"/>
    <x v="188"/>
    <n v="47.992753623188406"/>
    <x v="1"/>
    <s v="USD"/>
    <x v="217"/>
    <n v="1412312400"/>
    <b v="0"/>
    <b v="0"/>
    <s v="photography/photography books"/>
    <x v="7"/>
    <x v="14"/>
  </r>
  <r>
    <x v="223"/>
    <x v="223"/>
    <s v="Synergistic explicit capability"/>
    <x v="159"/>
    <n v="81897"/>
    <n v="0.93810996563573879"/>
    <x v="0"/>
    <x v="189"/>
    <n v="87.966702470461868"/>
    <x v="1"/>
    <s v="USD"/>
    <x v="218"/>
    <n v="1459314000"/>
    <b v="0"/>
    <b v="0"/>
    <s v="theater/plays"/>
    <x v="3"/>
    <x v="3"/>
  </r>
  <r>
    <x v="224"/>
    <x v="224"/>
    <s v="Diverse analyzing definition"/>
    <x v="160"/>
    <n v="186885"/>
    <n v="4.0363930885529156"/>
    <x v="1"/>
    <x v="190"/>
    <n v="51.999165275459099"/>
    <x v="1"/>
    <s v="USD"/>
    <x v="219"/>
    <n v="1415426400"/>
    <b v="0"/>
    <b v="0"/>
    <s v="film &amp; video/science fiction"/>
    <x v="4"/>
    <x v="22"/>
  </r>
  <r>
    <x v="225"/>
    <x v="225"/>
    <s v="Enterprise-wide reciprocal success"/>
    <x v="161"/>
    <n v="176398"/>
    <n v="2.6017404129793511"/>
    <x v="1"/>
    <x v="191"/>
    <n v="29.999659863945578"/>
    <x v="1"/>
    <s v="USD"/>
    <x v="220"/>
    <n v="1399093200"/>
    <b v="1"/>
    <b v="0"/>
    <s v="music/rock"/>
    <x v="1"/>
    <x v="1"/>
  </r>
  <r>
    <x v="226"/>
    <x v="102"/>
    <s v="Progressive neutral middleware"/>
    <x v="162"/>
    <n v="10999"/>
    <n v="3.6663333333333332"/>
    <x v="1"/>
    <x v="192"/>
    <n v="98.205357142857139"/>
    <x v="1"/>
    <s v="USD"/>
    <x v="221"/>
    <n v="1273899600"/>
    <b v="0"/>
    <b v="0"/>
    <s v="photography/photography books"/>
    <x v="7"/>
    <x v="14"/>
  </r>
  <r>
    <x v="227"/>
    <x v="226"/>
    <s v="Intuitive exuding process improvement"/>
    <x v="163"/>
    <n v="102751"/>
    <n v="1.687208538587849"/>
    <x v="1"/>
    <x v="193"/>
    <n v="108.96182396606575"/>
    <x v="1"/>
    <s v="USD"/>
    <x v="222"/>
    <n v="1432184400"/>
    <b v="0"/>
    <b v="0"/>
    <s v="games/mobile games"/>
    <x v="6"/>
    <x v="20"/>
  </r>
  <r>
    <x v="228"/>
    <x v="227"/>
    <s v="Exclusive real-time protocol"/>
    <x v="164"/>
    <n v="165352"/>
    <n v="1.1990717911530093"/>
    <x v="1"/>
    <x v="194"/>
    <n v="66.998379254457049"/>
    <x v="1"/>
    <s v="USD"/>
    <x v="172"/>
    <n v="1474779600"/>
    <b v="0"/>
    <b v="0"/>
    <s v="film &amp; video/animation"/>
    <x v="4"/>
    <x v="10"/>
  </r>
  <r>
    <x v="229"/>
    <x v="228"/>
    <s v="Extended encompassing application"/>
    <x v="165"/>
    <n v="165798"/>
    <n v="1.936892523364486"/>
    <x v="1"/>
    <x v="195"/>
    <n v="64.99333594668758"/>
    <x v="1"/>
    <s v="USD"/>
    <x v="223"/>
    <n v="1500440400"/>
    <b v="0"/>
    <b v="1"/>
    <s v="games/mobile games"/>
    <x v="6"/>
    <x v="20"/>
  </r>
  <r>
    <x v="230"/>
    <x v="229"/>
    <s v="Progressive value-added ability"/>
    <x v="166"/>
    <n v="10084"/>
    <n v="4.2016666666666671"/>
    <x v="1"/>
    <x v="196"/>
    <n v="99.841584158415841"/>
    <x v="1"/>
    <s v="USD"/>
    <x v="224"/>
    <n v="1575612000"/>
    <b v="0"/>
    <b v="0"/>
    <s v="games/video games"/>
    <x v="6"/>
    <x v="11"/>
  </r>
  <r>
    <x v="231"/>
    <x v="230"/>
    <s v="Cross-platform uniform hardware"/>
    <x v="44"/>
    <n v="5523"/>
    <n v="0.76708333333333334"/>
    <x v="3"/>
    <x v="109"/>
    <n v="82.432835820895519"/>
    <x v="1"/>
    <s v="USD"/>
    <x v="225"/>
    <n v="1374123600"/>
    <b v="0"/>
    <b v="0"/>
    <s v="theater/plays"/>
    <x v="3"/>
    <x v="3"/>
  </r>
  <r>
    <x v="232"/>
    <x v="231"/>
    <s v="Progressive secondary portal"/>
    <x v="74"/>
    <n v="5823"/>
    <n v="1.7126470588235294"/>
    <x v="1"/>
    <x v="45"/>
    <n v="63.293478260869563"/>
    <x v="1"/>
    <s v="USD"/>
    <x v="226"/>
    <n v="1469509200"/>
    <b v="0"/>
    <b v="0"/>
    <s v="theater/plays"/>
    <x v="3"/>
    <x v="3"/>
  </r>
  <r>
    <x v="233"/>
    <x v="232"/>
    <s v="Multi-lateral national adapter"/>
    <x v="167"/>
    <n v="6000"/>
    <n v="1.5789473684210527"/>
    <x v="1"/>
    <x v="197"/>
    <n v="96.774193548387103"/>
    <x v="1"/>
    <s v="USD"/>
    <x v="227"/>
    <n v="1309237200"/>
    <b v="0"/>
    <b v="0"/>
    <s v="film &amp; video/animation"/>
    <x v="4"/>
    <x v="10"/>
  </r>
  <r>
    <x v="234"/>
    <x v="233"/>
    <s v="Enterprise-wide motivating matrices"/>
    <x v="168"/>
    <n v="8181"/>
    <n v="1.0908"/>
    <x v="1"/>
    <x v="46"/>
    <n v="54.906040268456373"/>
    <x v="6"/>
    <s v="EUR"/>
    <x v="228"/>
    <n v="1503982800"/>
    <b v="0"/>
    <b v="1"/>
    <s v="games/video games"/>
    <x v="6"/>
    <x v="11"/>
  </r>
  <r>
    <x v="235"/>
    <x v="234"/>
    <s v="Polarized upward-trending Local Area Network"/>
    <x v="133"/>
    <n v="3589"/>
    <n v="0.41732558139534881"/>
    <x v="0"/>
    <x v="45"/>
    <n v="39.010869565217391"/>
    <x v="1"/>
    <s v="USD"/>
    <x v="229"/>
    <n v="1487397600"/>
    <b v="0"/>
    <b v="0"/>
    <s v="film &amp; video/animation"/>
    <x v="4"/>
    <x v="10"/>
  </r>
  <r>
    <x v="236"/>
    <x v="235"/>
    <s v="Object-based directional function"/>
    <x v="169"/>
    <n v="4323"/>
    <n v="0.10944303797468355"/>
    <x v="0"/>
    <x v="176"/>
    <n v="75.84210526315789"/>
    <x v="2"/>
    <s v="AUD"/>
    <x v="230"/>
    <n v="1562043600"/>
    <b v="0"/>
    <b v="1"/>
    <s v="music/rock"/>
    <x v="1"/>
    <x v="1"/>
  </r>
  <r>
    <x v="237"/>
    <x v="236"/>
    <s v="Re-contextualized tangible open architecture"/>
    <x v="29"/>
    <n v="14822"/>
    <n v="1.593763440860215"/>
    <x v="1"/>
    <x v="198"/>
    <n v="45.051671732522799"/>
    <x v="1"/>
    <s v="USD"/>
    <x v="231"/>
    <n v="1398574800"/>
    <b v="0"/>
    <b v="0"/>
    <s v="film &amp; video/animation"/>
    <x v="4"/>
    <x v="10"/>
  </r>
  <r>
    <x v="238"/>
    <x v="237"/>
    <s v="Distributed systemic adapter"/>
    <x v="166"/>
    <n v="10138"/>
    <n v="4.2241666666666671"/>
    <x v="1"/>
    <x v="199"/>
    <n v="104.51546391752578"/>
    <x v="3"/>
    <s v="DKK"/>
    <x v="232"/>
    <n v="1515391200"/>
    <b v="0"/>
    <b v="1"/>
    <s v="theater/plays"/>
    <x v="3"/>
    <x v="3"/>
  </r>
  <r>
    <x v="239"/>
    <x v="238"/>
    <s v="Networked web-enabled instruction set"/>
    <x v="170"/>
    <n v="3127"/>
    <n v="0.97718749999999999"/>
    <x v="0"/>
    <x v="142"/>
    <n v="76.268292682926827"/>
    <x v="1"/>
    <s v="USD"/>
    <x v="233"/>
    <n v="1441170000"/>
    <b v="0"/>
    <b v="0"/>
    <s v="technology/wearables"/>
    <x v="2"/>
    <x v="8"/>
  </r>
  <r>
    <x v="240"/>
    <x v="239"/>
    <s v="Vision-oriented dynamic service-desk"/>
    <x v="171"/>
    <n v="123124"/>
    <n v="4.1878911564625847"/>
    <x v="1"/>
    <x v="200"/>
    <n v="69.015695067264573"/>
    <x v="1"/>
    <s v="USD"/>
    <x v="194"/>
    <n v="1281157200"/>
    <b v="0"/>
    <b v="0"/>
    <s v="theater/plays"/>
    <x v="3"/>
    <x v="3"/>
  </r>
  <r>
    <x v="241"/>
    <x v="240"/>
    <s v="Vision-oriented actuating open system"/>
    <x v="172"/>
    <n v="171729"/>
    <n v="1.0191632047477746"/>
    <x v="1"/>
    <x v="74"/>
    <n v="101.97684085510689"/>
    <x v="2"/>
    <s v="AUD"/>
    <x v="234"/>
    <n v="1398229200"/>
    <b v="0"/>
    <b v="1"/>
    <s v="publishing/nonfiction"/>
    <x v="5"/>
    <x v="9"/>
  </r>
  <r>
    <x v="242"/>
    <x v="241"/>
    <s v="Sharable scalable core"/>
    <x v="141"/>
    <n v="10729"/>
    <n v="1.2772619047619047"/>
    <x v="1"/>
    <x v="201"/>
    <n v="42.915999999999997"/>
    <x v="1"/>
    <s v="USD"/>
    <x v="235"/>
    <n v="1495256400"/>
    <b v="0"/>
    <b v="1"/>
    <s v="music/rock"/>
    <x v="1"/>
    <x v="1"/>
  </r>
  <r>
    <x v="243"/>
    <x v="242"/>
    <s v="Customer-focused attitude-oriented function"/>
    <x v="173"/>
    <n v="10240"/>
    <n v="4.4521739130434783"/>
    <x v="1"/>
    <x v="202"/>
    <n v="43.025210084033617"/>
    <x v="1"/>
    <s v="USD"/>
    <x v="236"/>
    <n v="1520402400"/>
    <b v="0"/>
    <b v="0"/>
    <s v="theater/plays"/>
    <x v="3"/>
    <x v="3"/>
  </r>
  <r>
    <x v="244"/>
    <x v="243"/>
    <s v="Reverse-engineered system-worthy extranet"/>
    <x v="31"/>
    <n v="3988"/>
    <n v="5.6971428571428575"/>
    <x v="1"/>
    <x v="4"/>
    <n v="75.245283018867923"/>
    <x v="1"/>
    <s v="USD"/>
    <x v="237"/>
    <n v="1409806800"/>
    <b v="0"/>
    <b v="0"/>
    <s v="theater/plays"/>
    <x v="3"/>
    <x v="3"/>
  </r>
  <r>
    <x v="245"/>
    <x v="244"/>
    <s v="Re-engineered systematic monitoring"/>
    <x v="49"/>
    <n v="14771"/>
    <n v="5.0934482758620687"/>
    <x v="1"/>
    <x v="203"/>
    <n v="69.023364485981304"/>
    <x v="1"/>
    <s v="USD"/>
    <x v="238"/>
    <n v="1396933200"/>
    <b v="0"/>
    <b v="0"/>
    <s v="theater/plays"/>
    <x v="3"/>
    <x v="3"/>
  </r>
  <r>
    <x v="246"/>
    <x v="245"/>
    <s v="Seamless value-added standardization"/>
    <x v="6"/>
    <n v="14649"/>
    <n v="3.2553333333333332"/>
    <x v="1"/>
    <x v="42"/>
    <n v="65.986486486486484"/>
    <x v="1"/>
    <s v="USD"/>
    <x v="239"/>
    <n v="1376024400"/>
    <b v="0"/>
    <b v="0"/>
    <s v="technology/web"/>
    <x v="2"/>
    <x v="2"/>
  </r>
  <r>
    <x v="247"/>
    <x v="246"/>
    <s v="Triple-buffered fresh-thinking frame"/>
    <x v="174"/>
    <n v="184658"/>
    <n v="9.3261616161616168"/>
    <x v="1"/>
    <x v="204"/>
    <n v="98.013800424628457"/>
    <x v="1"/>
    <s v="USD"/>
    <x v="240"/>
    <n v="1483682400"/>
    <b v="0"/>
    <b v="1"/>
    <s v="publishing/fiction"/>
    <x v="5"/>
    <x v="13"/>
  </r>
  <r>
    <x v="248"/>
    <x v="247"/>
    <s v="Streamlined holistic knowledgebase"/>
    <x v="8"/>
    <n v="13103"/>
    <n v="2.1133870967741935"/>
    <x v="1"/>
    <x v="205"/>
    <n v="60.105504587155963"/>
    <x v="2"/>
    <s v="AUD"/>
    <x v="241"/>
    <n v="1420437600"/>
    <b v="0"/>
    <b v="0"/>
    <s v="games/mobile games"/>
    <x v="6"/>
    <x v="20"/>
  </r>
  <r>
    <x v="249"/>
    <x v="248"/>
    <s v="Up-sized intermediate website"/>
    <x v="175"/>
    <n v="168095"/>
    <n v="2.7332520325203253"/>
    <x v="1"/>
    <x v="206"/>
    <n v="26.000773395204948"/>
    <x v="1"/>
    <s v="USD"/>
    <x v="242"/>
    <n v="1420783200"/>
    <b v="0"/>
    <b v="0"/>
    <s v="publishing/translations"/>
    <x v="5"/>
    <x v="18"/>
  </r>
  <r>
    <x v="250"/>
    <x v="249"/>
    <s v="Future-proofed directional synergy"/>
    <x v="0"/>
    <n v="3"/>
    <n v="0.03"/>
    <x v="0"/>
    <x v="49"/>
    <n v="3"/>
    <x v="1"/>
    <s v="USD"/>
    <x v="67"/>
    <n v="1267423200"/>
    <b v="0"/>
    <b v="0"/>
    <s v="music/rock"/>
    <x v="1"/>
    <x v="1"/>
  </r>
  <r>
    <x v="251"/>
    <x v="250"/>
    <s v="Enhanced user-facing function"/>
    <x v="143"/>
    <n v="3840"/>
    <n v="0.54084507042253516"/>
    <x v="0"/>
    <x v="196"/>
    <n v="38.019801980198018"/>
    <x v="1"/>
    <s v="USD"/>
    <x v="243"/>
    <n v="1355205600"/>
    <b v="0"/>
    <b v="0"/>
    <s v="theater/plays"/>
    <x v="3"/>
    <x v="3"/>
  </r>
  <r>
    <x v="252"/>
    <x v="251"/>
    <s v="Operative bandwidth-monitored interface"/>
    <x v="67"/>
    <n v="6263"/>
    <n v="6.2629999999999999"/>
    <x v="1"/>
    <x v="207"/>
    <n v="106.15254237288136"/>
    <x v="1"/>
    <s v="USD"/>
    <x v="244"/>
    <n v="1383109200"/>
    <b v="0"/>
    <b v="0"/>
    <s v="theater/plays"/>
    <x v="3"/>
    <x v="3"/>
  </r>
  <r>
    <x v="253"/>
    <x v="252"/>
    <s v="Upgradable multi-state instruction set"/>
    <x v="158"/>
    <n v="108161"/>
    <n v="0.8902139917695473"/>
    <x v="0"/>
    <x v="208"/>
    <n v="81.019475655430711"/>
    <x v="0"/>
    <s v="CAD"/>
    <x v="245"/>
    <n v="1303275600"/>
    <b v="0"/>
    <b v="0"/>
    <s v="film &amp; video/drama"/>
    <x v="4"/>
    <x v="6"/>
  </r>
  <r>
    <x v="254"/>
    <x v="253"/>
    <s v="De-engineered static Local Area Network"/>
    <x v="176"/>
    <n v="8505"/>
    <n v="1.8489130434782608"/>
    <x v="1"/>
    <x v="39"/>
    <n v="96.647727272727266"/>
    <x v="1"/>
    <s v="USD"/>
    <x v="246"/>
    <n v="1487829600"/>
    <b v="0"/>
    <b v="0"/>
    <s v="publishing/nonfiction"/>
    <x v="5"/>
    <x v="9"/>
  </r>
  <r>
    <x v="255"/>
    <x v="254"/>
    <s v="Upgradable grid-enabled superstructure"/>
    <x v="177"/>
    <n v="96735"/>
    <n v="1.2016770186335404"/>
    <x v="1"/>
    <x v="209"/>
    <n v="57.003535651149086"/>
    <x v="1"/>
    <s v="USD"/>
    <x v="247"/>
    <n v="1298268000"/>
    <b v="0"/>
    <b v="1"/>
    <s v="music/rock"/>
    <x v="1"/>
    <x v="1"/>
  </r>
  <r>
    <x v="256"/>
    <x v="255"/>
    <s v="Optimized actuating toolset"/>
    <x v="178"/>
    <n v="959"/>
    <n v="0.23390243902439026"/>
    <x v="0"/>
    <x v="27"/>
    <n v="63.93333333333333"/>
    <x v="4"/>
    <s v="GBP"/>
    <x v="248"/>
    <n v="1456812000"/>
    <b v="0"/>
    <b v="0"/>
    <s v="music/rock"/>
    <x v="1"/>
    <x v="1"/>
  </r>
  <r>
    <x v="257"/>
    <x v="256"/>
    <s v="Decentralized exuding strategy"/>
    <x v="57"/>
    <n v="8322"/>
    <n v="1.46"/>
    <x v="1"/>
    <x v="45"/>
    <n v="90.456521739130437"/>
    <x v="1"/>
    <s v="USD"/>
    <x v="249"/>
    <n v="1363669200"/>
    <b v="0"/>
    <b v="0"/>
    <s v="theater/plays"/>
    <x v="3"/>
    <x v="3"/>
  </r>
  <r>
    <x v="258"/>
    <x v="257"/>
    <s v="Assimilated coherent hardware"/>
    <x v="92"/>
    <n v="13424"/>
    <n v="2.6848000000000001"/>
    <x v="1"/>
    <x v="129"/>
    <n v="72.172043010752688"/>
    <x v="1"/>
    <s v="USD"/>
    <x v="250"/>
    <n v="1482904800"/>
    <b v="0"/>
    <b v="1"/>
    <s v="theater/plays"/>
    <x v="3"/>
    <x v="3"/>
  </r>
  <r>
    <x v="259"/>
    <x v="258"/>
    <s v="Multi-channeled responsive implementation"/>
    <x v="37"/>
    <n v="10755"/>
    <n v="5.9749999999999996"/>
    <x v="1"/>
    <x v="188"/>
    <n v="77.934782608695656"/>
    <x v="1"/>
    <s v="USD"/>
    <x v="251"/>
    <n v="1356588000"/>
    <b v="1"/>
    <b v="0"/>
    <s v="photography/photography books"/>
    <x v="7"/>
    <x v="14"/>
  </r>
  <r>
    <x v="260"/>
    <x v="259"/>
    <s v="Centralized modular initiative"/>
    <x v="9"/>
    <n v="9935"/>
    <n v="1.5769841269841269"/>
    <x v="1"/>
    <x v="210"/>
    <n v="38.065134099616856"/>
    <x v="1"/>
    <s v="USD"/>
    <x v="136"/>
    <n v="1349845200"/>
    <b v="0"/>
    <b v="0"/>
    <s v="music/rock"/>
    <x v="1"/>
    <x v="1"/>
  </r>
  <r>
    <x v="261"/>
    <x v="260"/>
    <s v="Reverse-engineered cohesive migration"/>
    <x v="179"/>
    <n v="26303"/>
    <n v="0.31201660735468567"/>
    <x v="0"/>
    <x v="211"/>
    <n v="57.936123348017624"/>
    <x v="1"/>
    <s v="USD"/>
    <x v="252"/>
    <n v="1283058000"/>
    <b v="0"/>
    <b v="1"/>
    <s v="music/rock"/>
    <x v="1"/>
    <x v="1"/>
  </r>
  <r>
    <x v="262"/>
    <x v="261"/>
    <s v="Compatible multimedia hub"/>
    <x v="12"/>
    <n v="5328"/>
    <n v="3.1341176470588237"/>
    <x v="1"/>
    <x v="37"/>
    <n v="49.794392523364486"/>
    <x v="1"/>
    <s v="USD"/>
    <x v="253"/>
    <n v="1304226000"/>
    <b v="0"/>
    <b v="1"/>
    <s v="music/indie rock"/>
    <x v="1"/>
    <x v="7"/>
  </r>
  <r>
    <x v="263"/>
    <x v="262"/>
    <s v="Organic eco-centric success"/>
    <x v="49"/>
    <n v="10756"/>
    <n v="3.7089655172413791"/>
    <x v="1"/>
    <x v="134"/>
    <n v="54.050251256281406"/>
    <x v="1"/>
    <s v="USD"/>
    <x v="254"/>
    <n v="1263016800"/>
    <b v="0"/>
    <b v="0"/>
    <s v="photography/photography books"/>
    <x v="7"/>
    <x v="14"/>
  </r>
  <r>
    <x v="264"/>
    <x v="263"/>
    <s v="Virtual reciprocal policy"/>
    <x v="180"/>
    <n v="165375"/>
    <n v="3.6266447368421053"/>
    <x v="1"/>
    <x v="212"/>
    <n v="30.002721335268504"/>
    <x v="1"/>
    <s v="USD"/>
    <x v="255"/>
    <n v="1362031200"/>
    <b v="0"/>
    <b v="0"/>
    <s v="theater/plays"/>
    <x v="3"/>
    <x v="3"/>
  </r>
  <r>
    <x v="265"/>
    <x v="264"/>
    <s v="Persevering interactive emulation"/>
    <x v="70"/>
    <n v="6031"/>
    <n v="1.2308163265306122"/>
    <x v="1"/>
    <x v="99"/>
    <n v="70.127906976744185"/>
    <x v="1"/>
    <s v="USD"/>
    <x v="256"/>
    <n v="1455602400"/>
    <b v="0"/>
    <b v="0"/>
    <s v="theater/plays"/>
    <x v="3"/>
    <x v="3"/>
  </r>
  <r>
    <x v="266"/>
    <x v="265"/>
    <s v="Proactive responsive emulation"/>
    <x v="181"/>
    <n v="85902"/>
    <n v="0.76766756032171579"/>
    <x v="0"/>
    <x v="213"/>
    <n v="26.996228786926462"/>
    <x v="6"/>
    <s v="EUR"/>
    <x v="257"/>
    <n v="1418191200"/>
    <b v="0"/>
    <b v="1"/>
    <s v="music/jazz"/>
    <x v="1"/>
    <x v="17"/>
  </r>
  <r>
    <x v="267"/>
    <x v="266"/>
    <s v="Extended eco-centric function"/>
    <x v="182"/>
    <n v="143910"/>
    <n v="2.3362012987012988"/>
    <x v="1"/>
    <x v="214"/>
    <n v="51.990606936416185"/>
    <x v="2"/>
    <s v="AUD"/>
    <x v="258"/>
    <n v="1352440800"/>
    <b v="0"/>
    <b v="0"/>
    <s v="theater/plays"/>
    <x v="3"/>
    <x v="3"/>
  </r>
  <r>
    <x v="268"/>
    <x v="267"/>
    <s v="Networked optimal productivity"/>
    <x v="42"/>
    <n v="2708"/>
    <n v="1.8053333333333332"/>
    <x v="1"/>
    <x v="44"/>
    <n v="56.416666666666664"/>
    <x v="1"/>
    <s v="USD"/>
    <x v="259"/>
    <n v="1353304800"/>
    <b v="0"/>
    <b v="0"/>
    <s v="film &amp; video/documentary"/>
    <x v="4"/>
    <x v="4"/>
  </r>
  <r>
    <x v="269"/>
    <x v="268"/>
    <s v="Persistent attitude-oriented approach"/>
    <x v="26"/>
    <n v="8842"/>
    <n v="2.5262857142857142"/>
    <x v="1"/>
    <x v="215"/>
    <n v="101.63218390804597"/>
    <x v="1"/>
    <s v="USD"/>
    <x v="260"/>
    <n v="1550728800"/>
    <b v="0"/>
    <b v="0"/>
    <s v="film &amp; video/television"/>
    <x v="4"/>
    <x v="19"/>
  </r>
  <r>
    <x v="270"/>
    <x v="269"/>
    <s v="Triple-buffered 4thgeneration toolset"/>
    <x v="183"/>
    <n v="47260"/>
    <n v="0.27176538240368026"/>
    <x v="3"/>
    <x v="216"/>
    <n v="25.005291005291006"/>
    <x v="1"/>
    <s v="USD"/>
    <x v="261"/>
    <n v="1291442400"/>
    <b v="0"/>
    <b v="0"/>
    <s v="games/video games"/>
    <x v="6"/>
    <x v="11"/>
  </r>
  <r>
    <x v="271"/>
    <x v="270"/>
    <s v="Progressive zero administration leverage"/>
    <x v="184"/>
    <n v="1953"/>
    <n v="1.2706571242680547E-2"/>
    <x v="2"/>
    <x v="217"/>
    <n v="32.016393442622949"/>
    <x v="1"/>
    <s v="USD"/>
    <x v="262"/>
    <n v="1452146400"/>
    <b v="0"/>
    <b v="0"/>
    <s v="photography/photography books"/>
    <x v="7"/>
    <x v="14"/>
  </r>
  <r>
    <x v="272"/>
    <x v="271"/>
    <s v="Networked radical neural-net"/>
    <x v="185"/>
    <n v="155349"/>
    <n v="3.0400978473581213"/>
    <x v="1"/>
    <x v="218"/>
    <n v="82.021647307286173"/>
    <x v="1"/>
    <s v="USD"/>
    <x v="263"/>
    <n v="1564894800"/>
    <b v="0"/>
    <b v="1"/>
    <s v="theater/plays"/>
    <x v="3"/>
    <x v="3"/>
  </r>
  <r>
    <x v="273"/>
    <x v="272"/>
    <s v="Re-engineered heuristic forecast"/>
    <x v="75"/>
    <n v="10704"/>
    <n v="1.3723076923076922"/>
    <x v="1"/>
    <x v="219"/>
    <n v="37.957446808510639"/>
    <x v="0"/>
    <s v="CAD"/>
    <x v="264"/>
    <n v="1505883600"/>
    <b v="0"/>
    <b v="0"/>
    <s v="theater/plays"/>
    <x v="3"/>
    <x v="3"/>
  </r>
  <r>
    <x v="274"/>
    <x v="273"/>
    <s v="Fully-configurable background algorithm"/>
    <x v="166"/>
    <n v="773"/>
    <n v="0.32208333333333333"/>
    <x v="0"/>
    <x v="27"/>
    <n v="51.533333333333331"/>
    <x v="1"/>
    <s v="USD"/>
    <x v="265"/>
    <n v="1510380000"/>
    <b v="0"/>
    <b v="0"/>
    <s v="theater/plays"/>
    <x v="3"/>
    <x v="3"/>
  </r>
  <r>
    <x v="275"/>
    <x v="274"/>
    <s v="Stand-alone discrete Graphical User Interface"/>
    <x v="61"/>
    <n v="9419"/>
    <n v="2.4151282051282053"/>
    <x v="1"/>
    <x v="220"/>
    <n v="81.198275862068968"/>
    <x v="1"/>
    <s v="USD"/>
    <x v="266"/>
    <n v="1555218000"/>
    <b v="0"/>
    <b v="0"/>
    <s v="publishing/translations"/>
    <x v="5"/>
    <x v="18"/>
  </r>
  <r>
    <x v="276"/>
    <x v="275"/>
    <s v="Front-line foreground project"/>
    <x v="20"/>
    <n v="5324"/>
    <n v="0.96799999999999997"/>
    <x v="0"/>
    <x v="221"/>
    <n v="40.030075187969928"/>
    <x v="1"/>
    <s v="USD"/>
    <x v="267"/>
    <n v="1335243600"/>
    <b v="0"/>
    <b v="1"/>
    <s v="games/video games"/>
    <x v="6"/>
    <x v="11"/>
  </r>
  <r>
    <x v="277"/>
    <x v="276"/>
    <s v="Persevering system-worthy info-mediaries"/>
    <x v="31"/>
    <n v="7465"/>
    <n v="10.664285714285715"/>
    <x v="1"/>
    <x v="100"/>
    <n v="89.939759036144579"/>
    <x v="1"/>
    <s v="USD"/>
    <x v="268"/>
    <n v="1279688400"/>
    <b v="0"/>
    <b v="0"/>
    <s v="theater/plays"/>
    <x v="3"/>
    <x v="3"/>
  </r>
  <r>
    <x v="278"/>
    <x v="277"/>
    <s v="Distributed multi-tasking strategy"/>
    <x v="50"/>
    <n v="8799"/>
    <n v="3.2588888888888889"/>
    <x v="1"/>
    <x v="222"/>
    <n v="96.692307692307693"/>
    <x v="1"/>
    <s v="USD"/>
    <x v="269"/>
    <n v="1356069600"/>
    <b v="0"/>
    <b v="0"/>
    <s v="technology/web"/>
    <x v="2"/>
    <x v="2"/>
  </r>
  <r>
    <x v="279"/>
    <x v="278"/>
    <s v="Vision-oriented methodical application"/>
    <x v="48"/>
    <n v="13656"/>
    <n v="1.7070000000000001"/>
    <x v="1"/>
    <x v="223"/>
    <n v="25.010989010989011"/>
    <x v="1"/>
    <s v="USD"/>
    <x v="270"/>
    <n v="1536210000"/>
    <b v="0"/>
    <b v="0"/>
    <s v="theater/plays"/>
    <x v="3"/>
    <x v="3"/>
  </r>
  <r>
    <x v="280"/>
    <x v="279"/>
    <s v="Function-based high-level infrastructure"/>
    <x v="186"/>
    <n v="14536"/>
    <n v="5.8144"/>
    <x v="1"/>
    <x v="224"/>
    <n v="36.987277353689571"/>
    <x v="1"/>
    <s v="USD"/>
    <x v="271"/>
    <n v="1511762400"/>
    <b v="0"/>
    <b v="0"/>
    <s v="film &amp; video/animation"/>
    <x v="4"/>
    <x v="10"/>
  </r>
  <r>
    <x v="281"/>
    <x v="280"/>
    <s v="Profound object-oriented paradigm"/>
    <x v="187"/>
    <n v="150552"/>
    <n v="0.91520972644376897"/>
    <x v="0"/>
    <x v="225"/>
    <n v="73.012609117361791"/>
    <x v="1"/>
    <s v="USD"/>
    <x v="272"/>
    <n v="1333256400"/>
    <b v="0"/>
    <b v="1"/>
    <s v="theater/plays"/>
    <x v="3"/>
    <x v="3"/>
  </r>
  <r>
    <x v="282"/>
    <x v="281"/>
    <s v="Virtual contextually-based circuit"/>
    <x v="141"/>
    <n v="9076"/>
    <n v="1.0804761904761904"/>
    <x v="1"/>
    <x v="221"/>
    <n v="68.240601503759393"/>
    <x v="1"/>
    <s v="USD"/>
    <x v="73"/>
    <n v="1480744800"/>
    <b v="0"/>
    <b v="1"/>
    <s v="film &amp; video/television"/>
    <x v="4"/>
    <x v="19"/>
  </r>
  <r>
    <x v="283"/>
    <x v="282"/>
    <s v="Business-focused dynamic instruction set"/>
    <x v="32"/>
    <n v="1517"/>
    <n v="0.18728395061728395"/>
    <x v="0"/>
    <x v="226"/>
    <n v="52.310344827586206"/>
    <x v="3"/>
    <s v="DKK"/>
    <x v="273"/>
    <n v="1465016400"/>
    <b v="0"/>
    <b v="0"/>
    <s v="music/rock"/>
    <x v="1"/>
    <x v="1"/>
  </r>
  <r>
    <x v="284"/>
    <x v="283"/>
    <s v="Ameliorated fresh-thinking protocol"/>
    <x v="122"/>
    <n v="8153"/>
    <n v="0.83193877551020412"/>
    <x v="0"/>
    <x v="227"/>
    <n v="61.765151515151516"/>
    <x v="1"/>
    <s v="USD"/>
    <x v="274"/>
    <n v="1336280400"/>
    <b v="0"/>
    <b v="0"/>
    <s v="technology/web"/>
    <x v="2"/>
    <x v="2"/>
  </r>
  <r>
    <x v="285"/>
    <x v="284"/>
    <s v="Front-line optimizing emulation"/>
    <x v="79"/>
    <n v="6357"/>
    <n v="7.0633333333333335"/>
    <x v="1"/>
    <x v="228"/>
    <n v="25.027559055118111"/>
    <x v="1"/>
    <s v="USD"/>
    <x v="275"/>
    <n v="1476766800"/>
    <b v="0"/>
    <b v="0"/>
    <s v="theater/plays"/>
    <x v="3"/>
    <x v="3"/>
  </r>
  <r>
    <x v="286"/>
    <x v="285"/>
    <s v="Devolved uniform complexity"/>
    <x v="188"/>
    <n v="19557"/>
    <n v="0.17446030330062445"/>
    <x v="3"/>
    <x v="229"/>
    <n v="106.28804347826087"/>
    <x v="1"/>
    <s v="USD"/>
    <x v="276"/>
    <n v="1480485600"/>
    <b v="0"/>
    <b v="0"/>
    <s v="theater/plays"/>
    <x v="3"/>
    <x v="3"/>
  </r>
  <r>
    <x v="287"/>
    <x v="286"/>
    <s v="Public-key intangible superstructure"/>
    <x v="9"/>
    <n v="13213"/>
    <n v="2.0973015873015872"/>
    <x v="1"/>
    <x v="230"/>
    <n v="75.07386363636364"/>
    <x v="1"/>
    <s v="USD"/>
    <x v="277"/>
    <n v="1430197200"/>
    <b v="0"/>
    <b v="0"/>
    <s v="music/electric music"/>
    <x v="1"/>
    <x v="5"/>
  </r>
  <r>
    <x v="288"/>
    <x v="287"/>
    <s v="Secured global success"/>
    <x v="36"/>
    <n v="5476"/>
    <n v="0.97785714285714287"/>
    <x v="0"/>
    <x v="231"/>
    <n v="39.970802919708028"/>
    <x v="3"/>
    <s v="DKK"/>
    <x v="278"/>
    <n v="1331787600"/>
    <b v="0"/>
    <b v="1"/>
    <s v="music/metal"/>
    <x v="1"/>
    <x v="16"/>
  </r>
  <r>
    <x v="289"/>
    <x v="288"/>
    <s v="Grass-roots mission-critical capability"/>
    <x v="126"/>
    <n v="13474"/>
    <n v="16.842500000000001"/>
    <x v="1"/>
    <x v="232"/>
    <n v="39.982195845697326"/>
    <x v="0"/>
    <s v="CAD"/>
    <x v="279"/>
    <n v="1438837200"/>
    <b v="0"/>
    <b v="0"/>
    <s v="theater/plays"/>
    <x v="3"/>
    <x v="3"/>
  </r>
  <r>
    <x v="290"/>
    <x v="289"/>
    <s v="Advanced global data-warehouse"/>
    <x v="189"/>
    <n v="91722"/>
    <n v="0.54402135231316728"/>
    <x v="0"/>
    <x v="233"/>
    <n v="101.01541850220265"/>
    <x v="1"/>
    <s v="USD"/>
    <x v="280"/>
    <n v="1370926800"/>
    <b v="0"/>
    <b v="1"/>
    <s v="film &amp; video/documentary"/>
    <x v="4"/>
    <x v="4"/>
  </r>
  <r>
    <x v="291"/>
    <x v="290"/>
    <s v="Self-enabling uniform complexity"/>
    <x v="37"/>
    <n v="8219"/>
    <n v="4.5661111111111108"/>
    <x v="1"/>
    <x v="37"/>
    <n v="76.813084112149539"/>
    <x v="1"/>
    <s v="USD"/>
    <x v="281"/>
    <n v="1319000400"/>
    <b v="1"/>
    <b v="0"/>
    <s v="technology/web"/>
    <x v="2"/>
    <x v="2"/>
  </r>
  <r>
    <x v="292"/>
    <x v="291"/>
    <s v="Versatile cohesive encoding"/>
    <x v="190"/>
    <n v="717"/>
    <n v="9.8219178082191785E-2"/>
    <x v="0"/>
    <x v="234"/>
    <n v="71.7"/>
    <x v="1"/>
    <s v="USD"/>
    <x v="282"/>
    <n v="1333429200"/>
    <b v="0"/>
    <b v="0"/>
    <s v="food/food trucks"/>
    <x v="0"/>
    <x v="0"/>
  </r>
  <r>
    <x v="293"/>
    <x v="292"/>
    <s v="Organized executive solution"/>
    <x v="191"/>
    <n v="1065"/>
    <n v="0.16384615384615384"/>
    <x v="3"/>
    <x v="235"/>
    <n v="33.28125"/>
    <x v="6"/>
    <s v="EUR"/>
    <x v="283"/>
    <n v="1287032400"/>
    <b v="0"/>
    <b v="0"/>
    <s v="theater/plays"/>
    <x v="3"/>
    <x v="3"/>
  </r>
  <r>
    <x v="294"/>
    <x v="293"/>
    <s v="Automated local emulation"/>
    <x v="60"/>
    <n v="8038"/>
    <n v="13.396666666666667"/>
    <x v="1"/>
    <x v="236"/>
    <n v="43.923497267759565"/>
    <x v="1"/>
    <s v="USD"/>
    <x v="284"/>
    <n v="1541570400"/>
    <b v="0"/>
    <b v="0"/>
    <s v="theater/plays"/>
    <x v="3"/>
    <x v="3"/>
  </r>
  <r>
    <x v="295"/>
    <x v="294"/>
    <s v="Enterprise-wide intermediate middleware"/>
    <x v="192"/>
    <n v="68769"/>
    <n v="0.35650077760497667"/>
    <x v="0"/>
    <x v="237"/>
    <n v="36.004712041884815"/>
    <x v="5"/>
    <s v="CHF"/>
    <x v="285"/>
    <n v="1383976800"/>
    <b v="0"/>
    <b v="0"/>
    <s v="theater/plays"/>
    <x v="3"/>
    <x v="3"/>
  </r>
  <r>
    <x v="296"/>
    <x v="295"/>
    <s v="Grass-roots real-time Local Area Network"/>
    <x v="55"/>
    <n v="3352"/>
    <n v="0.54950819672131146"/>
    <x v="0"/>
    <x v="63"/>
    <n v="88.21052631578948"/>
    <x v="2"/>
    <s v="AUD"/>
    <x v="286"/>
    <n v="1550556000"/>
    <b v="0"/>
    <b v="0"/>
    <s v="theater/plays"/>
    <x v="3"/>
    <x v="3"/>
  </r>
  <r>
    <x v="297"/>
    <x v="296"/>
    <s v="Organized client-driven capacity"/>
    <x v="44"/>
    <n v="6785"/>
    <n v="0.94236111111111109"/>
    <x v="0"/>
    <x v="238"/>
    <n v="65.240384615384613"/>
    <x v="2"/>
    <s v="AUD"/>
    <x v="287"/>
    <n v="1390456800"/>
    <b v="0"/>
    <b v="1"/>
    <s v="theater/plays"/>
    <x v="3"/>
    <x v="3"/>
  </r>
  <r>
    <x v="298"/>
    <x v="297"/>
    <s v="Adaptive intangible database"/>
    <x v="26"/>
    <n v="5037"/>
    <n v="1.4391428571428571"/>
    <x v="1"/>
    <x v="239"/>
    <n v="69.958333333333329"/>
    <x v="1"/>
    <s v="USD"/>
    <x v="288"/>
    <n v="1458018000"/>
    <b v="0"/>
    <b v="1"/>
    <s v="music/rock"/>
    <x v="1"/>
    <x v="1"/>
  </r>
  <r>
    <x v="299"/>
    <x v="298"/>
    <s v="Grass-roots contextually-based algorithm"/>
    <x v="167"/>
    <n v="1954"/>
    <n v="0.51421052631578945"/>
    <x v="0"/>
    <x v="240"/>
    <n v="39.877551020408163"/>
    <x v="1"/>
    <s v="USD"/>
    <x v="289"/>
    <n v="1461819600"/>
    <b v="0"/>
    <b v="0"/>
    <s v="food/food trucks"/>
    <x v="0"/>
    <x v="0"/>
  </r>
  <r>
    <x v="300"/>
    <x v="299"/>
    <s v="Focused executive core"/>
    <x v="0"/>
    <n v="5"/>
    <n v="0.05"/>
    <x v="0"/>
    <x v="49"/>
    <n v="5"/>
    <x v="3"/>
    <s v="DKK"/>
    <x v="290"/>
    <n v="1504155600"/>
    <b v="0"/>
    <b v="1"/>
    <s v="publishing/nonfiction"/>
    <x v="5"/>
    <x v="9"/>
  </r>
  <r>
    <x v="301"/>
    <x v="300"/>
    <s v="Multi-channeled disintermediate policy"/>
    <x v="79"/>
    <n v="12102"/>
    <n v="13.446666666666667"/>
    <x v="1"/>
    <x v="241"/>
    <n v="41.023728813559323"/>
    <x v="1"/>
    <s v="USD"/>
    <x v="291"/>
    <n v="1426395600"/>
    <b v="0"/>
    <b v="0"/>
    <s v="film &amp; video/documentary"/>
    <x v="4"/>
    <x v="4"/>
  </r>
  <r>
    <x v="302"/>
    <x v="301"/>
    <s v="Customizable bi-directional hardware"/>
    <x v="193"/>
    <n v="24234"/>
    <n v="0.31844940867279897"/>
    <x v="0"/>
    <x v="242"/>
    <n v="98.914285714285711"/>
    <x v="1"/>
    <s v="USD"/>
    <x v="292"/>
    <n v="1537074000"/>
    <b v="0"/>
    <b v="0"/>
    <s v="theater/plays"/>
    <x v="3"/>
    <x v="3"/>
  </r>
  <r>
    <x v="303"/>
    <x v="302"/>
    <s v="Networked optimal architecture"/>
    <x v="74"/>
    <n v="2809"/>
    <n v="0.82617647058823529"/>
    <x v="0"/>
    <x v="235"/>
    <n v="87.78125"/>
    <x v="1"/>
    <s v="USD"/>
    <x v="293"/>
    <n v="1452578400"/>
    <b v="0"/>
    <b v="0"/>
    <s v="music/indie rock"/>
    <x v="1"/>
    <x v="7"/>
  </r>
  <r>
    <x v="304"/>
    <x v="303"/>
    <s v="User-friendly discrete benchmark"/>
    <x v="118"/>
    <n v="11469"/>
    <n v="5.4614285714285717"/>
    <x v="1"/>
    <x v="23"/>
    <n v="80.767605633802816"/>
    <x v="1"/>
    <s v="USD"/>
    <x v="294"/>
    <n v="1474088400"/>
    <b v="0"/>
    <b v="0"/>
    <s v="film &amp; video/documentary"/>
    <x v="4"/>
    <x v="4"/>
  </r>
  <r>
    <x v="305"/>
    <x v="304"/>
    <s v="Grass-roots actuating policy"/>
    <x v="54"/>
    <n v="8014"/>
    <n v="2.8621428571428571"/>
    <x v="1"/>
    <x v="72"/>
    <n v="94.28235294117647"/>
    <x v="1"/>
    <s v="USD"/>
    <x v="295"/>
    <n v="1461906000"/>
    <b v="0"/>
    <b v="0"/>
    <s v="theater/plays"/>
    <x v="3"/>
    <x v="3"/>
  </r>
  <r>
    <x v="306"/>
    <x v="305"/>
    <s v="Enterprise-wide 3rdgeneration knowledge user"/>
    <x v="191"/>
    <n v="514"/>
    <n v="7.9076923076923072E-2"/>
    <x v="0"/>
    <x v="243"/>
    <n v="73.428571428571431"/>
    <x v="1"/>
    <s v="USD"/>
    <x v="296"/>
    <n v="1500267600"/>
    <b v="0"/>
    <b v="1"/>
    <s v="theater/plays"/>
    <x v="3"/>
    <x v="3"/>
  </r>
  <r>
    <x v="307"/>
    <x v="306"/>
    <s v="Face-to-face zero tolerance moderator"/>
    <x v="194"/>
    <n v="43473"/>
    <n v="1.3213677811550153"/>
    <x v="1"/>
    <x v="244"/>
    <n v="65.968133535660087"/>
    <x v="3"/>
    <s v="DKK"/>
    <x v="297"/>
    <n v="1340686800"/>
    <b v="0"/>
    <b v="1"/>
    <s v="publishing/fiction"/>
    <x v="5"/>
    <x v="13"/>
  </r>
  <r>
    <x v="308"/>
    <x v="307"/>
    <s v="Grass-roots optimizing projection"/>
    <x v="195"/>
    <n v="87560"/>
    <n v="0.74077834179357027"/>
    <x v="0"/>
    <x v="245"/>
    <n v="109.04109589041096"/>
    <x v="1"/>
    <s v="USD"/>
    <x v="298"/>
    <n v="1303189200"/>
    <b v="0"/>
    <b v="0"/>
    <s v="theater/plays"/>
    <x v="3"/>
    <x v="3"/>
  </r>
  <r>
    <x v="309"/>
    <x v="308"/>
    <s v="User-centric 6thgeneration attitude"/>
    <x v="178"/>
    <n v="3087"/>
    <n v="0.75292682926829269"/>
    <x v="3"/>
    <x v="51"/>
    <n v="41.16"/>
    <x v="1"/>
    <s v="USD"/>
    <x v="299"/>
    <n v="1318309200"/>
    <b v="0"/>
    <b v="1"/>
    <s v="music/indie rock"/>
    <x v="1"/>
    <x v="7"/>
  </r>
  <r>
    <x v="310"/>
    <x v="309"/>
    <s v="Switchable zero tolerance website"/>
    <x v="75"/>
    <n v="1586"/>
    <n v="0.20333333333333334"/>
    <x v="0"/>
    <x v="36"/>
    <n v="99.125"/>
    <x v="1"/>
    <s v="USD"/>
    <x v="300"/>
    <n v="1272171600"/>
    <b v="0"/>
    <b v="0"/>
    <s v="games/video games"/>
    <x v="6"/>
    <x v="11"/>
  </r>
  <r>
    <x v="311"/>
    <x v="310"/>
    <s v="Focused real-time help-desk"/>
    <x v="9"/>
    <n v="12812"/>
    <n v="2.0336507936507937"/>
    <x v="1"/>
    <x v="246"/>
    <n v="105.88429752066116"/>
    <x v="1"/>
    <s v="USD"/>
    <x v="247"/>
    <n v="1298872800"/>
    <b v="0"/>
    <b v="0"/>
    <s v="theater/plays"/>
    <x v="3"/>
    <x v="3"/>
  </r>
  <r>
    <x v="312"/>
    <x v="311"/>
    <s v="Robust impactful approach"/>
    <x v="18"/>
    <n v="183345"/>
    <n v="3.1022842639593908"/>
    <x v="1"/>
    <x v="247"/>
    <n v="48.996525921966864"/>
    <x v="1"/>
    <s v="USD"/>
    <x v="244"/>
    <n v="1383282000"/>
    <b v="0"/>
    <b v="0"/>
    <s v="theater/plays"/>
    <x v="3"/>
    <x v="3"/>
  </r>
  <r>
    <x v="313"/>
    <x v="312"/>
    <s v="Secured maximized policy"/>
    <x v="196"/>
    <n v="8697"/>
    <n v="3.9531818181818181"/>
    <x v="1"/>
    <x v="248"/>
    <n v="39"/>
    <x v="1"/>
    <s v="USD"/>
    <x v="301"/>
    <n v="1330495200"/>
    <b v="0"/>
    <b v="0"/>
    <s v="music/rock"/>
    <x v="1"/>
    <x v="1"/>
  </r>
  <r>
    <x v="314"/>
    <x v="313"/>
    <s v="Realigned upward-trending strategy"/>
    <x v="1"/>
    <n v="4126"/>
    <n v="2.9471428571428571"/>
    <x v="1"/>
    <x v="221"/>
    <n v="31.022556390977442"/>
    <x v="1"/>
    <s v="USD"/>
    <x v="188"/>
    <n v="1552798800"/>
    <b v="0"/>
    <b v="1"/>
    <s v="film &amp; video/documentary"/>
    <x v="4"/>
    <x v="4"/>
  </r>
  <r>
    <x v="315"/>
    <x v="314"/>
    <s v="Open-source interactive knowledge user"/>
    <x v="40"/>
    <n v="3220"/>
    <n v="0.33894736842105261"/>
    <x v="0"/>
    <x v="249"/>
    <n v="103.87096774193549"/>
    <x v="1"/>
    <s v="USD"/>
    <x v="302"/>
    <n v="1403413200"/>
    <b v="0"/>
    <b v="0"/>
    <s v="theater/plays"/>
    <x v="3"/>
    <x v="3"/>
  </r>
  <r>
    <x v="316"/>
    <x v="315"/>
    <s v="Configurable demand-driven matrix"/>
    <x v="103"/>
    <n v="6401"/>
    <n v="0.66677083333333331"/>
    <x v="0"/>
    <x v="250"/>
    <n v="59.268518518518519"/>
    <x v="6"/>
    <s v="EUR"/>
    <x v="303"/>
    <n v="1574229600"/>
    <b v="0"/>
    <b v="1"/>
    <s v="food/food trucks"/>
    <x v="0"/>
    <x v="0"/>
  </r>
  <r>
    <x v="317"/>
    <x v="316"/>
    <s v="Cross-group coherent hierarchy"/>
    <x v="47"/>
    <n v="1269"/>
    <n v="0.19227272727272726"/>
    <x v="0"/>
    <x v="141"/>
    <n v="42.3"/>
    <x v="1"/>
    <s v="USD"/>
    <x v="304"/>
    <n v="1495861200"/>
    <b v="0"/>
    <b v="0"/>
    <s v="theater/plays"/>
    <x v="3"/>
    <x v="3"/>
  </r>
  <r>
    <x v="318"/>
    <x v="317"/>
    <s v="Decentralized demand-driven open system"/>
    <x v="57"/>
    <n v="903"/>
    <n v="0.15842105263157893"/>
    <x v="0"/>
    <x v="68"/>
    <n v="53.117647058823529"/>
    <x v="1"/>
    <s v="USD"/>
    <x v="305"/>
    <n v="1392530400"/>
    <b v="0"/>
    <b v="0"/>
    <s v="music/rock"/>
    <x v="1"/>
    <x v="1"/>
  </r>
  <r>
    <x v="319"/>
    <x v="318"/>
    <s v="Advanced empowering matrix"/>
    <x v="141"/>
    <n v="3251"/>
    <n v="0.38702380952380955"/>
    <x v="3"/>
    <x v="251"/>
    <n v="50.796875"/>
    <x v="1"/>
    <s v="USD"/>
    <x v="306"/>
    <n v="1283662800"/>
    <b v="0"/>
    <b v="0"/>
    <s v="technology/web"/>
    <x v="2"/>
    <x v="2"/>
  </r>
  <r>
    <x v="320"/>
    <x v="319"/>
    <s v="Phased holistic implementation"/>
    <x v="197"/>
    <n v="8092"/>
    <n v="9.5876777251184833E-2"/>
    <x v="0"/>
    <x v="175"/>
    <n v="101.15"/>
    <x v="1"/>
    <s v="USD"/>
    <x v="307"/>
    <n v="1305781200"/>
    <b v="0"/>
    <b v="0"/>
    <s v="publishing/fiction"/>
    <x v="5"/>
    <x v="13"/>
  </r>
  <r>
    <x v="321"/>
    <x v="320"/>
    <s v="Proactive attitude-oriented knowledge user"/>
    <x v="198"/>
    <n v="160422"/>
    <n v="0.94144366197183094"/>
    <x v="0"/>
    <x v="194"/>
    <n v="65.000810372771468"/>
    <x v="1"/>
    <s v="USD"/>
    <x v="308"/>
    <n v="1302325200"/>
    <b v="0"/>
    <b v="0"/>
    <s v="film &amp; video/shorts"/>
    <x v="4"/>
    <x v="12"/>
  </r>
  <r>
    <x v="322"/>
    <x v="321"/>
    <s v="Visionary asymmetric Graphical User Interface"/>
    <x v="199"/>
    <n v="196377"/>
    <n v="1.6656234096692113"/>
    <x v="1"/>
    <x v="252"/>
    <n v="37.998645510835914"/>
    <x v="1"/>
    <s v="USD"/>
    <x v="309"/>
    <n v="1291788000"/>
    <b v="0"/>
    <b v="0"/>
    <s v="theater/plays"/>
    <x v="3"/>
    <x v="3"/>
  </r>
  <r>
    <x v="323"/>
    <x v="322"/>
    <s v="Integrated zero-defect help-desk"/>
    <x v="200"/>
    <n v="2148"/>
    <n v="0.24134831460674158"/>
    <x v="0"/>
    <x v="150"/>
    <n v="82.615384615384613"/>
    <x v="4"/>
    <s v="GBP"/>
    <x v="310"/>
    <n v="1396069200"/>
    <b v="0"/>
    <b v="0"/>
    <s v="film &amp; video/documentary"/>
    <x v="4"/>
    <x v="4"/>
  </r>
  <r>
    <x v="324"/>
    <x v="323"/>
    <s v="Inverse analyzing matrices"/>
    <x v="143"/>
    <n v="11648"/>
    <n v="1.6405633802816901"/>
    <x v="1"/>
    <x v="253"/>
    <n v="37.941368078175898"/>
    <x v="1"/>
    <s v="USD"/>
    <x v="311"/>
    <n v="1435899600"/>
    <b v="0"/>
    <b v="1"/>
    <s v="theater/plays"/>
    <x v="3"/>
    <x v="3"/>
  </r>
  <r>
    <x v="325"/>
    <x v="324"/>
    <s v="Programmable systemic implementation"/>
    <x v="191"/>
    <n v="5897"/>
    <n v="0.90723076923076929"/>
    <x v="0"/>
    <x v="107"/>
    <n v="80.780821917808225"/>
    <x v="1"/>
    <s v="USD"/>
    <x v="79"/>
    <n v="1531112400"/>
    <b v="0"/>
    <b v="1"/>
    <s v="theater/plays"/>
    <x v="3"/>
    <x v="3"/>
  </r>
  <r>
    <x v="326"/>
    <x v="325"/>
    <s v="Multi-channeled next generation architecture"/>
    <x v="44"/>
    <n v="3326"/>
    <n v="0.46194444444444444"/>
    <x v="0"/>
    <x v="58"/>
    <n v="25.984375"/>
    <x v="1"/>
    <s v="USD"/>
    <x v="312"/>
    <n v="1451628000"/>
    <b v="0"/>
    <b v="0"/>
    <s v="film &amp; video/animation"/>
    <x v="4"/>
    <x v="10"/>
  </r>
  <r>
    <x v="327"/>
    <x v="326"/>
    <s v="Digitized 3rdgeneration encoding"/>
    <x v="97"/>
    <n v="1002"/>
    <n v="0.38538461538461538"/>
    <x v="0"/>
    <x v="254"/>
    <n v="30.363636363636363"/>
    <x v="1"/>
    <s v="USD"/>
    <x v="313"/>
    <n v="1567314000"/>
    <b v="0"/>
    <b v="1"/>
    <s v="theater/plays"/>
    <x v="3"/>
    <x v="3"/>
  </r>
  <r>
    <x v="328"/>
    <x v="327"/>
    <s v="Innovative well-modulated functionalities"/>
    <x v="201"/>
    <n v="131826"/>
    <n v="1.3356231003039514"/>
    <x v="1"/>
    <x v="255"/>
    <n v="54.004916018025398"/>
    <x v="1"/>
    <s v="USD"/>
    <x v="314"/>
    <n v="1544508000"/>
    <b v="0"/>
    <b v="0"/>
    <s v="music/rock"/>
    <x v="1"/>
    <x v="1"/>
  </r>
  <r>
    <x v="329"/>
    <x v="328"/>
    <s v="Fundamental incremental database"/>
    <x v="202"/>
    <n v="21477"/>
    <n v="0.22896588486140726"/>
    <x v="2"/>
    <x v="57"/>
    <n v="101.78672985781991"/>
    <x v="1"/>
    <s v="USD"/>
    <x v="315"/>
    <n v="1482472800"/>
    <b v="0"/>
    <b v="0"/>
    <s v="games/video games"/>
    <x v="6"/>
    <x v="11"/>
  </r>
  <r>
    <x v="330"/>
    <x v="329"/>
    <s v="Expanded encompassing open architecture"/>
    <x v="203"/>
    <n v="62330"/>
    <n v="1.8495548961424333"/>
    <x v="1"/>
    <x v="256"/>
    <n v="45.003610108303249"/>
    <x v="4"/>
    <s v="GBP"/>
    <x v="316"/>
    <n v="1512799200"/>
    <b v="0"/>
    <b v="0"/>
    <s v="film &amp; video/documentary"/>
    <x v="4"/>
    <x v="4"/>
  </r>
  <r>
    <x v="331"/>
    <x v="330"/>
    <s v="Intuitive static portal"/>
    <x v="88"/>
    <n v="14643"/>
    <n v="4.4372727272727275"/>
    <x v="1"/>
    <x v="257"/>
    <n v="77.068421052631578"/>
    <x v="1"/>
    <s v="USD"/>
    <x v="317"/>
    <n v="1324360800"/>
    <b v="0"/>
    <b v="0"/>
    <s v="food/food trucks"/>
    <x v="0"/>
    <x v="0"/>
  </r>
  <r>
    <x v="332"/>
    <x v="331"/>
    <s v="Optional bandwidth-monitored definition"/>
    <x v="204"/>
    <n v="41396"/>
    <n v="1.999806763285024"/>
    <x v="1"/>
    <x v="258"/>
    <n v="88.076595744680844"/>
    <x v="1"/>
    <s v="USD"/>
    <x v="318"/>
    <n v="1364533200"/>
    <b v="0"/>
    <b v="0"/>
    <s v="technology/wearables"/>
    <x v="2"/>
    <x v="8"/>
  </r>
  <r>
    <x v="333"/>
    <x v="332"/>
    <s v="Persistent well-modulated synergy"/>
    <x v="103"/>
    <n v="11900"/>
    <n v="1.2395833333333333"/>
    <x v="1"/>
    <x v="259"/>
    <n v="47.035573122529641"/>
    <x v="1"/>
    <s v="USD"/>
    <x v="319"/>
    <n v="1545112800"/>
    <b v="0"/>
    <b v="0"/>
    <s v="theater/plays"/>
    <x v="3"/>
    <x v="3"/>
  </r>
  <r>
    <x v="334"/>
    <x v="333"/>
    <s v="Assimilated discrete algorithm"/>
    <x v="205"/>
    <n v="123538"/>
    <n v="1.8661329305135952"/>
    <x v="1"/>
    <x v="260"/>
    <n v="110.99550763701707"/>
    <x v="1"/>
    <s v="USD"/>
    <x v="32"/>
    <n v="1516168800"/>
    <b v="0"/>
    <b v="0"/>
    <s v="music/rock"/>
    <x v="1"/>
    <x v="1"/>
  </r>
  <r>
    <x v="335"/>
    <x v="334"/>
    <s v="Operative uniform hub"/>
    <x v="206"/>
    <n v="198628"/>
    <n v="1.1428538550057536"/>
    <x v="1"/>
    <x v="261"/>
    <n v="87.003066141042481"/>
    <x v="1"/>
    <s v="USD"/>
    <x v="320"/>
    <n v="1574920800"/>
    <b v="0"/>
    <b v="0"/>
    <s v="music/rock"/>
    <x v="1"/>
    <x v="1"/>
  </r>
  <r>
    <x v="336"/>
    <x v="335"/>
    <s v="Customizable intangible capability"/>
    <x v="207"/>
    <n v="68602"/>
    <n v="0.97032531824611035"/>
    <x v="0"/>
    <x v="262"/>
    <n v="63.994402985074629"/>
    <x v="1"/>
    <s v="USD"/>
    <x v="321"/>
    <n v="1292479200"/>
    <b v="0"/>
    <b v="1"/>
    <s v="music/rock"/>
    <x v="1"/>
    <x v="1"/>
  </r>
  <r>
    <x v="337"/>
    <x v="336"/>
    <s v="Innovative didactic analyzer"/>
    <x v="208"/>
    <n v="116064"/>
    <n v="1.2281904761904763"/>
    <x v="1"/>
    <x v="263"/>
    <n v="105.9945205479452"/>
    <x v="1"/>
    <s v="USD"/>
    <x v="322"/>
    <n v="1573538400"/>
    <b v="0"/>
    <b v="0"/>
    <s v="theater/plays"/>
    <x v="3"/>
    <x v="3"/>
  </r>
  <r>
    <x v="338"/>
    <x v="337"/>
    <s v="Decentralized intangible encoding"/>
    <x v="209"/>
    <n v="125042"/>
    <n v="1.7914326647564469"/>
    <x v="1"/>
    <x v="264"/>
    <n v="73.989349112426041"/>
    <x v="1"/>
    <s v="USD"/>
    <x v="323"/>
    <n v="1320382800"/>
    <b v="0"/>
    <b v="0"/>
    <s v="theater/plays"/>
    <x v="3"/>
    <x v="3"/>
  </r>
  <r>
    <x v="339"/>
    <x v="338"/>
    <s v="Front-line transitional algorithm"/>
    <x v="210"/>
    <n v="108974"/>
    <n v="0.79951577402787966"/>
    <x v="3"/>
    <x v="265"/>
    <n v="84.02004626060139"/>
    <x v="0"/>
    <s v="CAD"/>
    <x v="324"/>
    <n v="1502859600"/>
    <b v="0"/>
    <b v="0"/>
    <s v="theater/plays"/>
    <x v="3"/>
    <x v="3"/>
  </r>
  <r>
    <x v="340"/>
    <x v="339"/>
    <s v="Switchable didactic matrices"/>
    <x v="211"/>
    <n v="34964"/>
    <n v="0.94242587601078165"/>
    <x v="0"/>
    <x v="224"/>
    <n v="88.966921119592882"/>
    <x v="1"/>
    <s v="USD"/>
    <x v="325"/>
    <n v="1323756000"/>
    <b v="0"/>
    <b v="0"/>
    <s v="photography/photography books"/>
    <x v="7"/>
    <x v="14"/>
  </r>
  <r>
    <x v="341"/>
    <x v="340"/>
    <s v="Ameliorated disintermediate utilization"/>
    <x v="212"/>
    <n v="96777"/>
    <n v="0.84669291338582675"/>
    <x v="0"/>
    <x v="266"/>
    <n v="76.990453460620529"/>
    <x v="1"/>
    <s v="USD"/>
    <x v="326"/>
    <n v="1441342800"/>
    <b v="0"/>
    <b v="0"/>
    <s v="music/indie rock"/>
    <x v="1"/>
    <x v="7"/>
  </r>
  <r>
    <x v="342"/>
    <x v="341"/>
    <s v="Visionary foreground middleware"/>
    <x v="213"/>
    <n v="31864"/>
    <n v="0.66521920668058454"/>
    <x v="0"/>
    <x v="267"/>
    <n v="97.146341463414629"/>
    <x v="1"/>
    <s v="USD"/>
    <x v="327"/>
    <n v="1375333200"/>
    <b v="0"/>
    <b v="0"/>
    <s v="theater/plays"/>
    <x v="3"/>
    <x v="3"/>
  </r>
  <r>
    <x v="343"/>
    <x v="342"/>
    <s v="Optional zero-defect task-force"/>
    <x v="25"/>
    <n v="4853"/>
    <n v="0.53922222222222227"/>
    <x v="0"/>
    <x v="98"/>
    <n v="33.013605442176868"/>
    <x v="1"/>
    <s v="USD"/>
    <x v="328"/>
    <n v="1389420000"/>
    <b v="0"/>
    <b v="0"/>
    <s v="theater/plays"/>
    <x v="3"/>
    <x v="3"/>
  </r>
  <r>
    <x v="344"/>
    <x v="343"/>
    <s v="Devolved exuding emulation"/>
    <x v="214"/>
    <n v="82959"/>
    <n v="0.41983299595141699"/>
    <x v="0"/>
    <x v="268"/>
    <n v="99.950602409638549"/>
    <x v="1"/>
    <s v="USD"/>
    <x v="329"/>
    <n v="1520056800"/>
    <b v="0"/>
    <b v="0"/>
    <s v="games/video games"/>
    <x v="6"/>
    <x v="11"/>
  </r>
  <r>
    <x v="345"/>
    <x v="344"/>
    <s v="Open-source neutral task-force"/>
    <x v="215"/>
    <n v="23159"/>
    <n v="0.14694796954314721"/>
    <x v="0"/>
    <x v="269"/>
    <n v="69.966767371601208"/>
    <x v="4"/>
    <s v="GBP"/>
    <x v="330"/>
    <n v="1436504400"/>
    <b v="0"/>
    <b v="0"/>
    <s v="film &amp; video/drama"/>
    <x v="4"/>
    <x v="6"/>
  </r>
  <r>
    <x v="346"/>
    <x v="345"/>
    <s v="Virtual attitude-oriented migration"/>
    <x v="48"/>
    <n v="2758"/>
    <n v="0.34475"/>
    <x v="0"/>
    <x v="270"/>
    <n v="110.32"/>
    <x v="1"/>
    <s v="USD"/>
    <x v="331"/>
    <n v="1508302800"/>
    <b v="0"/>
    <b v="1"/>
    <s v="music/indie rock"/>
    <x v="1"/>
    <x v="7"/>
  </r>
  <r>
    <x v="347"/>
    <x v="346"/>
    <s v="Open-source full-range portal"/>
    <x v="79"/>
    <n v="12607"/>
    <n v="14.007777777777777"/>
    <x v="1"/>
    <x v="271"/>
    <n v="66.005235602094245"/>
    <x v="1"/>
    <s v="USD"/>
    <x v="332"/>
    <n v="1425708000"/>
    <b v="0"/>
    <b v="0"/>
    <s v="technology/web"/>
    <x v="2"/>
    <x v="2"/>
  </r>
  <r>
    <x v="348"/>
    <x v="347"/>
    <s v="Versatile cohesive open system"/>
    <x v="216"/>
    <n v="142823"/>
    <n v="0.71770351758793971"/>
    <x v="0"/>
    <x v="272"/>
    <n v="41.005742176284812"/>
    <x v="1"/>
    <s v="USD"/>
    <x v="333"/>
    <n v="1488348000"/>
    <b v="0"/>
    <b v="0"/>
    <s v="food/food trucks"/>
    <x v="0"/>
    <x v="0"/>
  </r>
  <r>
    <x v="349"/>
    <x v="348"/>
    <s v="Multi-layered bottom-line frame"/>
    <x v="217"/>
    <n v="95958"/>
    <n v="0.53074115044247783"/>
    <x v="0"/>
    <x v="273"/>
    <n v="103.96316359696641"/>
    <x v="1"/>
    <s v="USD"/>
    <x v="296"/>
    <n v="1502600400"/>
    <b v="0"/>
    <b v="0"/>
    <s v="theater/plays"/>
    <x v="3"/>
    <x v="3"/>
  </r>
  <r>
    <x v="350"/>
    <x v="349"/>
    <s v="Pre-emptive neutral capacity"/>
    <x v="0"/>
    <n v="5"/>
    <n v="0.05"/>
    <x v="0"/>
    <x v="49"/>
    <n v="5"/>
    <x v="1"/>
    <s v="USD"/>
    <x v="334"/>
    <n v="1433653200"/>
    <b v="0"/>
    <b v="1"/>
    <s v="music/jazz"/>
    <x v="1"/>
    <x v="17"/>
  </r>
  <r>
    <x v="351"/>
    <x v="350"/>
    <s v="Universal maximized methodology"/>
    <x v="218"/>
    <n v="94631"/>
    <n v="1.2770715249662619"/>
    <x v="1"/>
    <x v="274"/>
    <n v="47.009935419771487"/>
    <x v="1"/>
    <s v="USD"/>
    <x v="335"/>
    <n v="1441602000"/>
    <b v="0"/>
    <b v="0"/>
    <s v="music/rock"/>
    <x v="1"/>
    <x v="1"/>
  </r>
  <r>
    <x v="352"/>
    <x v="351"/>
    <s v="Expanded hybrid hardware"/>
    <x v="54"/>
    <n v="977"/>
    <n v="0.34892857142857142"/>
    <x v="0"/>
    <x v="254"/>
    <n v="29.606060606060606"/>
    <x v="0"/>
    <s v="CAD"/>
    <x v="336"/>
    <n v="1447567200"/>
    <b v="0"/>
    <b v="0"/>
    <s v="theater/plays"/>
    <x v="3"/>
    <x v="3"/>
  </r>
  <r>
    <x v="353"/>
    <x v="352"/>
    <s v="Profit-focused multi-tasking access"/>
    <x v="219"/>
    <n v="137961"/>
    <n v="4.105982142857143"/>
    <x v="1"/>
    <x v="275"/>
    <n v="81.010569583088667"/>
    <x v="1"/>
    <s v="USD"/>
    <x v="337"/>
    <n v="1562389200"/>
    <b v="0"/>
    <b v="0"/>
    <s v="theater/plays"/>
    <x v="3"/>
    <x v="3"/>
  </r>
  <r>
    <x v="354"/>
    <x v="353"/>
    <s v="Profit-focused transitional capability"/>
    <x v="55"/>
    <n v="7548"/>
    <n v="1.2373770491803278"/>
    <x v="1"/>
    <x v="175"/>
    <n v="94.35"/>
    <x v="3"/>
    <s v="DKK"/>
    <x v="338"/>
    <n v="1378789200"/>
    <b v="0"/>
    <b v="0"/>
    <s v="film &amp; video/documentary"/>
    <x v="4"/>
    <x v="4"/>
  </r>
  <r>
    <x v="355"/>
    <x v="354"/>
    <s v="Front-line scalable definition"/>
    <x v="167"/>
    <n v="2241"/>
    <n v="0.58973684210526311"/>
    <x v="2"/>
    <x v="99"/>
    <n v="26.058139534883722"/>
    <x v="1"/>
    <s v="USD"/>
    <x v="339"/>
    <n v="1488520800"/>
    <b v="0"/>
    <b v="0"/>
    <s v="technology/wearables"/>
    <x v="2"/>
    <x v="8"/>
  </r>
  <r>
    <x v="356"/>
    <x v="355"/>
    <s v="Open-source systematic protocol"/>
    <x v="29"/>
    <n v="3431"/>
    <n v="0.36892473118279567"/>
    <x v="0"/>
    <x v="174"/>
    <n v="85.775000000000006"/>
    <x v="6"/>
    <s v="EUR"/>
    <x v="340"/>
    <n v="1327298400"/>
    <b v="0"/>
    <b v="0"/>
    <s v="theater/plays"/>
    <x v="3"/>
    <x v="3"/>
  </r>
  <r>
    <x v="357"/>
    <x v="356"/>
    <s v="Implemented tangible algorithm"/>
    <x v="173"/>
    <n v="4253"/>
    <n v="1.8491304347826087"/>
    <x v="1"/>
    <x v="142"/>
    <n v="103.73170731707317"/>
    <x v="1"/>
    <s v="USD"/>
    <x v="341"/>
    <n v="1443416400"/>
    <b v="0"/>
    <b v="0"/>
    <s v="games/video games"/>
    <x v="6"/>
    <x v="11"/>
  </r>
  <r>
    <x v="358"/>
    <x v="357"/>
    <s v="Profit-focused 3rdgeneration circuit"/>
    <x v="62"/>
    <n v="1146"/>
    <n v="0.11814432989690722"/>
    <x v="0"/>
    <x v="276"/>
    <n v="49.826086956521742"/>
    <x v="0"/>
    <s v="CAD"/>
    <x v="342"/>
    <n v="1534136400"/>
    <b v="1"/>
    <b v="0"/>
    <s v="photography/photography books"/>
    <x v="7"/>
    <x v="14"/>
  </r>
  <r>
    <x v="359"/>
    <x v="358"/>
    <s v="Compatible needs-based architecture"/>
    <x v="220"/>
    <n v="11948"/>
    <n v="2.9870000000000001"/>
    <x v="1"/>
    <x v="277"/>
    <n v="63.893048128342244"/>
    <x v="1"/>
    <s v="USD"/>
    <x v="343"/>
    <n v="1315026000"/>
    <b v="0"/>
    <b v="0"/>
    <s v="film &amp; video/animation"/>
    <x v="4"/>
    <x v="10"/>
  </r>
  <r>
    <x v="360"/>
    <x v="359"/>
    <s v="Right-sized zero tolerance migration"/>
    <x v="221"/>
    <n v="135132"/>
    <n v="2.2635175879396985"/>
    <x v="1"/>
    <x v="278"/>
    <n v="47.002434782608695"/>
    <x v="4"/>
    <s v="GBP"/>
    <x v="344"/>
    <n v="1295071200"/>
    <b v="0"/>
    <b v="1"/>
    <s v="theater/plays"/>
    <x v="3"/>
    <x v="3"/>
  </r>
  <r>
    <x v="361"/>
    <x v="360"/>
    <s v="Quality-focused reciprocal structure"/>
    <x v="20"/>
    <n v="9546"/>
    <n v="1.7356363636363636"/>
    <x v="1"/>
    <x v="39"/>
    <n v="108.47727272727273"/>
    <x v="1"/>
    <s v="USD"/>
    <x v="345"/>
    <n v="1509426000"/>
    <b v="0"/>
    <b v="0"/>
    <s v="theater/plays"/>
    <x v="3"/>
    <x v="3"/>
  </r>
  <r>
    <x v="362"/>
    <x v="361"/>
    <s v="Automated actuating conglomeration"/>
    <x v="41"/>
    <n v="13755"/>
    <n v="3.7175675675675675"/>
    <x v="1"/>
    <x v="271"/>
    <n v="72.015706806282722"/>
    <x v="1"/>
    <s v="USD"/>
    <x v="65"/>
    <n v="1299391200"/>
    <b v="0"/>
    <b v="0"/>
    <s v="music/rock"/>
    <x v="1"/>
    <x v="1"/>
  </r>
  <r>
    <x v="363"/>
    <x v="362"/>
    <s v="Re-contextualized local initiative"/>
    <x v="5"/>
    <n v="8330"/>
    <n v="1.601923076923077"/>
    <x v="1"/>
    <x v="279"/>
    <n v="59.928057553956833"/>
    <x v="1"/>
    <s v="USD"/>
    <x v="346"/>
    <n v="1325052000"/>
    <b v="0"/>
    <b v="0"/>
    <s v="music/rock"/>
    <x v="1"/>
    <x v="1"/>
  </r>
  <r>
    <x v="364"/>
    <x v="363"/>
    <s v="Switchable intangible definition"/>
    <x v="79"/>
    <n v="14547"/>
    <n v="16.163333333333334"/>
    <x v="1"/>
    <x v="129"/>
    <n v="78.209677419354833"/>
    <x v="1"/>
    <s v="USD"/>
    <x v="347"/>
    <n v="1522818000"/>
    <b v="0"/>
    <b v="0"/>
    <s v="music/indie rock"/>
    <x v="1"/>
    <x v="7"/>
  </r>
  <r>
    <x v="365"/>
    <x v="364"/>
    <s v="Networked bottom-line initiative"/>
    <x v="39"/>
    <n v="11735"/>
    <n v="7.3343749999999996"/>
    <x v="1"/>
    <x v="192"/>
    <n v="104.77678571428571"/>
    <x v="2"/>
    <s v="AUD"/>
    <x v="348"/>
    <n v="1485324000"/>
    <b v="0"/>
    <b v="0"/>
    <s v="theater/plays"/>
    <x v="3"/>
    <x v="3"/>
  </r>
  <r>
    <x v="366"/>
    <x v="365"/>
    <s v="Robust directional system engine"/>
    <x v="37"/>
    <n v="10658"/>
    <n v="5.9211111111111112"/>
    <x v="1"/>
    <x v="196"/>
    <n v="105.52475247524752"/>
    <x v="1"/>
    <s v="USD"/>
    <x v="349"/>
    <n v="1294120800"/>
    <b v="0"/>
    <b v="1"/>
    <s v="theater/plays"/>
    <x v="3"/>
    <x v="3"/>
  </r>
  <r>
    <x v="367"/>
    <x v="366"/>
    <s v="Triple-buffered explicit methodology"/>
    <x v="34"/>
    <n v="1870"/>
    <n v="0.18888888888888888"/>
    <x v="0"/>
    <x v="51"/>
    <n v="24.933333333333334"/>
    <x v="1"/>
    <s v="USD"/>
    <x v="350"/>
    <n v="1415685600"/>
    <b v="0"/>
    <b v="1"/>
    <s v="theater/plays"/>
    <x v="3"/>
    <x v="3"/>
  </r>
  <r>
    <x v="368"/>
    <x v="367"/>
    <s v="Reactive directional capacity"/>
    <x v="5"/>
    <n v="14394"/>
    <n v="2.7680769230769231"/>
    <x v="1"/>
    <x v="280"/>
    <n v="69.873786407766985"/>
    <x v="4"/>
    <s v="GBP"/>
    <x v="351"/>
    <n v="1288933200"/>
    <b v="0"/>
    <b v="1"/>
    <s v="film &amp; video/documentary"/>
    <x v="4"/>
    <x v="4"/>
  </r>
  <r>
    <x v="369"/>
    <x v="368"/>
    <s v="Polarized needs-based approach"/>
    <x v="91"/>
    <n v="14743"/>
    <n v="2.730185185185185"/>
    <x v="1"/>
    <x v="110"/>
    <n v="95.733766233766232"/>
    <x v="1"/>
    <s v="USD"/>
    <x v="352"/>
    <n v="1363237200"/>
    <b v="0"/>
    <b v="1"/>
    <s v="film &amp; video/television"/>
    <x v="4"/>
    <x v="19"/>
  </r>
  <r>
    <x v="370"/>
    <x v="369"/>
    <s v="Intuitive well-modulated middleware"/>
    <x v="222"/>
    <n v="178965"/>
    <n v="1.593633125556545"/>
    <x v="1"/>
    <x v="281"/>
    <n v="29.997485752598056"/>
    <x v="1"/>
    <s v="USD"/>
    <x v="353"/>
    <n v="1555822800"/>
    <b v="0"/>
    <b v="0"/>
    <s v="theater/plays"/>
    <x v="3"/>
    <x v="3"/>
  </r>
  <r>
    <x v="371"/>
    <x v="370"/>
    <s v="Multi-channeled logistical matrices"/>
    <x v="223"/>
    <n v="128410"/>
    <n v="0.67869978858350954"/>
    <x v="0"/>
    <x v="282"/>
    <n v="59.011948529411768"/>
    <x v="1"/>
    <s v="USD"/>
    <x v="354"/>
    <n v="1427778000"/>
    <b v="0"/>
    <b v="0"/>
    <s v="theater/plays"/>
    <x v="3"/>
    <x v="3"/>
  </r>
  <r>
    <x v="372"/>
    <x v="371"/>
    <s v="Pre-emptive bifurcated artificial intelligence"/>
    <x v="79"/>
    <n v="14324"/>
    <n v="15.915555555555555"/>
    <x v="1"/>
    <x v="283"/>
    <n v="84.757396449704146"/>
    <x v="1"/>
    <s v="USD"/>
    <x v="355"/>
    <n v="1422424800"/>
    <b v="0"/>
    <b v="1"/>
    <s v="film &amp; video/documentary"/>
    <x v="4"/>
    <x v="4"/>
  </r>
  <r>
    <x v="373"/>
    <x v="372"/>
    <s v="Down-sized coherent toolset"/>
    <x v="224"/>
    <n v="164291"/>
    <n v="7.3018222222222224"/>
    <x v="1"/>
    <x v="284"/>
    <n v="78.010921177587846"/>
    <x v="1"/>
    <s v="USD"/>
    <x v="356"/>
    <n v="1503637200"/>
    <b v="0"/>
    <b v="0"/>
    <s v="theater/plays"/>
    <x v="3"/>
    <x v="3"/>
  </r>
  <r>
    <x v="374"/>
    <x v="373"/>
    <s v="Open-source multi-tasking data-warehouse"/>
    <x v="225"/>
    <n v="22073"/>
    <n v="0.13185782556750297"/>
    <x v="0"/>
    <x v="165"/>
    <n v="50.05215419501134"/>
    <x v="1"/>
    <s v="USD"/>
    <x v="357"/>
    <n v="1547618400"/>
    <b v="0"/>
    <b v="1"/>
    <s v="film &amp; video/documentary"/>
    <x v="4"/>
    <x v="4"/>
  </r>
  <r>
    <x v="375"/>
    <x v="374"/>
    <s v="Future-proofed upward-trending contingency"/>
    <x v="50"/>
    <n v="1479"/>
    <n v="0.54777777777777781"/>
    <x v="0"/>
    <x v="270"/>
    <n v="59.16"/>
    <x v="1"/>
    <s v="USD"/>
    <x v="358"/>
    <n v="1449900000"/>
    <b v="0"/>
    <b v="0"/>
    <s v="music/indie rock"/>
    <x v="1"/>
    <x v="7"/>
  </r>
  <r>
    <x v="376"/>
    <x v="375"/>
    <s v="Mandatory uniform matrix"/>
    <x v="74"/>
    <n v="12275"/>
    <n v="3.6102941176470589"/>
    <x v="1"/>
    <x v="54"/>
    <n v="93.702290076335885"/>
    <x v="1"/>
    <s v="USD"/>
    <x v="359"/>
    <n v="1405141200"/>
    <b v="0"/>
    <b v="0"/>
    <s v="music/rock"/>
    <x v="1"/>
    <x v="1"/>
  </r>
  <r>
    <x v="377"/>
    <x v="376"/>
    <s v="Phased methodical initiative"/>
    <x v="226"/>
    <n v="5098"/>
    <n v="0.10257545271629778"/>
    <x v="0"/>
    <x v="78"/>
    <n v="40.14173228346457"/>
    <x v="1"/>
    <s v="USD"/>
    <x v="12"/>
    <n v="1572933600"/>
    <b v="0"/>
    <b v="0"/>
    <s v="theater/plays"/>
    <x v="3"/>
    <x v="3"/>
  </r>
  <r>
    <x v="378"/>
    <x v="377"/>
    <s v="Managed stable function"/>
    <x v="227"/>
    <n v="24882"/>
    <n v="0.13962962962962963"/>
    <x v="0"/>
    <x v="285"/>
    <n v="70.090140845070422"/>
    <x v="1"/>
    <s v="USD"/>
    <x v="360"/>
    <n v="1530162000"/>
    <b v="0"/>
    <b v="0"/>
    <s v="film &amp; video/documentary"/>
    <x v="4"/>
    <x v="4"/>
  </r>
  <r>
    <x v="379"/>
    <x v="378"/>
    <s v="Realigned clear-thinking migration"/>
    <x v="44"/>
    <n v="2912"/>
    <n v="0.40444444444444444"/>
    <x v="0"/>
    <x v="9"/>
    <n v="66.181818181818187"/>
    <x v="4"/>
    <s v="GBP"/>
    <x v="361"/>
    <n v="1320904800"/>
    <b v="0"/>
    <b v="0"/>
    <s v="theater/plays"/>
    <x v="3"/>
    <x v="3"/>
  </r>
  <r>
    <x v="380"/>
    <x v="379"/>
    <s v="Optional clear-thinking process improvement"/>
    <x v="186"/>
    <n v="4008"/>
    <n v="1.6032"/>
    <x v="1"/>
    <x v="286"/>
    <n v="47.714285714285715"/>
    <x v="1"/>
    <s v="USD"/>
    <x v="362"/>
    <n v="1372395600"/>
    <b v="0"/>
    <b v="0"/>
    <s v="theater/plays"/>
    <x v="3"/>
    <x v="3"/>
  </r>
  <r>
    <x v="381"/>
    <x v="380"/>
    <s v="Cross-group global moratorium"/>
    <x v="98"/>
    <n v="9749"/>
    <n v="1.8394339622641509"/>
    <x v="1"/>
    <x v="287"/>
    <n v="62.896774193548389"/>
    <x v="1"/>
    <s v="USD"/>
    <x v="363"/>
    <n v="1437714000"/>
    <b v="0"/>
    <b v="0"/>
    <s v="theater/plays"/>
    <x v="3"/>
    <x v="3"/>
  </r>
  <r>
    <x v="382"/>
    <x v="381"/>
    <s v="Visionary systemic process improvement"/>
    <x v="14"/>
    <n v="5803"/>
    <n v="0.63769230769230767"/>
    <x v="0"/>
    <x v="109"/>
    <n v="86.611940298507463"/>
    <x v="1"/>
    <s v="USD"/>
    <x v="364"/>
    <n v="1509771600"/>
    <b v="0"/>
    <b v="0"/>
    <s v="photography/photography books"/>
    <x v="7"/>
    <x v="14"/>
  </r>
  <r>
    <x v="383"/>
    <x v="382"/>
    <s v="Progressive intangible flexibility"/>
    <x v="9"/>
    <n v="14199"/>
    <n v="2.2538095238095237"/>
    <x v="1"/>
    <x v="288"/>
    <n v="75.126984126984127"/>
    <x v="1"/>
    <s v="USD"/>
    <x v="210"/>
    <n v="1550556000"/>
    <b v="0"/>
    <b v="1"/>
    <s v="food/food trucks"/>
    <x v="0"/>
    <x v="0"/>
  </r>
  <r>
    <x v="384"/>
    <x v="383"/>
    <s v="Reactive real-time software"/>
    <x v="228"/>
    <n v="196779"/>
    <n v="1.7200961538461539"/>
    <x v="1"/>
    <x v="289"/>
    <n v="41.004167534903104"/>
    <x v="1"/>
    <s v="USD"/>
    <x v="365"/>
    <n v="1489039200"/>
    <b v="1"/>
    <b v="1"/>
    <s v="film &amp; video/documentary"/>
    <x v="4"/>
    <x v="4"/>
  </r>
  <r>
    <x v="385"/>
    <x v="384"/>
    <s v="Programmable incremental knowledge user"/>
    <x v="229"/>
    <n v="56859"/>
    <n v="1.4616709511568124"/>
    <x v="1"/>
    <x v="290"/>
    <n v="50.007915567282325"/>
    <x v="1"/>
    <s v="USD"/>
    <x v="366"/>
    <n v="1556600400"/>
    <b v="0"/>
    <b v="0"/>
    <s v="publishing/nonfiction"/>
    <x v="5"/>
    <x v="9"/>
  </r>
  <r>
    <x v="386"/>
    <x v="385"/>
    <s v="Progressive 5thgeneration customer loyalty"/>
    <x v="230"/>
    <n v="103554"/>
    <n v="0.76423616236162362"/>
    <x v="0"/>
    <x v="291"/>
    <n v="96.960674157303373"/>
    <x v="1"/>
    <s v="USD"/>
    <x v="367"/>
    <n v="1278565200"/>
    <b v="0"/>
    <b v="0"/>
    <s v="theater/plays"/>
    <x v="3"/>
    <x v="3"/>
  </r>
  <r>
    <x v="387"/>
    <x v="386"/>
    <s v="Triple-buffered logistical frame"/>
    <x v="231"/>
    <n v="42795"/>
    <n v="0.39261467889908258"/>
    <x v="0"/>
    <x v="292"/>
    <n v="100.93160377358491"/>
    <x v="1"/>
    <s v="USD"/>
    <x v="368"/>
    <n v="1339909200"/>
    <b v="0"/>
    <b v="0"/>
    <s v="technology/wearables"/>
    <x v="2"/>
    <x v="8"/>
  </r>
  <r>
    <x v="388"/>
    <x v="387"/>
    <s v="Exclusive dynamic adapter"/>
    <x v="232"/>
    <n v="12938"/>
    <n v="0.11270034843205574"/>
    <x v="3"/>
    <x v="293"/>
    <n v="89.227586206896547"/>
    <x v="5"/>
    <s v="CHF"/>
    <x v="369"/>
    <n v="1325829600"/>
    <b v="0"/>
    <b v="0"/>
    <s v="music/indie rock"/>
    <x v="1"/>
    <x v="7"/>
  </r>
  <r>
    <x v="389"/>
    <x v="388"/>
    <s v="Automated systemic hierarchy"/>
    <x v="233"/>
    <n v="101352"/>
    <n v="1.2211084337349398"/>
    <x v="1"/>
    <x v="294"/>
    <n v="87.979166666666671"/>
    <x v="1"/>
    <s v="USD"/>
    <x v="370"/>
    <n v="1290578400"/>
    <b v="0"/>
    <b v="0"/>
    <s v="theater/plays"/>
    <x v="3"/>
    <x v="3"/>
  </r>
  <r>
    <x v="390"/>
    <x v="389"/>
    <s v="Digitized eco-centric core"/>
    <x v="166"/>
    <n v="4477"/>
    <n v="1.8654166666666667"/>
    <x v="1"/>
    <x v="126"/>
    <n v="89.54"/>
    <x v="1"/>
    <s v="USD"/>
    <x v="371"/>
    <n v="1380344400"/>
    <b v="0"/>
    <b v="0"/>
    <s v="photography/photography books"/>
    <x v="7"/>
    <x v="14"/>
  </r>
  <r>
    <x v="391"/>
    <x v="390"/>
    <s v="Mandatory uniform strategy"/>
    <x v="234"/>
    <n v="4393"/>
    <n v="7.27317880794702E-2"/>
    <x v="0"/>
    <x v="295"/>
    <n v="29.09271523178808"/>
    <x v="1"/>
    <s v="USD"/>
    <x v="287"/>
    <n v="1389852000"/>
    <b v="0"/>
    <b v="0"/>
    <s v="publishing/nonfiction"/>
    <x v="5"/>
    <x v="9"/>
  </r>
  <r>
    <x v="392"/>
    <x v="391"/>
    <s v="Profit-focused zero administration forecast"/>
    <x v="235"/>
    <n v="67546"/>
    <n v="0.65642371234207963"/>
    <x v="0"/>
    <x v="296"/>
    <n v="42.006218905472636"/>
    <x v="1"/>
    <s v="USD"/>
    <x v="372"/>
    <n v="1294466400"/>
    <b v="0"/>
    <b v="0"/>
    <s v="technology/wearables"/>
    <x v="2"/>
    <x v="8"/>
  </r>
  <r>
    <x v="393"/>
    <x v="392"/>
    <s v="De-engineered static orchestration"/>
    <x v="236"/>
    <n v="143788"/>
    <n v="2.2896178343949045"/>
    <x v="1"/>
    <x v="297"/>
    <n v="47.004903563255965"/>
    <x v="0"/>
    <s v="CAD"/>
    <x v="373"/>
    <n v="1500354000"/>
    <b v="0"/>
    <b v="0"/>
    <s v="music/jazz"/>
    <x v="1"/>
    <x v="17"/>
  </r>
  <r>
    <x v="394"/>
    <x v="393"/>
    <s v="Customizable dynamic info-mediaries"/>
    <x v="126"/>
    <n v="3755"/>
    <n v="4.6937499999999996"/>
    <x v="1"/>
    <x v="298"/>
    <n v="110.44117647058823"/>
    <x v="1"/>
    <s v="USD"/>
    <x v="374"/>
    <n v="1375938000"/>
    <b v="0"/>
    <b v="1"/>
    <s v="film &amp; video/documentary"/>
    <x v="4"/>
    <x v="4"/>
  </r>
  <r>
    <x v="395"/>
    <x v="122"/>
    <s v="Enhanced incremental budgetary management"/>
    <x v="143"/>
    <n v="9238"/>
    <n v="1.3011267605633803"/>
    <x v="1"/>
    <x v="10"/>
    <n v="41.990909090909092"/>
    <x v="1"/>
    <s v="USD"/>
    <x v="375"/>
    <n v="1323410400"/>
    <b v="1"/>
    <b v="0"/>
    <s v="theater/plays"/>
    <x v="3"/>
    <x v="3"/>
  </r>
  <r>
    <x v="396"/>
    <x v="394"/>
    <s v="Digitized local info-mediaries"/>
    <x v="237"/>
    <n v="77012"/>
    <n v="1.6705422993492407"/>
    <x v="1"/>
    <x v="299"/>
    <n v="48.012468827930178"/>
    <x v="2"/>
    <s v="AUD"/>
    <x v="376"/>
    <n v="1539406800"/>
    <b v="0"/>
    <b v="0"/>
    <s v="film &amp; video/drama"/>
    <x v="4"/>
    <x v="6"/>
  </r>
  <r>
    <x v="397"/>
    <x v="395"/>
    <s v="Virtual systematic monitoring"/>
    <x v="32"/>
    <n v="14083"/>
    <n v="1.738641975308642"/>
    <x v="1"/>
    <x v="211"/>
    <n v="31.019823788546255"/>
    <x v="1"/>
    <s v="USD"/>
    <x v="377"/>
    <n v="1369803600"/>
    <b v="0"/>
    <b v="0"/>
    <s v="music/rock"/>
    <x v="1"/>
    <x v="1"/>
  </r>
  <r>
    <x v="398"/>
    <x v="396"/>
    <s v="Reactive bottom-line open architecture"/>
    <x v="12"/>
    <n v="12202"/>
    <n v="7.1776470588235295"/>
    <x v="1"/>
    <x v="300"/>
    <n v="99.203252032520325"/>
    <x v="6"/>
    <s v="EUR"/>
    <x v="378"/>
    <n v="1525928400"/>
    <b v="0"/>
    <b v="1"/>
    <s v="film &amp; video/animation"/>
    <x v="4"/>
    <x v="10"/>
  </r>
  <r>
    <x v="399"/>
    <x v="397"/>
    <s v="Pre-emptive interactive model"/>
    <x v="238"/>
    <n v="62127"/>
    <n v="0.63850976361767731"/>
    <x v="0"/>
    <x v="301"/>
    <n v="66.022316684378325"/>
    <x v="1"/>
    <s v="USD"/>
    <x v="379"/>
    <n v="1297231200"/>
    <b v="0"/>
    <b v="0"/>
    <s v="music/indie rock"/>
    <x v="1"/>
    <x v="7"/>
  </r>
  <r>
    <x v="400"/>
    <x v="398"/>
    <s v="Ergonomic eco-centric open architecture"/>
    <x v="0"/>
    <n v="2"/>
    <n v="0.02"/>
    <x v="0"/>
    <x v="49"/>
    <n v="2"/>
    <x v="1"/>
    <s v="USD"/>
    <x v="380"/>
    <n v="1378530000"/>
    <b v="0"/>
    <b v="1"/>
    <s v="photography/photography books"/>
    <x v="7"/>
    <x v="14"/>
  </r>
  <r>
    <x v="401"/>
    <x v="399"/>
    <s v="Inverse radical hierarchy"/>
    <x v="79"/>
    <n v="13772"/>
    <n v="15.302222222222222"/>
    <x v="1"/>
    <x v="302"/>
    <n v="46.060200668896321"/>
    <x v="1"/>
    <s v="USD"/>
    <x v="381"/>
    <n v="1572152400"/>
    <b v="0"/>
    <b v="0"/>
    <s v="theater/plays"/>
    <x v="3"/>
    <x v="3"/>
  </r>
  <r>
    <x v="402"/>
    <x v="400"/>
    <s v="Team-oriented static interface"/>
    <x v="190"/>
    <n v="2946"/>
    <n v="0.40356164383561643"/>
    <x v="0"/>
    <x v="174"/>
    <n v="73.650000000000006"/>
    <x v="1"/>
    <s v="USD"/>
    <x v="382"/>
    <n v="1329890400"/>
    <b v="0"/>
    <b v="1"/>
    <s v="film &amp; video/shorts"/>
    <x v="4"/>
    <x v="12"/>
  </r>
  <r>
    <x v="403"/>
    <x v="401"/>
    <s v="Virtual foreground throughput"/>
    <x v="239"/>
    <n v="168820"/>
    <n v="0.86220633299284988"/>
    <x v="0"/>
    <x v="303"/>
    <n v="55.99336650082919"/>
    <x v="0"/>
    <s v="CAD"/>
    <x v="125"/>
    <n v="1276750800"/>
    <b v="0"/>
    <b v="1"/>
    <s v="theater/plays"/>
    <x v="3"/>
    <x v="3"/>
  </r>
  <r>
    <x v="404"/>
    <x v="402"/>
    <s v="Visionary exuding Internet solution"/>
    <x v="240"/>
    <n v="154321"/>
    <n v="3.1558486707566464"/>
    <x v="1"/>
    <x v="304"/>
    <n v="68.985695127402778"/>
    <x v="1"/>
    <s v="USD"/>
    <x v="383"/>
    <n v="1510898400"/>
    <b v="0"/>
    <b v="0"/>
    <s v="theater/plays"/>
    <x v="3"/>
    <x v="3"/>
  </r>
  <r>
    <x v="405"/>
    <x v="403"/>
    <s v="Synchronized secondary analyzer"/>
    <x v="241"/>
    <n v="26527"/>
    <n v="0.89618243243243245"/>
    <x v="0"/>
    <x v="305"/>
    <n v="60.981609195402299"/>
    <x v="1"/>
    <s v="USD"/>
    <x v="384"/>
    <n v="1532408400"/>
    <b v="0"/>
    <b v="0"/>
    <s v="theater/plays"/>
    <x v="3"/>
    <x v="3"/>
  </r>
  <r>
    <x v="406"/>
    <x v="404"/>
    <s v="Balanced attitude-oriented parallelism"/>
    <x v="242"/>
    <n v="71583"/>
    <n v="1.8214503816793892"/>
    <x v="1"/>
    <x v="306"/>
    <n v="110.98139534883721"/>
    <x v="1"/>
    <s v="USD"/>
    <x v="385"/>
    <n v="1360562400"/>
    <b v="1"/>
    <b v="0"/>
    <s v="film &amp; video/documentary"/>
    <x v="4"/>
    <x v="4"/>
  </r>
  <r>
    <x v="407"/>
    <x v="405"/>
    <s v="Organized bandwidth-monitored core"/>
    <x v="74"/>
    <n v="12100"/>
    <n v="3.5588235294117645"/>
    <x v="1"/>
    <x v="307"/>
    <n v="25"/>
    <x v="3"/>
    <s v="DKK"/>
    <x v="386"/>
    <n v="1571547600"/>
    <b v="0"/>
    <b v="0"/>
    <s v="theater/plays"/>
    <x v="3"/>
    <x v="3"/>
  </r>
  <r>
    <x v="408"/>
    <x v="406"/>
    <s v="Cloned leadingedge utilization"/>
    <x v="243"/>
    <n v="12129"/>
    <n v="1.3183695652173912"/>
    <x v="1"/>
    <x v="110"/>
    <n v="78.759740259740255"/>
    <x v="0"/>
    <s v="CAD"/>
    <x v="387"/>
    <n v="1468126800"/>
    <b v="0"/>
    <b v="0"/>
    <s v="film &amp; video/documentary"/>
    <x v="4"/>
    <x v="4"/>
  </r>
  <r>
    <x v="409"/>
    <x v="97"/>
    <s v="Secured asymmetric projection"/>
    <x v="244"/>
    <n v="62804"/>
    <n v="0.46315634218289087"/>
    <x v="0"/>
    <x v="308"/>
    <n v="87.960784313725483"/>
    <x v="1"/>
    <s v="USD"/>
    <x v="388"/>
    <n v="1492837200"/>
    <b v="0"/>
    <b v="0"/>
    <s v="music/rock"/>
    <x v="1"/>
    <x v="1"/>
  </r>
  <r>
    <x v="410"/>
    <x v="407"/>
    <s v="Advanced cohesive Graphic Interface"/>
    <x v="184"/>
    <n v="55536"/>
    <n v="0.36132726089785294"/>
    <x v="2"/>
    <x v="309"/>
    <n v="49.987398739873989"/>
    <x v="1"/>
    <s v="USD"/>
    <x v="277"/>
    <n v="1430197200"/>
    <b v="0"/>
    <b v="0"/>
    <s v="games/mobile games"/>
    <x v="6"/>
    <x v="20"/>
  </r>
  <r>
    <x v="411"/>
    <x v="408"/>
    <s v="Down-sized maximized function"/>
    <x v="75"/>
    <n v="8161"/>
    <n v="1.0462820512820512"/>
    <x v="1"/>
    <x v="172"/>
    <n v="99.524390243902445"/>
    <x v="1"/>
    <s v="USD"/>
    <x v="389"/>
    <n v="1496206800"/>
    <b v="0"/>
    <b v="0"/>
    <s v="theater/plays"/>
    <x v="3"/>
    <x v="3"/>
  </r>
  <r>
    <x v="412"/>
    <x v="409"/>
    <s v="Realigned zero tolerance software"/>
    <x v="118"/>
    <n v="14046"/>
    <n v="6.6885714285714286"/>
    <x v="1"/>
    <x v="38"/>
    <n v="104.82089552238806"/>
    <x v="1"/>
    <s v="USD"/>
    <x v="390"/>
    <n v="1389592800"/>
    <b v="0"/>
    <b v="0"/>
    <s v="publishing/fiction"/>
    <x v="5"/>
    <x v="13"/>
  </r>
  <r>
    <x v="413"/>
    <x v="410"/>
    <s v="Persevering analyzing extranet"/>
    <x v="245"/>
    <n v="117628"/>
    <n v="0.62072823218997364"/>
    <x v="2"/>
    <x v="310"/>
    <n v="108.01469237832875"/>
    <x v="1"/>
    <s v="USD"/>
    <x v="391"/>
    <n v="1545631200"/>
    <b v="0"/>
    <b v="0"/>
    <s v="film &amp; video/animation"/>
    <x v="4"/>
    <x v="10"/>
  </r>
  <r>
    <x v="414"/>
    <x v="411"/>
    <s v="Innovative human-resource migration"/>
    <x v="246"/>
    <n v="159405"/>
    <n v="0.84699787460148779"/>
    <x v="0"/>
    <x v="311"/>
    <n v="28.998544660724033"/>
    <x v="1"/>
    <s v="USD"/>
    <x v="392"/>
    <n v="1272430800"/>
    <b v="0"/>
    <b v="1"/>
    <s v="food/food trucks"/>
    <x v="0"/>
    <x v="0"/>
  </r>
  <r>
    <x v="415"/>
    <x v="412"/>
    <s v="Intuitive needs-based monitoring"/>
    <x v="247"/>
    <n v="12552"/>
    <n v="0.11059030837004405"/>
    <x v="0"/>
    <x v="312"/>
    <n v="30.028708133971293"/>
    <x v="1"/>
    <s v="USD"/>
    <x v="393"/>
    <n v="1327903200"/>
    <b v="0"/>
    <b v="0"/>
    <s v="theater/plays"/>
    <x v="3"/>
    <x v="3"/>
  </r>
  <r>
    <x v="416"/>
    <x v="413"/>
    <s v="Customer-focused disintermediate toolset"/>
    <x v="248"/>
    <n v="59007"/>
    <n v="0.43838781575037145"/>
    <x v="0"/>
    <x v="313"/>
    <n v="41.005559416261292"/>
    <x v="1"/>
    <s v="USD"/>
    <x v="394"/>
    <n v="1296021600"/>
    <b v="0"/>
    <b v="1"/>
    <s v="film &amp; video/documentary"/>
    <x v="4"/>
    <x v="4"/>
  </r>
  <r>
    <x v="417"/>
    <x v="414"/>
    <s v="Upgradable 24/7 emulation"/>
    <x v="12"/>
    <n v="943"/>
    <n v="0.55470588235294116"/>
    <x v="0"/>
    <x v="27"/>
    <n v="62.866666666666667"/>
    <x v="1"/>
    <s v="USD"/>
    <x v="395"/>
    <n v="1543298400"/>
    <b v="0"/>
    <b v="0"/>
    <s v="theater/plays"/>
    <x v="3"/>
    <x v="3"/>
  </r>
  <r>
    <x v="418"/>
    <x v="32"/>
    <s v="Quality-focused client-server core"/>
    <x v="249"/>
    <n v="93963"/>
    <n v="0.57399511301160655"/>
    <x v="0"/>
    <x v="314"/>
    <n v="47.005002501250623"/>
    <x v="0"/>
    <s v="CAD"/>
    <x v="396"/>
    <n v="1336366800"/>
    <b v="0"/>
    <b v="0"/>
    <s v="film &amp; video/documentary"/>
    <x v="4"/>
    <x v="4"/>
  </r>
  <r>
    <x v="419"/>
    <x v="415"/>
    <s v="Upgradable maximized protocol"/>
    <x v="250"/>
    <n v="140469"/>
    <n v="1.2343497363796134"/>
    <x v="1"/>
    <x v="315"/>
    <n v="26.997693638285604"/>
    <x v="1"/>
    <s v="USD"/>
    <x v="397"/>
    <n v="1325052000"/>
    <b v="0"/>
    <b v="0"/>
    <s v="technology/web"/>
    <x v="2"/>
    <x v="2"/>
  </r>
  <r>
    <x v="420"/>
    <x v="416"/>
    <s v="Cross-platform interactive synergy"/>
    <x v="92"/>
    <n v="6423"/>
    <n v="1.2846"/>
    <x v="1"/>
    <x v="115"/>
    <n v="68.329787234042556"/>
    <x v="1"/>
    <s v="USD"/>
    <x v="398"/>
    <n v="1499576400"/>
    <b v="0"/>
    <b v="0"/>
    <s v="theater/plays"/>
    <x v="3"/>
    <x v="3"/>
  </r>
  <r>
    <x v="421"/>
    <x v="417"/>
    <s v="User-centric fault-tolerant archive"/>
    <x v="151"/>
    <n v="6015"/>
    <n v="0.63989361702127656"/>
    <x v="0"/>
    <x v="316"/>
    <n v="50.974576271186443"/>
    <x v="1"/>
    <s v="USD"/>
    <x v="399"/>
    <n v="1501304400"/>
    <b v="0"/>
    <b v="1"/>
    <s v="technology/wearables"/>
    <x v="2"/>
    <x v="8"/>
  </r>
  <r>
    <x v="422"/>
    <x v="418"/>
    <s v="Reverse-engineered regional knowledge user"/>
    <x v="251"/>
    <n v="11075"/>
    <n v="1.2729885057471264"/>
    <x v="1"/>
    <x v="317"/>
    <n v="54.024390243902438"/>
    <x v="1"/>
    <s v="USD"/>
    <x v="400"/>
    <n v="1273208400"/>
    <b v="0"/>
    <b v="1"/>
    <s v="theater/plays"/>
    <x v="3"/>
    <x v="3"/>
  </r>
  <r>
    <x v="423"/>
    <x v="419"/>
    <s v="Self-enabling real-time definition"/>
    <x v="252"/>
    <n v="15723"/>
    <n v="0.10638024357239513"/>
    <x v="0"/>
    <x v="318"/>
    <n v="97.055555555555557"/>
    <x v="1"/>
    <s v="USD"/>
    <x v="116"/>
    <n v="1316840400"/>
    <b v="0"/>
    <b v="1"/>
    <s v="food/food trucks"/>
    <x v="0"/>
    <x v="0"/>
  </r>
  <r>
    <x v="424"/>
    <x v="420"/>
    <s v="User-centric impactful projection"/>
    <x v="135"/>
    <n v="2064"/>
    <n v="0.40470588235294119"/>
    <x v="0"/>
    <x v="100"/>
    <n v="24.867469879518072"/>
    <x v="1"/>
    <s v="USD"/>
    <x v="401"/>
    <n v="1524546000"/>
    <b v="0"/>
    <b v="0"/>
    <s v="music/indie rock"/>
    <x v="1"/>
    <x v="7"/>
  </r>
  <r>
    <x v="425"/>
    <x v="421"/>
    <s v="Vision-oriented actuating hardware"/>
    <x v="50"/>
    <n v="7767"/>
    <n v="2.8766666666666665"/>
    <x v="1"/>
    <x v="45"/>
    <n v="84.423913043478265"/>
    <x v="1"/>
    <s v="USD"/>
    <x v="402"/>
    <n v="1438578000"/>
    <b v="0"/>
    <b v="0"/>
    <s v="photography/photography books"/>
    <x v="7"/>
    <x v="14"/>
  </r>
  <r>
    <x v="426"/>
    <x v="422"/>
    <s v="Virtual leadingedge framework"/>
    <x v="37"/>
    <n v="10313"/>
    <n v="5.7294444444444448"/>
    <x v="1"/>
    <x v="319"/>
    <n v="47.091324200913242"/>
    <x v="1"/>
    <s v="USD"/>
    <x v="403"/>
    <n v="1362549600"/>
    <b v="0"/>
    <b v="0"/>
    <s v="theater/plays"/>
    <x v="3"/>
    <x v="3"/>
  </r>
  <r>
    <x v="427"/>
    <x v="423"/>
    <s v="Managed discrete framework"/>
    <x v="253"/>
    <n v="197018"/>
    <n v="1.1290429799426933"/>
    <x v="1"/>
    <x v="320"/>
    <n v="77.996041171813147"/>
    <x v="1"/>
    <s v="USD"/>
    <x v="404"/>
    <n v="1413349200"/>
    <b v="0"/>
    <b v="1"/>
    <s v="theater/plays"/>
    <x v="3"/>
    <x v="3"/>
  </r>
  <r>
    <x v="428"/>
    <x v="424"/>
    <s v="Progressive zero-defect capability"/>
    <x v="254"/>
    <n v="47037"/>
    <n v="0.46387573964497042"/>
    <x v="0"/>
    <x v="321"/>
    <n v="62.967871485943775"/>
    <x v="1"/>
    <s v="USD"/>
    <x v="405"/>
    <n v="1298008800"/>
    <b v="0"/>
    <b v="0"/>
    <s v="film &amp; video/animation"/>
    <x v="4"/>
    <x v="10"/>
  </r>
  <r>
    <x v="429"/>
    <x v="425"/>
    <s v="Right-sized demand-driven adapter"/>
    <x v="255"/>
    <n v="173191"/>
    <n v="0.90675916230366493"/>
    <x v="3"/>
    <x v="322"/>
    <n v="81.006080449017773"/>
    <x v="1"/>
    <s v="USD"/>
    <x v="406"/>
    <n v="1394427600"/>
    <b v="0"/>
    <b v="1"/>
    <s v="photography/photography books"/>
    <x v="7"/>
    <x v="14"/>
  </r>
  <r>
    <x v="430"/>
    <x v="426"/>
    <s v="Re-engineered attitude-oriented frame"/>
    <x v="32"/>
    <n v="5487"/>
    <n v="0.67740740740740746"/>
    <x v="0"/>
    <x v="286"/>
    <n v="65.321428571428569"/>
    <x v="1"/>
    <s v="USD"/>
    <x v="407"/>
    <n v="1572670800"/>
    <b v="0"/>
    <b v="0"/>
    <s v="theater/plays"/>
    <x v="3"/>
    <x v="3"/>
  </r>
  <r>
    <x v="431"/>
    <x v="427"/>
    <s v="Compatible multimedia utilization"/>
    <x v="135"/>
    <n v="9817"/>
    <n v="1.9249019607843136"/>
    <x v="1"/>
    <x v="115"/>
    <n v="104.43617021276596"/>
    <x v="1"/>
    <s v="USD"/>
    <x v="408"/>
    <n v="1531112400"/>
    <b v="1"/>
    <b v="0"/>
    <s v="theater/plays"/>
    <x v="3"/>
    <x v="3"/>
  </r>
  <r>
    <x v="432"/>
    <x v="428"/>
    <s v="Re-contextualized dedicated hardware"/>
    <x v="106"/>
    <n v="6369"/>
    <n v="0.82714285714285718"/>
    <x v="0"/>
    <x v="222"/>
    <n v="69.989010989010993"/>
    <x v="1"/>
    <s v="USD"/>
    <x v="409"/>
    <n v="1400734800"/>
    <b v="0"/>
    <b v="0"/>
    <s v="theater/plays"/>
    <x v="3"/>
    <x v="3"/>
  </r>
  <r>
    <x v="433"/>
    <x v="429"/>
    <s v="Decentralized composite paradigm"/>
    <x v="256"/>
    <n v="65755"/>
    <n v="0.54163920922570019"/>
    <x v="0"/>
    <x v="323"/>
    <n v="83.023989898989896"/>
    <x v="1"/>
    <s v="USD"/>
    <x v="410"/>
    <n v="1386741600"/>
    <b v="0"/>
    <b v="1"/>
    <s v="film &amp; video/documentary"/>
    <x v="4"/>
    <x v="4"/>
  </r>
  <r>
    <x v="434"/>
    <x v="430"/>
    <s v="Cloned transitional hierarchy"/>
    <x v="91"/>
    <n v="903"/>
    <n v="0.16722222222222222"/>
    <x v="3"/>
    <x v="234"/>
    <n v="90.3"/>
    <x v="0"/>
    <s v="CAD"/>
    <x v="411"/>
    <n v="1481781600"/>
    <b v="1"/>
    <b v="0"/>
    <s v="theater/plays"/>
    <x v="3"/>
    <x v="3"/>
  </r>
  <r>
    <x v="435"/>
    <x v="431"/>
    <s v="Advanced discrete leverage"/>
    <x v="257"/>
    <n v="178120"/>
    <n v="1.168766404199475"/>
    <x v="1"/>
    <x v="324"/>
    <n v="103.98131932282546"/>
    <x v="6"/>
    <s v="EUR"/>
    <x v="412"/>
    <n v="1419660000"/>
    <b v="0"/>
    <b v="1"/>
    <s v="theater/plays"/>
    <x v="3"/>
    <x v="3"/>
  </r>
  <r>
    <x v="436"/>
    <x v="432"/>
    <s v="Open-source incremental throughput"/>
    <x v="81"/>
    <n v="13678"/>
    <n v="10.521538461538462"/>
    <x v="1"/>
    <x v="61"/>
    <n v="54.931726907630519"/>
    <x v="1"/>
    <s v="USD"/>
    <x v="413"/>
    <n v="1555822800"/>
    <b v="0"/>
    <b v="0"/>
    <s v="music/jazz"/>
    <x v="1"/>
    <x v="17"/>
  </r>
  <r>
    <x v="437"/>
    <x v="433"/>
    <s v="Centralized regional interface"/>
    <x v="32"/>
    <n v="9969"/>
    <n v="1.2307407407407407"/>
    <x v="1"/>
    <x v="325"/>
    <n v="51.921875"/>
    <x v="1"/>
    <s v="USD"/>
    <x v="414"/>
    <n v="1442379600"/>
    <b v="0"/>
    <b v="1"/>
    <s v="film &amp; video/animation"/>
    <x v="4"/>
    <x v="10"/>
  </r>
  <r>
    <x v="438"/>
    <x v="434"/>
    <s v="Streamlined web-enabled knowledgebase"/>
    <x v="111"/>
    <n v="14827"/>
    <n v="1.7863855421686747"/>
    <x v="1"/>
    <x v="326"/>
    <n v="60.02834008097166"/>
    <x v="1"/>
    <s v="USD"/>
    <x v="415"/>
    <n v="1364965200"/>
    <b v="0"/>
    <b v="0"/>
    <s v="theater/plays"/>
    <x v="3"/>
    <x v="3"/>
  </r>
  <r>
    <x v="439"/>
    <x v="435"/>
    <s v="Digitized transitional monitoring"/>
    <x v="258"/>
    <n v="100900"/>
    <n v="3.5528169014084505"/>
    <x v="1"/>
    <x v="327"/>
    <n v="44.003488879197555"/>
    <x v="1"/>
    <s v="USD"/>
    <x v="416"/>
    <n v="1479016800"/>
    <b v="0"/>
    <b v="0"/>
    <s v="film &amp; video/science fiction"/>
    <x v="4"/>
    <x v="22"/>
  </r>
  <r>
    <x v="440"/>
    <x v="436"/>
    <s v="Networked optimal adapter"/>
    <x v="259"/>
    <n v="165954"/>
    <n v="1.6190634146341463"/>
    <x v="1"/>
    <x v="328"/>
    <n v="53.003513254551258"/>
    <x v="1"/>
    <s v="USD"/>
    <x v="417"/>
    <n v="1499662800"/>
    <b v="0"/>
    <b v="0"/>
    <s v="film &amp; video/television"/>
    <x v="4"/>
    <x v="19"/>
  </r>
  <r>
    <x v="441"/>
    <x v="437"/>
    <s v="Automated optimal function"/>
    <x v="260"/>
    <n v="1744"/>
    <n v="0.24914285714285714"/>
    <x v="0"/>
    <x v="235"/>
    <n v="54.5"/>
    <x v="1"/>
    <s v="USD"/>
    <x v="418"/>
    <n v="1337835600"/>
    <b v="0"/>
    <b v="0"/>
    <s v="technology/wearables"/>
    <x v="2"/>
    <x v="8"/>
  </r>
  <r>
    <x v="442"/>
    <x v="438"/>
    <s v="Devolved system-worthy framework"/>
    <x v="91"/>
    <n v="10731"/>
    <n v="1.9872222222222222"/>
    <x v="1"/>
    <x v="182"/>
    <n v="75.04195804195804"/>
    <x v="6"/>
    <s v="EUR"/>
    <x v="419"/>
    <n v="1505710800"/>
    <b v="0"/>
    <b v="0"/>
    <s v="theater/plays"/>
    <x v="3"/>
    <x v="3"/>
  </r>
  <r>
    <x v="443"/>
    <x v="439"/>
    <s v="Stand-alone user-facing service-desk"/>
    <x v="29"/>
    <n v="3232"/>
    <n v="0.34752688172043011"/>
    <x v="3"/>
    <x v="329"/>
    <n v="35.911111111111111"/>
    <x v="1"/>
    <s v="USD"/>
    <x v="420"/>
    <n v="1287464400"/>
    <b v="0"/>
    <b v="0"/>
    <s v="theater/plays"/>
    <x v="3"/>
    <x v="3"/>
  </r>
  <r>
    <x v="444"/>
    <x v="347"/>
    <s v="Versatile global attitude"/>
    <x v="8"/>
    <n v="10938"/>
    <n v="1.7641935483870967"/>
    <x v="1"/>
    <x v="102"/>
    <n v="36.952702702702702"/>
    <x v="1"/>
    <s v="USD"/>
    <x v="421"/>
    <n v="1311656400"/>
    <b v="0"/>
    <b v="1"/>
    <s v="music/indie rock"/>
    <x v="1"/>
    <x v="7"/>
  </r>
  <r>
    <x v="445"/>
    <x v="440"/>
    <s v="Intuitive demand-driven Local Area Network"/>
    <x v="118"/>
    <n v="10739"/>
    <n v="5.1138095238095236"/>
    <x v="1"/>
    <x v="73"/>
    <n v="63.170588235294119"/>
    <x v="1"/>
    <s v="USD"/>
    <x v="422"/>
    <n v="1293170400"/>
    <b v="0"/>
    <b v="1"/>
    <s v="theater/plays"/>
    <x v="3"/>
    <x v="3"/>
  </r>
  <r>
    <x v="446"/>
    <x v="441"/>
    <s v="Assimilated uniform methodology"/>
    <x v="85"/>
    <n v="5579"/>
    <n v="0.82044117647058823"/>
    <x v="0"/>
    <x v="129"/>
    <n v="29.99462365591398"/>
    <x v="1"/>
    <s v="USD"/>
    <x v="423"/>
    <n v="1355983200"/>
    <b v="0"/>
    <b v="0"/>
    <s v="technology/wearables"/>
    <x v="2"/>
    <x v="8"/>
  </r>
  <r>
    <x v="447"/>
    <x v="442"/>
    <s v="Self-enabling next generation algorithm"/>
    <x v="261"/>
    <n v="37754"/>
    <n v="0.24326030927835052"/>
    <x v="3"/>
    <x v="330"/>
    <n v="86"/>
    <x v="4"/>
    <s v="GBP"/>
    <x v="424"/>
    <n v="1515045600"/>
    <b v="0"/>
    <b v="0"/>
    <s v="film &amp; video/television"/>
    <x v="4"/>
    <x v="19"/>
  </r>
  <r>
    <x v="448"/>
    <x v="443"/>
    <s v="Object-based demand-driven strategy"/>
    <x v="262"/>
    <n v="45384"/>
    <n v="0.50482758620689661"/>
    <x v="0"/>
    <x v="331"/>
    <n v="75.014876033057845"/>
    <x v="1"/>
    <s v="USD"/>
    <x v="425"/>
    <n v="1366088400"/>
    <b v="0"/>
    <b v="1"/>
    <s v="games/video games"/>
    <x v="6"/>
    <x v="11"/>
  </r>
  <r>
    <x v="449"/>
    <x v="444"/>
    <s v="Public-key coherent ability"/>
    <x v="79"/>
    <n v="8703"/>
    <n v="9.67"/>
    <x v="1"/>
    <x v="99"/>
    <n v="101.19767441860465"/>
    <x v="3"/>
    <s v="DKK"/>
    <x v="426"/>
    <n v="1553317200"/>
    <b v="0"/>
    <b v="0"/>
    <s v="games/video games"/>
    <x v="6"/>
    <x v="11"/>
  </r>
  <r>
    <x v="450"/>
    <x v="445"/>
    <s v="Up-sized composite success"/>
    <x v="0"/>
    <n v="4"/>
    <n v="0.04"/>
    <x v="0"/>
    <x v="49"/>
    <n v="4"/>
    <x v="0"/>
    <s v="CAD"/>
    <x v="427"/>
    <n v="1542088800"/>
    <b v="0"/>
    <b v="0"/>
    <s v="film &amp; video/animation"/>
    <x v="4"/>
    <x v="10"/>
  </r>
  <r>
    <x v="451"/>
    <x v="446"/>
    <s v="Innovative exuding matrix"/>
    <x v="263"/>
    <n v="182302"/>
    <n v="1.2284501347708894"/>
    <x v="1"/>
    <x v="332"/>
    <n v="29.001272669424118"/>
    <x v="1"/>
    <s v="USD"/>
    <x v="428"/>
    <n v="1503118800"/>
    <b v="0"/>
    <b v="0"/>
    <s v="music/rock"/>
    <x v="1"/>
    <x v="1"/>
  </r>
  <r>
    <x v="452"/>
    <x v="447"/>
    <s v="Realigned impactful artificial intelligence"/>
    <x v="73"/>
    <n v="3045"/>
    <n v="0.63437500000000002"/>
    <x v="0"/>
    <x v="249"/>
    <n v="98.225806451612897"/>
    <x v="1"/>
    <s v="USD"/>
    <x v="429"/>
    <n v="1278478800"/>
    <b v="0"/>
    <b v="0"/>
    <s v="film &amp; video/drama"/>
    <x v="4"/>
    <x v="6"/>
  </r>
  <r>
    <x v="453"/>
    <x v="448"/>
    <s v="Multi-layered multi-tasking secured line"/>
    <x v="264"/>
    <n v="102749"/>
    <n v="0.56331688596491225"/>
    <x v="0"/>
    <x v="333"/>
    <n v="87.001693480101608"/>
    <x v="1"/>
    <s v="USD"/>
    <x v="411"/>
    <n v="1484114400"/>
    <b v="0"/>
    <b v="0"/>
    <s v="film &amp; video/science fiction"/>
    <x v="4"/>
    <x v="22"/>
  </r>
  <r>
    <x v="454"/>
    <x v="449"/>
    <s v="Upgradable upward-trending portal"/>
    <x v="220"/>
    <n v="1763"/>
    <n v="0.44074999999999998"/>
    <x v="0"/>
    <x v="334"/>
    <n v="45.205128205128204"/>
    <x v="1"/>
    <s v="USD"/>
    <x v="430"/>
    <n v="1385445600"/>
    <b v="0"/>
    <b v="1"/>
    <s v="film &amp; video/drama"/>
    <x v="4"/>
    <x v="6"/>
  </r>
  <r>
    <x v="455"/>
    <x v="450"/>
    <s v="Profit-focused global product"/>
    <x v="265"/>
    <n v="137904"/>
    <n v="1.1837253218884121"/>
    <x v="1"/>
    <x v="335"/>
    <n v="37.001341561577675"/>
    <x v="1"/>
    <s v="USD"/>
    <x v="431"/>
    <n v="1318741200"/>
    <b v="0"/>
    <b v="0"/>
    <s v="theater/plays"/>
    <x v="3"/>
    <x v="3"/>
  </r>
  <r>
    <x v="456"/>
    <x v="451"/>
    <s v="Operative well-modulated data-warehouse"/>
    <x v="266"/>
    <n v="152438"/>
    <n v="1.041243169398907"/>
    <x v="1"/>
    <x v="336"/>
    <n v="94.976947040498445"/>
    <x v="1"/>
    <s v="USD"/>
    <x v="432"/>
    <n v="1518242400"/>
    <b v="0"/>
    <b v="1"/>
    <s v="music/indie rock"/>
    <x v="1"/>
    <x v="7"/>
  </r>
  <r>
    <x v="457"/>
    <x v="452"/>
    <s v="Cloned asymmetric functionalities"/>
    <x v="92"/>
    <n v="1332"/>
    <n v="0.26640000000000003"/>
    <x v="0"/>
    <x v="337"/>
    <n v="28.956521739130434"/>
    <x v="1"/>
    <s v="USD"/>
    <x v="433"/>
    <n v="1476594000"/>
    <b v="0"/>
    <b v="0"/>
    <s v="theater/plays"/>
    <x v="3"/>
    <x v="3"/>
  </r>
  <r>
    <x v="458"/>
    <x v="453"/>
    <s v="Pre-emptive neutral portal"/>
    <x v="267"/>
    <n v="118706"/>
    <n v="3.5120118343195266"/>
    <x v="1"/>
    <x v="338"/>
    <n v="55.993396226415094"/>
    <x v="1"/>
    <s v="USD"/>
    <x v="434"/>
    <n v="1273554000"/>
    <b v="0"/>
    <b v="0"/>
    <s v="theater/plays"/>
    <x v="3"/>
    <x v="3"/>
  </r>
  <r>
    <x v="459"/>
    <x v="454"/>
    <s v="Switchable demand-driven help-desk"/>
    <x v="9"/>
    <n v="5674"/>
    <n v="0.90063492063492068"/>
    <x v="0"/>
    <x v="339"/>
    <n v="54.038095238095238"/>
    <x v="1"/>
    <s v="USD"/>
    <x v="435"/>
    <n v="1421906400"/>
    <b v="0"/>
    <b v="0"/>
    <s v="film &amp; video/documentary"/>
    <x v="4"/>
    <x v="4"/>
  </r>
  <r>
    <x v="460"/>
    <x v="455"/>
    <s v="Business-focused static ability"/>
    <x v="166"/>
    <n v="4119"/>
    <n v="1.7162500000000001"/>
    <x v="1"/>
    <x v="126"/>
    <n v="82.38"/>
    <x v="1"/>
    <s v="USD"/>
    <x v="8"/>
    <n v="1281589200"/>
    <b v="0"/>
    <b v="0"/>
    <s v="theater/plays"/>
    <x v="3"/>
    <x v="3"/>
  </r>
  <r>
    <x v="461"/>
    <x v="456"/>
    <s v="Networked secondary structure"/>
    <x v="268"/>
    <n v="139354"/>
    <n v="1.4104655870445344"/>
    <x v="1"/>
    <x v="340"/>
    <n v="66.997115384615384"/>
    <x v="1"/>
    <s v="USD"/>
    <x v="436"/>
    <n v="1400389200"/>
    <b v="0"/>
    <b v="0"/>
    <s v="film &amp; video/drama"/>
    <x v="4"/>
    <x v="6"/>
  </r>
  <r>
    <x v="462"/>
    <x v="457"/>
    <s v="Total multimedia website"/>
    <x v="269"/>
    <n v="57734"/>
    <n v="0.30579449152542371"/>
    <x v="0"/>
    <x v="341"/>
    <n v="107.91401869158878"/>
    <x v="1"/>
    <s v="USD"/>
    <x v="385"/>
    <n v="1362808800"/>
    <b v="0"/>
    <b v="0"/>
    <s v="games/mobile games"/>
    <x v="6"/>
    <x v="20"/>
  </r>
  <r>
    <x v="463"/>
    <x v="458"/>
    <s v="Cross-platform upward-trending parallelism"/>
    <x v="270"/>
    <n v="145265"/>
    <n v="1.0816455696202532"/>
    <x v="1"/>
    <x v="342"/>
    <n v="69.009501187648453"/>
    <x v="1"/>
    <s v="USD"/>
    <x v="437"/>
    <n v="1388815200"/>
    <b v="0"/>
    <b v="0"/>
    <s v="film &amp; video/animation"/>
    <x v="4"/>
    <x v="10"/>
  </r>
  <r>
    <x v="464"/>
    <x v="459"/>
    <s v="Pre-emptive mission-critical hardware"/>
    <x v="271"/>
    <n v="95020"/>
    <n v="1.3345505617977529"/>
    <x v="1"/>
    <x v="343"/>
    <n v="39.006568144499177"/>
    <x v="1"/>
    <s v="USD"/>
    <x v="438"/>
    <n v="1519538400"/>
    <b v="0"/>
    <b v="0"/>
    <s v="theater/plays"/>
    <x v="3"/>
    <x v="3"/>
  </r>
  <r>
    <x v="465"/>
    <x v="460"/>
    <s v="Up-sized responsive protocol"/>
    <x v="53"/>
    <n v="8829"/>
    <n v="1.8785106382978722"/>
    <x v="1"/>
    <x v="175"/>
    <n v="110.3625"/>
    <x v="1"/>
    <s v="USD"/>
    <x v="439"/>
    <n v="1517810400"/>
    <b v="0"/>
    <b v="0"/>
    <s v="publishing/translations"/>
    <x v="5"/>
    <x v="18"/>
  </r>
  <r>
    <x v="466"/>
    <x v="461"/>
    <s v="Pre-emptive transitional frame"/>
    <x v="272"/>
    <n v="3984"/>
    <n v="3.32"/>
    <x v="1"/>
    <x v="344"/>
    <n v="94.857142857142861"/>
    <x v="1"/>
    <s v="USD"/>
    <x v="440"/>
    <n v="1370581200"/>
    <b v="0"/>
    <b v="1"/>
    <s v="technology/wearables"/>
    <x v="2"/>
    <x v="8"/>
  </r>
  <r>
    <x v="467"/>
    <x v="462"/>
    <s v="Profit-focused content-based application"/>
    <x v="1"/>
    <n v="8053"/>
    <n v="5.7521428571428572"/>
    <x v="1"/>
    <x v="279"/>
    <n v="57.935251798561154"/>
    <x v="0"/>
    <s v="CAD"/>
    <x v="441"/>
    <n v="1448863200"/>
    <b v="0"/>
    <b v="1"/>
    <s v="technology/web"/>
    <x v="2"/>
    <x v="2"/>
  </r>
  <r>
    <x v="468"/>
    <x v="463"/>
    <s v="Streamlined neutral analyzer"/>
    <x v="220"/>
    <n v="1620"/>
    <n v="0.40500000000000003"/>
    <x v="0"/>
    <x v="36"/>
    <n v="101.25"/>
    <x v="1"/>
    <s v="USD"/>
    <x v="442"/>
    <n v="1556600400"/>
    <b v="0"/>
    <b v="0"/>
    <s v="theater/plays"/>
    <x v="3"/>
    <x v="3"/>
  </r>
  <r>
    <x v="469"/>
    <x v="464"/>
    <s v="Assimilated neutral utilization"/>
    <x v="36"/>
    <n v="10328"/>
    <n v="1.8442857142857143"/>
    <x v="1"/>
    <x v="122"/>
    <n v="64.95597484276729"/>
    <x v="1"/>
    <s v="USD"/>
    <x v="443"/>
    <n v="1432098000"/>
    <b v="0"/>
    <b v="0"/>
    <s v="film &amp; video/drama"/>
    <x v="4"/>
    <x v="6"/>
  </r>
  <r>
    <x v="470"/>
    <x v="465"/>
    <s v="Extended dedicated archive"/>
    <x v="136"/>
    <n v="10289"/>
    <n v="2.8580555555555556"/>
    <x v="1"/>
    <x v="345"/>
    <n v="27.00524934383202"/>
    <x v="1"/>
    <s v="USD"/>
    <x v="315"/>
    <n v="1482127200"/>
    <b v="0"/>
    <b v="0"/>
    <s v="technology/wearables"/>
    <x v="2"/>
    <x v="8"/>
  </r>
  <r>
    <x v="471"/>
    <x v="197"/>
    <s v="Configurable static help-desk"/>
    <x v="33"/>
    <n v="9889"/>
    <n v="3.19"/>
    <x v="1"/>
    <x v="346"/>
    <n v="50.97422680412371"/>
    <x v="4"/>
    <s v="GBP"/>
    <x v="444"/>
    <n v="1335934800"/>
    <b v="0"/>
    <b v="1"/>
    <s v="food/food trucks"/>
    <x v="0"/>
    <x v="0"/>
  </r>
  <r>
    <x v="472"/>
    <x v="466"/>
    <s v="Self-enabling clear-thinking framework"/>
    <x v="273"/>
    <n v="60342"/>
    <n v="0.39234070221066319"/>
    <x v="0"/>
    <x v="347"/>
    <n v="104.94260869565217"/>
    <x v="1"/>
    <s v="USD"/>
    <x v="445"/>
    <n v="1556946000"/>
    <b v="0"/>
    <b v="0"/>
    <s v="music/rock"/>
    <x v="1"/>
    <x v="1"/>
  </r>
  <r>
    <x v="473"/>
    <x v="467"/>
    <s v="Assimilated fault-tolerant capacity"/>
    <x v="92"/>
    <n v="8907"/>
    <n v="1.7814000000000001"/>
    <x v="1"/>
    <x v="88"/>
    <n v="84.028301886792448"/>
    <x v="1"/>
    <s v="USD"/>
    <x v="446"/>
    <n v="1530075600"/>
    <b v="0"/>
    <b v="0"/>
    <s v="music/electric music"/>
    <x v="1"/>
    <x v="5"/>
  </r>
  <r>
    <x v="474"/>
    <x v="468"/>
    <s v="Enhanced neutral ability"/>
    <x v="220"/>
    <n v="14606"/>
    <n v="3.6515"/>
    <x v="1"/>
    <x v="23"/>
    <n v="102.85915492957747"/>
    <x v="1"/>
    <s v="USD"/>
    <x v="447"/>
    <n v="1418796000"/>
    <b v="0"/>
    <b v="0"/>
    <s v="film &amp; video/television"/>
    <x v="4"/>
    <x v="19"/>
  </r>
  <r>
    <x v="475"/>
    <x v="469"/>
    <s v="Function-based attitude-oriented groupware"/>
    <x v="71"/>
    <n v="8432"/>
    <n v="1.1394594594594594"/>
    <x v="1"/>
    <x v="57"/>
    <n v="39.962085308056871"/>
    <x v="1"/>
    <s v="USD"/>
    <x v="448"/>
    <n v="1372482000"/>
    <b v="0"/>
    <b v="1"/>
    <s v="publishing/translations"/>
    <x v="5"/>
    <x v="18"/>
  </r>
  <r>
    <x v="476"/>
    <x v="470"/>
    <s v="Optional solution-oriented instruction set"/>
    <x v="274"/>
    <n v="57122"/>
    <n v="0.29828720626631855"/>
    <x v="0"/>
    <x v="348"/>
    <n v="51.001785714285717"/>
    <x v="1"/>
    <s v="USD"/>
    <x v="342"/>
    <n v="1534395600"/>
    <b v="0"/>
    <b v="0"/>
    <s v="publishing/fiction"/>
    <x v="5"/>
    <x v="13"/>
  </r>
  <r>
    <x v="477"/>
    <x v="471"/>
    <s v="Organic object-oriented core"/>
    <x v="275"/>
    <n v="4613"/>
    <n v="0.54270588235294115"/>
    <x v="0"/>
    <x v="86"/>
    <n v="40.823008849557525"/>
    <x v="1"/>
    <s v="USD"/>
    <x v="449"/>
    <n v="1311397200"/>
    <b v="0"/>
    <b v="0"/>
    <s v="film &amp; video/science fiction"/>
    <x v="4"/>
    <x v="22"/>
  </r>
  <r>
    <x v="478"/>
    <x v="472"/>
    <s v="Balanced impactful circuit"/>
    <x v="276"/>
    <n v="162603"/>
    <n v="2.3634156976744185"/>
    <x v="1"/>
    <x v="349"/>
    <n v="58.999637155297535"/>
    <x v="1"/>
    <s v="USD"/>
    <x v="450"/>
    <n v="1426914000"/>
    <b v="0"/>
    <b v="0"/>
    <s v="technology/wearables"/>
    <x v="2"/>
    <x v="8"/>
  </r>
  <r>
    <x v="479"/>
    <x v="473"/>
    <s v="Future-proofed heuristic encryption"/>
    <x v="166"/>
    <n v="12310"/>
    <n v="5.1291666666666664"/>
    <x v="1"/>
    <x v="350"/>
    <n v="71.156069364161851"/>
    <x v="4"/>
    <s v="GBP"/>
    <x v="451"/>
    <n v="1501477200"/>
    <b v="0"/>
    <b v="0"/>
    <s v="food/food trucks"/>
    <x v="0"/>
    <x v="0"/>
  </r>
  <r>
    <x v="480"/>
    <x v="474"/>
    <s v="Balanced bifurcated leverage"/>
    <x v="133"/>
    <n v="8656"/>
    <n v="1.0065116279069768"/>
    <x v="1"/>
    <x v="215"/>
    <n v="99.494252873563212"/>
    <x v="1"/>
    <s v="USD"/>
    <x v="452"/>
    <n v="1269061200"/>
    <b v="0"/>
    <b v="1"/>
    <s v="photography/photography books"/>
    <x v="7"/>
    <x v="14"/>
  </r>
  <r>
    <x v="481"/>
    <x v="475"/>
    <s v="Sharable discrete budgetary management"/>
    <x v="277"/>
    <n v="159931"/>
    <n v="0.81348423194303154"/>
    <x v="0"/>
    <x v="351"/>
    <n v="103.98634590377114"/>
    <x v="1"/>
    <s v="USD"/>
    <x v="453"/>
    <n v="1415772000"/>
    <b v="0"/>
    <b v="1"/>
    <s v="theater/plays"/>
    <x v="3"/>
    <x v="3"/>
  </r>
  <r>
    <x v="482"/>
    <x v="476"/>
    <s v="Focused solution-oriented instruction set"/>
    <x v="3"/>
    <n v="689"/>
    <n v="0.16404761904761905"/>
    <x v="0"/>
    <x v="352"/>
    <n v="76.555555555555557"/>
    <x v="1"/>
    <s v="USD"/>
    <x v="454"/>
    <n v="1331013600"/>
    <b v="0"/>
    <b v="1"/>
    <s v="publishing/fiction"/>
    <x v="5"/>
    <x v="13"/>
  </r>
  <r>
    <x v="483"/>
    <x v="477"/>
    <s v="Down-sized actuating infrastructure"/>
    <x v="278"/>
    <n v="48236"/>
    <n v="0.52774617067833696"/>
    <x v="0"/>
    <x v="353"/>
    <n v="87.068592057761734"/>
    <x v="1"/>
    <s v="USD"/>
    <x v="455"/>
    <n v="1576735200"/>
    <b v="0"/>
    <b v="0"/>
    <s v="theater/plays"/>
    <x v="3"/>
    <x v="3"/>
  </r>
  <r>
    <x v="484"/>
    <x v="478"/>
    <s v="Synergistic cohesive adapter"/>
    <x v="241"/>
    <n v="77021"/>
    <n v="2.6020608108108108"/>
    <x v="1"/>
    <x v="354"/>
    <n v="48.99554707379135"/>
    <x v="4"/>
    <s v="GBP"/>
    <x v="456"/>
    <n v="1411362000"/>
    <b v="0"/>
    <b v="1"/>
    <s v="food/food trucks"/>
    <x v="0"/>
    <x v="0"/>
  </r>
  <r>
    <x v="485"/>
    <x v="479"/>
    <s v="Quality-focused mission-critical structure"/>
    <x v="279"/>
    <n v="27844"/>
    <n v="0.30732891832229581"/>
    <x v="0"/>
    <x v="355"/>
    <n v="42.969135802469133"/>
    <x v="4"/>
    <s v="GBP"/>
    <x v="457"/>
    <n v="1563685200"/>
    <b v="0"/>
    <b v="0"/>
    <s v="theater/plays"/>
    <x v="3"/>
    <x v="3"/>
  </r>
  <r>
    <x v="486"/>
    <x v="480"/>
    <s v="Compatible exuding Graphical User Interface"/>
    <x v="5"/>
    <n v="702"/>
    <n v="0.13500000000000001"/>
    <x v="0"/>
    <x v="356"/>
    <n v="33.428571428571431"/>
    <x v="4"/>
    <s v="GBP"/>
    <x v="458"/>
    <n v="1521867600"/>
    <b v="0"/>
    <b v="1"/>
    <s v="publishing/translations"/>
    <x v="5"/>
    <x v="18"/>
  </r>
  <r>
    <x v="487"/>
    <x v="481"/>
    <s v="Monitored 24/7 time-frame"/>
    <x v="280"/>
    <n v="197024"/>
    <n v="1.7862556663644606"/>
    <x v="1"/>
    <x v="357"/>
    <n v="83.982949701619773"/>
    <x v="1"/>
    <s v="USD"/>
    <x v="459"/>
    <n v="1495515600"/>
    <b v="0"/>
    <b v="0"/>
    <s v="theater/plays"/>
    <x v="3"/>
    <x v="3"/>
  </r>
  <r>
    <x v="488"/>
    <x v="482"/>
    <s v="Virtual secondary open architecture"/>
    <x v="98"/>
    <n v="11663"/>
    <n v="2.2005660377358489"/>
    <x v="1"/>
    <x v="127"/>
    <n v="101.41739130434783"/>
    <x v="1"/>
    <s v="USD"/>
    <x v="460"/>
    <n v="1455948000"/>
    <b v="0"/>
    <b v="0"/>
    <s v="theater/plays"/>
    <x v="3"/>
    <x v="3"/>
  </r>
  <r>
    <x v="489"/>
    <x v="483"/>
    <s v="Down-sized mobile time-frame"/>
    <x v="243"/>
    <n v="9339"/>
    <n v="1.015108695652174"/>
    <x v="1"/>
    <x v="72"/>
    <n v="109.87058823529412"/>
    <x v="6"/>
    <s v="EUR"/>
    <x v="461"/>
    <n v="1282366800"/>
    <b v="0"/>
    <b v="0"/>
    <s v="technology/wearables"/>
    <x v="2"/>
    <x v="8"/>
  </r>
  <r>
    <x v="490"/>
    <x v="484"/>
    <s v="Innovative disintermediate encryption"/>
    <x v="166"/>
    <n v="4596"/>
    <n v="1.915"/>
    <x v="1"/>
    <x v="358"/>
    <n v="31.916666666666668"/>
    <x v="1"/>
    <s v="USD"/>
    <x v="462"/>
    <n v="1574575200"/>
    <b v="0"/>
    <b v="0"/>
    <s v="journalism/audio"/>
    <x v="8"/>
    <x v="23"/>
  </r>
  <r>
    <x v="491"/>
    <x v="485"/>
    <s v="Universal contextually-based knowledgebase"/>
    <x v="281"/>
    <n v="173437"/>
    <n v="3.0534683098591549"/>
    <x v="1"/>
    <x v="120"/>
    <n v="70.993450675399103"/>
    <x v="1"/>
    <s v="USD"/>
    <x v="463"/>
    <n v="1374901200"/>
    <b v="0"/>
    <b v="1"/>
    <s v="food/food trucks"/>
    <x v="0"/>
    <x v="0"/>
  </r>
  <r>
    <x v="492"/>
    <x v="486"/>
    <s v="Persevering interactive matrix"/>
    <x v="255"/>
    <n v="45831"/>
    <n v="0.23995287958115183"/>
    <x v="3"/>
    <x v="359"/>
    <n v="77.026890756302521"/>
    <x v="1"/>
    <s v="USD"/>
    <x v="464"/>
    <n v="1278910800"/>
    <b v="1"/>
    <b v="1"/>
    <s v="film &amp; video/shorts"/>
    <x v="4"/>
    <x v="12"/>
  </r>
  <r>
    <x v="493"/>
    <x v="487"/>
    <s v="Seamless background framework"/>
    <x v="79"/>
    <n v="6514"/>
    <n v="7.2377777777777776"/>
    <x v="1"/>
    <x v="251"/>
    <n v="101.78125"/>
    <x v="1"/>
    <s v="USD"/>
    <x v="465"/>
    <n v="1562907600"/>
    <b v="0"/>
    <b v="0"/>
    <s v="photography/photography books"/>
    <x v="7"/>
    <x v="14"/>
  </r>
  <r>
    <x v="494"/>
    <x v="488"/>
    <s v="Balanced upward-trending productivity"/>
    <x v="186"/>
    <n v="13684"/>
    <n v="5.4736000000000002"/>
    <x v="1"/>
    <x v="360"/>
    <n v="51.059701492537314"/>
    <x v="1"/>
    <s v="USD"/>
    <x v="466"/>
    <n v="1332478800"/>
    <b v="0"/>
    <b v="0"/>
    <s v="technology/wearables"/>
    <x v="2"/>
    <x v="8"/>
  </r>
  <r>
    <x v="495"/>
    <x v="489"/>
    <s v="Centralized clear-thinking solution"/>
    <x v="170"/>
    <n v="13264"/>
    <n v="4.1449999999999996"/>
    <x v="1"/>
    <x v="135"/>
    <n v="68.02051282051282"/>
    <x v="3"/>
    <s v="DKK"/>
    <x v="467"/>
    <n v="1402722000"/>
    <b v="0"/>
    <b v="0"/>
    <s v="theater/plays"/>
    <x v="3"/>
    <x v="3"/>
  </r>
  <r>
    <x v="496"/>
    <x v="490"/>
    <s v="Optimized bi-directional extranet"/>
    <x v="282"/>
    <n v="1667"/>
    <n v="9.0696409140369975E-3"/>
    <x v="0"/>
    <x v="71"/>
    <n v="30.87037037037037"/>
    <x v="1"/>
    <s v="USD"/>
    <x v="468"/>
    <n v="1496811600"/>
    <b v="0"/>
    <b v="0"/>
    <s v="film &amp; video/animation"/>
    <x v="4"/>
    <x v="10"/>
  </r>
  <r>
    <x v="497"/>
    <x v="491"/>
    <s v="Intuitive actuating benchmark"/>
    <x v="122"/>
    <n v="3349"/>
    <n v="0.34173469387755101"/>
    <x v="0"/>
    <x v="53"/>
    <n v="27.908333333333335"/>
    <x v="1"/>
    <s v="USD"/>
    <x v="469"/>
    <n v="1482213600"/>
    <b v="0"/>
    <b v="1"/>
    <s v="technology/wearables"/>
    <x v="2"/>
    <x v="8"/>
  </r>
  <r>
    <x v="498"/>
    <x v="492"/>
    <s v="Devolved background project"/>
    <x v="283"/>
    <n v="46317"/>
    <n v="0.239488107549121"/>
    <x v="0"/>
    <x v="361"/>
    <n v="79.994818652849744"/>
    <x v="3"/>
    <s v="DKK"/>
    <x v="470"/>
    <n v="1420264800"/>
    <b v="0"/>
    <b v="0"/>
    <s v="technology/web"/>
    <x v="2"/>
    <x v="2"/>
  </r>
  <r>
    <x v="499"/>
    <x v="493"/>
    <s v="Reverse-engineered executive emulation"/>
    <x v="284"/>
    <n v="78743"/>
    <n v="0.48072649572649573"/>
    <x v="0"/>
    <x v="362"/>
    <n v="38.003378378378379"/>
    <x v="1"/>
    <s v="USD"/>
    <x v="471"/>
    <n v="1458450000"/>
    <b v="0"/>
    <b v="1"/>
    <s v="film &amp; video/documentary"/>
    <x v="4"/>
    <x v="4"/>
  </r>
  <r>
    <x v="500"/>
    <x v="494"/>
    <s v="Team-oriented clear-thinking matrix"/>
    <x v="0"/>
    <n v="0"/>
    <n v="0"/>
    <x v="0"/>
    <x v="0"/>
    <e v="#DIV/0!"/>
    <x v="1"/>
    <s v="USD"/>
    <x v="472"/>
    <n v="1369803600"/>
    <b v="0"/>
    <b v="1"/>
    <s v="theater/plays"/>
    <x v="3"/>
    <x v="3"/>
  </r>
  <r>
    <x v="501"/>
    <x v="495"/>
    <s v="Focused coherent methodology"/>
    <x v="285"/>
    <n v="107743"/>
    <n v="0.70145182291666663"/>
    <x v="0"/>
    <x v="363"/>
    <n v="59.990534521158132"/>
    <x v="1"/>
    <s v="USD"/>
    <x v="473"/>
    <n v="1363237200"/>
    <b v="0"/>
    <b v="0"/>
    <s v="film &amp; video/documentary"/>
    <x v="4"/>
    <x v="4"/>
  </r>
  <r>
    <x v="502"/>
    <x v="212"/>
    <s v="Reduced context-sensitive complexity"/>
    <x v="81"/>
    <n v="6889"/>
    <n v="5.2992307692307694"/>
    <x v="1"/>
    <x v="129"/>
    <n v="37.037634408602152"/>
    <x v="2"/>
    <s v="AUD"/>
    <x v="474"/>
    <n v="1345870800"/>
    <b v="0"/>
    <b v="1"/>
    <s v="games/video games"/>
    <x v="6"/>
    <x v="11"/>
  </r>
  <r>
    <x v="503"/>
    <x v="496"/>
    <s v="Decentralized 4thgeneration time-frame"/>
    <x v="286"/>
    <n v="45983"/>
    <n v="1.8032549019607844"/>
    <x v="1"/>
    <x v="364"/>
    <n v="99.963043478260872"/>
    <x v="1"/>
    <s v="USD"/>
    <x v="72"/>
    <n v="1437454800"/>
    <b v="0"/>
    <b v="0"/>
    <s v="film &amp; video/drama"/>
    <x v="4"/>
    <x v="6"/>
  </r>
  <r>
    <x v="504"/>
    <x v="497"/>
    <s v="De-engineered cohesive moderator"/>
    <x v="168"/>
    <n v="6924"/>
    <n v="0.92320000000000002"/>
    <x v="0"/>
    <x v="197"/>
    <n v="111.6774193548387"/>
    <x v="6"/>
    <s v="EUR"/>
    <x v="443"/>
    <n v="1432011600"/>
    <b v="0"/>
    <b v="0"/>
    <s v="music/rock"/>
    <x v="1"/>
    <x v="1"/>
  </r>
  <r>
    <x v="505"/>
    <x v="498"/>
    <s v="Ameliorated explicit parallelism"/>
    <x v="262"/>
    <n v="12497"/>
    <n v="0.13901001112347053"/>
    <x v="0"/>
    <x v="365"/>
    <n v="36.014409221902014"/>
    <x v="1"/>
    <s v="USD"/>
    <x v="475"/>
    <n v="1366347600"/>
    <b v="0"/>
    <b v="1"/>
    <s v="publishing/radio &amp; podcasts"/>
    <x v="5"/>
    <x v="15"/>
  </r>
  <r>
    <x v="506"/>
    <x v="499"/>
    <s v="Customizable background monitoring"/>
    <x v="287"/>
    <n v="166874"/>
    <n v="9.2707777777777771"/>
    <x v="1"/>
    <x v="366"/>
    <n v="66.010284810126578"/>
    <x v="1"/>
    <s v="USD"/>
    <x v="81"/>
    <n v="1512885600"/>
    <b v="0"/>
    <b v="1"/>
    <s v="theater/plays"/>
    <x v="3"/>
    <x v="3"/>
  </r>
  <r>
    <x v="507"/>
    <x v="500"/>
    <s v="Compatible well-modulated budgetary management"/>
    <x v="118"/>
    <n v="837"/>
    <n v="0.39857142857142858"/>
    <x v="0"/>
    <x v="161"/>
    <n v="44.05263157894737"/>
    <x v="1"/>
    <s v="USD"/>
    <x v="476"/>
    <n v="1369717200"/>
    <b v="0"/>
    <b v="1"/>
    <s v="technology/web"/>
    <x v="2"/>
    <x v="2"/>
  </r>
  <r>
    <x v="508"/>
    <x v="501"/>
    <s v="Up-sized radical pricing structure"/>
    <x v="288"/>
    <n v="193820"/>
    <n v="1.1222929936305732"/>
    <x v="1"/>
    <x v="367"/>
    <n v="52.999726551818434"/>
    <x v="1"/>
    <s v="USD"/>
    <x v="192"/>
    <n v="1534654800"/>
    <b v="0"/>
    <b v="0"/>
    <s v="theater/plays"/>
    <x v="3"/>
    <x v="3"/>
  </r>
  <r>
    <x v="509"/>
    <x v="173"/>
    <s v="Robust zero-defect project"/>
    <x v="172"/>
    <n v="119510"/>
    <n v="0.70925816023738875"/>
    <x v="0"/>
    <x v="368"/>
    <n v="95"/>
    <x v="1"/>
    <s v="USD"/>
    <x v="477"/>
    <n v="1337058000"/>
    <b v="0"/>
    <b v="0"/>
    <s v="theater/plays"/>
    <x v="3"/>
    <x v="3"/>
  </r>
  <r>
    <x v="510"/>
    <x v="502"/>
    <s v="Re-engineered mobile task-force"/>
    <x v="75"/>
    <n v="9289"/>
    <n v="1.1908974358974358"/>
    <x v="1"/>
    <x v="54"/>
    <n v="70.908396946564892"/>
    <x v="2"/>
    <s v="AUD"/>
    <x v="478"/>
    <n v="1529816400"/>
    <b v="0"/>
    <b v="0"/>
    <s v="film &amp; video/drama"/>
    <x v="4"/>
    <x v="6"/>
  </r>
  <r>
    <x v="511"/>
    <x v="503"/>
    <s v="User-centric intangible neural-net"/>
    <x v="252"/>
    <n v="35498"/>
    <n v="0.24017591339648173"/>
    <x v="0"/>
    <x v="369"/>
    <n v="98.060773480662988"/>
    <x v="1"/>
    <s v="USD"/>
    <x v="479"/>
    <n v="1564894800"/>
    <b v="0"/>
    <b v="0"/>
    <s v="theater/plays"/>
    <x v="3"/>
    <x v="3"/>
  </r>
  <r>
    <x v="512"/>
    <x v="504"/>
    <s v="Organized explicit core"/>
    <x v="14"/>
    <n v="12678"/>
    <n v="1.3931868131868133"/>
    <x v="1"/>
    <x v="370"/>
    <n v="53.046025104602514"/>
    <x v="1"/>
    <s v="USD"/>
    <x v="480"/>
    <n v="1404622800"/>
    <b v="0"/>
    <b v="1"/>
    <s v="games/video games"/>
    <x v="6"/>
    <x v="11"/>
  </r>
  <r>
    <x v="513"/>
    <x v="505"/>
    <s v="Synchronized 6thgeneration adapter"/>
    <x v="111"/>
    <n v="3260"/>
    <n v="0.39277108433734942"/>
    <x v="3"/>
    <x v="164"/>
    <n v="93.142857142857139"/>
    <x v="1"/>
    <s v="USD"/>
    <x v="180"/>
    <n v="1284181200"/>
    <b v="0"/>
    <b v="0"/>
    <s v="film &amp; video/television"/>
    <x v="4"/>
    <x v="19"/>
  </r>
  <r>
    <x v="514"/>
    <x v="506"/>
    <s v="Centralized motivating capacity"/>
    <x v="289"/>
    <n v="31123"/>
    <n v="0.22439077144917088"/>
    <x v="3"/>
    <x v="371"/>
    <n v="58.945075757575758"/>
    <x v="5"/>
    <s v="CHF"/>
    <x v="481"/>
    <n v="1386741600"/>
    <b v="0"/>
    <b v="1"/>
    <s v="music/rock"/>
    <x v="1"/>
    <x v="1"/>
  </r>
  <r>
    <x v="515"/>
    <x v="507"/>
    <s v="Phased 24hour flexibility"/>
    <x v="133"/>
    <n v="4797"/>
    <n v="0.55779069767441858"/>
    <x v="0"/>
    <x v="221"/>
    <n v="36.067669172932334"/>
    <x v="0"/>
    <s v="CAD"/>
    <x v="482"/>
    <n v="1324792800"/>
    <b v="0"/>
    <b v="1"/>
    <s v="theater/plays"/>
    <x v="3"/>
    <x v="3"/>
  </r>
  <r>
    <x v="516"/>
    <x v="508"/>
    <s v="Exclusive 5thgeneration structure"/>
    <x v="290"/>
    <n v="53324"/>
    <n v="0.42523125996810207"/>
    <x v="0"/>
    <x v="372"/>
    <n v="63.030732860520096"/>
    <x v="1"/>
    <s v="USD"/>
    <x v="194"/>
    <n v="1284354000"/>
    <b v="0"/>
    <b v="0"/>
    <s v="publishing/nonfiction"/>
    <x v="5"/>
    <x v="9"/>
  </r>
  <r>
    <x v="517"/>
    <x v="509"/>
    <s v="Multi-tiered maximized orchestration"/>
    <x v="291"/>
    <n v="6608"/>
    <n v="1.1200000000000001"/>
    <x v="1"/>
    <x v="373"/>
    <n v="84.717948717948715"/>
    <x v="1"/>
    <s v="USD"/>
    <x v="483"/>
    <n v="1494392400"/>
    <b v="0"/>
    <b v="0"/>
    <s v="food/food trucks"/>
    <x v="0"/>
    <x v="0"/>
  </r>
  <r>
    <x v="518"/>
    <x v="510"/>
    <s v="Open-architected uniform instruction set"/>
    <x v="35"/>
    <n v="622"/>
    <n v="7.0681818181818179E-2"/>
    <x v="0"/>
    <x v="234"/>
    <n v="62.2"/>
    <x v="1"/>
    <s v="USD"/>
    <x v="484"/>
    <n v="1519538400"/>
    <b v="0"/>
    <b v="1"/>
    <s v="film &amp; video/animation"/>
    <x v="4"/>
    <x v="10"/>
  </r>
  <r>
    <x v="519"/>
    <x v="511"/>
    <s v="Exclusive asymmetric analyzer"/>
    <x v="96"/>
    <n v="180802"/>
    <n v="1.0174563871693867"/>
    <x v="1"/>
    <x v="374"/>
    <n v="101.97518330513255"/>
    <x v="1"/>
    <s v="USD"/>
    <x v="355"/>
    <n v="1421906400"/>
    <b v="0"/>
    <b v="1"/>
    <s v="music/rock"/>
    <x v="1"/>
    <x v="1"/>
  </r>
  <r>
    <x v="520"/>
    <x v="512"/>
    <s v="Organic radical collaboration"/>
    <x v="126"/>
    <n v="3406"/>
    <n v="4.2575000000000003"/>
    <x v="1"/>
    <x v="235"/>
    <n v="106.4375"/>
    <x v="1"/>
    <s v="USD"/>
    <x v="485"/>
    <n v="1555909200"/>
    <b v="0"/>
    <b v="0"/>
    <s v="theater/plays"/>
    <x v="3"/>
    <x v="3"/>
  </r>
  <r>
    <x v="521"/>
    <x v="513"/>
    <s v="Function-based multi-state software"/>
    <x v="4"/>
    <n v="11061"/>
    <n v="1.4553947368421052"/>
    <x v="1"/>
    <x v="375"/>
    <n v="29.975609756097562"/>
    <x v="1"/>
    <s v="USD"/>
    <x v="486"/>
    <n v="1472446800"/>
    <b v="0"/>
    <b v="1"/>
    <s v="film &amp; video/drama"/>
    <x v="4"/>
    <x v="6"/>
  </r>
  <r>
    <x v="522"/>
    <x v="514"/>
    <s v="Innovative static budgetary management"/>
    <x v="292"/>
    <n v="16389"/>
    <n v="0.32453465346534655"/>
    <x v="0"/>
    <x v="271"/>
    <n v="85.806282722513089"/>
    <x v="1"/>
    <s v="USD"/>
    <x v="487"/>
    <n v="1342328400"/>
    <b v="0"/>
    <b v="0"/>
    <s v="film &amp; video/shorts"/>
    <x v="4"/>
    <x v="12"/>
  </r>
  <r>
    <x v="523"/>
    <x v="515"/>
    <s v="Triple-buffered holistic ability"/>
    <x v="79"/>
    <n v="6303"/>
    <n v="7.003333333333333"/>
    <x v="1"/>
    <x v="121"/>
    <n v="70.82022471910112"/>
    <x v="1"/>
    <s v="USD"/>
    <x v="488"/>
    <n v="1268114400"/>
    <b v="0"/>
    <b v="0"/>
    <s v="film &amp; video/shorts"/>
    <x v="4"/>
    <x v="12"/>
  </r>
  <r>
    <x v="524"/>
    <x v="516"/>
    <s v="Diverse scalable superstructure"/>
    <x v="127"/>
    <n v="81136"/>
    <n v="0.83904860392967939"/>
    <x v="0"/>
    <x v="376"/>
    <n v="40.998484082870135"/>
    <x v="1"/>
    <s v="USD"/>
    <x v="489"/>
    <n v="1273381200"/>
    <b v="0"/>
    <b v="0"/>
    <s v="theater/plays"/>
    <x v="3"/>
    <x v="3"/>
  </r>
  <r>
    <x v="525"/>
    <x v="517"/>
    <s v="Balanced leadingedge data-warehouse"/>
    <x v="118"/>
    <n v="1768"/>
    <n v="0.84190476190476193"/>
    <x v="0"/>
    <x v="377"/>
    <n v="28.063492063492063"/>
    <x v="1"/>
    <s v="USD"/>
    <x v="490"/>
    <n v="1290837600"/>
    <b v="0"/>
    <b v="0"/>
    <s v="technology/wearables"/>
    <x v="2"/>
    <x v="8"/>
  </r>
  <r>
    <x v="526"/>
    <x v="518"/>
    <s v="Digitized bandwidth-monitored open architecture"/>
    <x v="111"/>
    <n v="12944"/>
    <n v="1.5595180722891566"/>
    <x v="1"/>
    <x v="98"/>
    <n v="88.054421768707485"/>
    <x v="1"/>
    <s v="USD"/>
    <x v="312"/>
    <n v="1454306400"/>
    <b v="0"/>
    <b v="1"/>
    <s v="theater/plays"/>
    <x v="3"/>
    <x v="3"/>
  </r>
  <r>
    <x v="527"/>
    <x v="519"/>
    <s v="Enterprise-wide intermediate portal"/>
    <x v="223"/>
    <n v="188480"/>
    <n v="0.99619450317124736"/>
    <x v="0"/>
    <x v="378"/>
    <n v="31"/>
    <x v="0"/>
    <s v="CAD"/>
    <x v="491"/>
    <n v="1457762400"/>
    <b v="0"/>
    <b v="0"/>
    <s v="film &amp; video/animation"/>
    <x v="4"/>
    <x v="10"/>
  </r>
  <r>
    <x v="528"/>
    <x v="520"/>
    <s v="Focused leadingedge matrix"/>
    <x v="25"/>
    <n v="7227"/>
    <n v="0.80300000000000005"/>
    <x v="0"/>
    <x v="175"/>
    <n v="90.337500000000006"/>
    <x v="4"/>
    <s v="GBP"/>
    <x v="492"/>
    <n v="1389074400"/>
    <b v="0"/>
    <b v="0"/>
    <s v="music/indie rock"/>
    <x v="1"/>
    <x v="7"/>
  </r>
  <r>
    <x v="529"/>
    <x v="521"/>
    <s v="Seamless logistical encryption"/>
    <x v="135"/>
    <n v="574"/>
    <n v="0.11254901960784314"/>
    <x v="0"/>
    <x v="352"/>
    <n v="63.777777777777779"/>
    <x v="1"/>
    <s v="USD"/>
    <x v="493"/>
    <n v="1402117200"/>
    <b v="0"/>
    <b v="0"/>
    <s v="games/video games"/>
    <x v="6"/>
    <x v="11"/>
  </r>
  <r>
    <x v="530"/>
    <x v="522"/>
    <s v="Stand-alone human-resource workforce"/>
    <x v="293"/>
    <n v="96328"/>
    <n v="0.91740952380952379"/>
    <x v="0"/>
    <x v="200"/>
    <n v="53.995515695067262"/>
    <x v="1"/>
    <s v="USD"/>
    <x v="494"/>
    <n v="1284440400"/>
    <b v="0"/>
    <b v="1"/>
    <s v="publishing/fiction"/>
    <x v="5"/>
    <x v="13"/>
  </r>
  <r>
    <x v="531"/>
    <x v="523"/>
    <s v="Automated zero tolerance implementation"/>
    <x v="294"/>
    <n v="178338"/>
    <n v="0.95521156936261387"/>
    <x v="2"/>
    <x v="379"/>
    <n v="48.993956043956047"/>
    <x v="5"/>
    <s v="CHF"/>
    <x v="495"/>
    <n v="1388988000"/>
    <b v="0"/>
    <b v="0"/>
    <s v="games/video games"/>
    <x v="6"/>
    <x v="11"/>
  </r>
  <r>
    <x v="532"/>
    <x v="524"/>
    <s v="Pre-emptive grid-enabled contingency"/>
    <x v="39"/>
    <n v="8046"/>
    <n v="5.0287499999999996"/>
    <x v="1"/>
    <x v="105"/>
    <n v="63.857142857142854"/>
    <x v="0"/>
    <s v="CAD"/>
    <x v="496"/>
    <n v="1516946400"/>
    <b v="0"/>
    <b v="0"/>
    <s v="theater/plays"/>
    <x v="3"/>
    <x v="3"/>
  </r>
  <r>
    <x v="533"/>
    <x v="525"/>
    <s v="Multi-lateral didactic encoding"/>
    <x v="295"/>
    <n v="184086"/>
    <n v="1.5924394463667819"/>
    <x v="1"/>
    <x v="380"/>
    <n v="82.996393146979258"/>
    <x v="4"/>
    <s v="GBP"/>
    <x v="497"/>
    <n v="1377752400"/>
    <b v="0"/>
    <b v="0"/>
    <s v="music/indie rock"/>
    <x v="1"/>
    <x v="7"/>
  </r>
  <r>
    <x v="534"/>
    <x v="526"/>
    <s v="Self-enabling didactic orchestration"/>
    <x v="296"/>
    <n v="13385"/>
    <n v="0.15022446689113356"/>
    <x v="0"/>
    <x v="166"/>
    <n v="55.08230452674897"/>
    <x v="1"/>
    <s v="USD"/>
    <x v="498"/>
    <n v="1534568400"/>
    <b v="0"/>
    <b v="1"/>
    <s v="film &amp; video/drama"/>
    <x v="4"/>
    <x v="6"/>
  </r>
  <r>
    <x v="535"/>
    <x v="527"/>
    <s v="Profit-focused 24/7 data-warehouse"/>
    <x v="97"/>
    <n v="12533"/>
    <n v="4.820384615384615"/>
    <x v="1"/>
    <x v="381"/>
    <n v="62.044554455445542"/>
    <x v="6"/>
    <s v="EUR"/>
    <x v="499"/>
    <n v="1528606800"/>
    <b v="0"/>
    <b v="1"/>
    <s v="theater/plays"/>
    <x v="3"/>
    <x v="3"/>
  </r>
  <r>
    <x v="536"/>
    <x v="528"/>
    <s v="Enhanced methodical middleware"/>
    <x v="122"/>
    <n v="14697"/>
    <n v="1.4996938775510205"/>
    <x v="1"/>
    <x v="382"/>
    <n v="104.97857142857143"/>
    <x v="6"/>
    <s v="EUR"/>
    <x v="500"/>
    <n v="1284872400"/>
    <b v="0"/>
    <b v="0"/>
    <s v="publishing/fiction"/>
    <x v="5"/>
    <x v="13"/>
  </r>
  <r>
    <x v="537"/>
    <x v="529"/>
    <s v="Synchronized client-driven projection"/>
    <x v="197"/>
    <n v="98935"/>
    <n v="1.1722156398104266"/>
    <x v="1"/>
    <x v="383"/>
    <n v="94.044676806083643"/>
    <x v="3"/>
    <s v="DKK"/>
    <x v="501"/>
    <n v="1537592400"/>
    <b v="1"/>
    <b v="1"/>
    <s v="film &amp; video/documentary"/>
    <x v="4"/>
    <x v="4"/>
  </r>
  <r>
    <x v="538"/>
    <x v="530"/>
    <s v="Networked didactic time-frame"/>
    <x v="297"/>
    <n v="57034"/>
    <n v="0.37695968274950431"/>
    <x v="0"/>
    <x v="384"/>
    <n v="44.007716049382715"/>
    <x v="1"/>
    <s v="USD"/>
    <x v="502"/>
    <n v="1381208400"/>
    <b v="0"/>
    <b v="0"/>
    <s v="games/mobile games"/>
    <x v="6"/>
    <x v="20"/>
  </r>
  <r>
    <x v="539"/>
    <x v="531"/>
    <s v="Assimilated exuding toolset"/>
    <x v="122"/>
    <n v="7120"/>
    <n v="0.72653061224489801"/>
    <x v="0"/>
    <x v="385"/>
    <n v="92.467532467532465"/>
    <x v="1"/>
    <s v="USD"/>
    <x v="503"/>
    <n v="1562475600"/>
    <b v="0"/>
    <b v="1"/>
    <s v="food/food trucks"/>
    <x v="0"/>
    <x v="0"/>
  </r>
  <r>
    <x v="540"/>
    <x v="532"/>
    <s v="Front-line client-server secured line"/>
    <x v="98"/>
    <n v="14097"/>
    <n v="2.6598113207547169"/>
    <x v="1"/>
    <x v="326"/>
    <n v="57.072874493927124"/>
    <x v="1"/>
    <s v="USD"/>
    <x v="504"/>
    <n v="1527397200"/>
    <b v="0"/>
    <b v="0"/>
    <s v="photography/photography books"/>
    <x v="7"/>
    <x v="14"/>
  </r>
  <r>
    <x v="541"/>
    <x v="533"/>
    <s v="Polarized systemic Internet solution"/>
    <x v="298"/>
    <n v="43086"/>
    <n v="0.24205617977528091"/>
    <x v="0"/>
    <x v="386"/>
    <n v="109.07848101265823"/>
    <x v="6"/>
    <s v="EUR"/>
    <x v="505"/>
    <n v="1436158800"/>
    <b v="0"/>
    <b v="0"/>
    <s v="games/mobile games"/>
    <x v="6"/>
    <x v="20"/>
  </r>
  <r>
    <x v="542"/>
    <x v="534"/>
    <s v="Profit-focused exuding moderator"/>
    <x v="299"/>
    <n v="1930"/>
    <n v="2.5064935064935064E-2"/>
    <x v="0"/>
    <x v="240"/>
    <n v="39.387755102040813"/>
    <x v="4"/>
    <s v="GBP"/>
    <x v="506"/>
    <n v="1456034400"/>
    <b v="0"/>
    <b v="0"/>
    <s v="music/indie rock"/>
    <x v="1"/>
    <x v="7"/>
  </r>
  <r>
    <x v="543"/>
    <x v="535"/>
    <s v="Cross-group high-level moderator"/>
    <x v="300"/>
    <n v="13864"/>
    <n v="0.1632979976442874"/>
    <x v="0"/>
    <x v="80"/>
    <n v="77.022222222222226"/>
    <x v="1"/>
    <s v="USD"/>
    <x v="507"/>
    <n v="1380171600"/>
    <b v="0"/>
    <b v="0"/>
    <s v="games/video games"/>
    <x v="6"/>
    <x v="11"/>
  </r>
  <r>
    <x v="544"/>
    <x v="536"/>
    <s v="Public-key 3rdgeneration system engine"/>
    <x v="54"/>
    <n v="7742"/>
    <n v="2.7650000000000001"/>
    <x v="1"/>
    <x v="286"/>
    <n v="92.166666666666671"/>
    <x v="1"/>
    <s v="USD"/>
    <x v="508"/>
    <n v="1453356000"/>
    <b v="0"/>
    <b v="0"/>
    <s v="music/rock"/>
    <x v="1"/>
    <x v="1"/>
  </r>
  <r>
    <x v="545"/>
    <x v="537"/>
    <s v="Organized value-added access"/>
    <x v="301"/>
    <n v="164109"/>
    <n v="0.88803571428571426"/>
    <x v="0"/>
    <x v="387"/>
    <n v="61.007063197026021"/>
    <x v="1"/>
    <s v="USD"/>
    <x v="509"/>
    <n v="1578981600"/>
    <b v="0"/>
    <b v="0"/>
    <s v="theater/plays"/>
    <x v="3"/>
    <x v="3"/>
  </r>
  <r>
    <x v="546"/>
    <x v="538"/>
    <s v="Cloned global Graphical User Interface"/>
    <x v="3"/>
    <n v="6870"/>
    <n v="1.6357142857142857"/>
    <x v="1"/>
    <x v="39"/>
    <n v="78.068181818181813"/>
    <x v="1"/>
    <s v="USD"/>
    <x v="510"/>
    <n v="1537419600"/>
    <b v="0"/>
    <b v="1"/>
    <s v="theater/plays"/>
    <x v="3"/>
    <x v="3"/>
  </r>
  <r>
    <x v="547"/>
    <x v="539"/>
    <s v="Focused solution-oriented matrix"/>
    <x v="81"/>
    <n v="12597"/>
    <n v="9.69"/>
    <x v="1"/>
    <x v="388"/>
    <n v="80.75"/>
    <x v="1"/>
    <s v="USD"/>
    <x v="511"/>
    <n v="1423202400"/>
    <b v="0"/>
    <b v="0"/>
    <s v="film &amp; video/drama"/>
    <x v="4"/>
    <x v="6"/>
  </r>
  <r>
    <x v="548"/>
    <x v="540"/>
    <s v="Monitored discrete toolset"/>
    <x v="302"/>
    <n v="179074"/>
    <n v="2.7091376701966716"/>
    <x v="1"/>
    <x v="389"/>
    <n v="59.991289782244557"/>
    <x v="1"/>
    <s v="USD"/>
    <x v="512"/>
    <n v="1460610000"/>
    <b v="0"/>
    <b v="0"/>
    <s v="theater/plays"/>
    <x v="3"/>
    <x v="3"/>
  </r>
  <r>
    <x v="549"/>
    <x v="541"/>
    <s v="Business-focused intermediate system engine"/>
    <x v="303"/>
    <n v="83843"/>
    <n v="2.8421355932203389"/>
    <x v="1"/>
    <x v="390"/>
    <n v="110.03018372703411"/>
    <x v="1"/>
    <s v="USD"/>
    <x v="513"/>
    <n v="1370494800"/>
    <b v="0"/>
    <b v="0"/>
    <s v="technology/wearables"/>
    <x v="2"/>
    <x v="8"/>
  </r>
  <r>
    <x v="550"/>
    <x v="542"/>
    <s v="De-engineered disintermediate encoding"/>
    <x v="0"/>
    <n v="4"/>
    <n v="0.04"/>
    <x v="3"/>
    <x v="49"/>
    <n v="4"/>
    <x v="5"/>
    <s v="CHF"/>
    <x v="514"/>
    <n v="1332306000"/>
    <b v="0"/>
    <b v="0"/>
    <s v="music/indie rock"/>
    <x v="1"/>
    <x v="7"/>
  </r>
  <r>
    <x v="551"/>
    <x v="543"/>
    <s v="Streamlined upward-trending analyzer"/>
    <x v="304"/>
    <n v="105598"/>
    <n v="0.58632981676846196"/>
    <x v="0"/>
    <x v="391"/>
    <n v="37.99856063332134"/>
    <x v="2"/>
    <s v="AUD"/>
    <x v="515"/>
    <n v="1422511200"/>
    <b v="0"/>
    <b v="1"/>
    <s v="technology/web"/>
    <x v="2"/>
    <x v="2"/>
  </r>
  <r>
    <x v="552"/>
    <x v="544"/>
    <s v="Distributed human-resource policy"/>
    <x v="25"/>
    <n v="8866"/>
    <n v="0.98511111111111116"/>
    <x v="0"/>
    <x v="45"/>
    <n v="96.369565217391298"/>
    <x v="1"/>
    <s v="USD"/>
    <x v="516"/>
    <n v="1480312800"/>
    <b v="0"/>
    <b v="0"/>
    <s v="theater/plays"/>
    <x v="3"/>
    <x v="3"/>
  </r>
  <r>
    <x v="553"/>
    <x v="545"/>
    <s v="De-engineered 5thgeneration contingency"/>
    <x v="305"/>
    <n v="75022"/>
    <n v="0.43975381008206332"/>
    <x v="0"/>
    <x v="392"/>
    <n v="72.978599221789878"/>
    <x v="1"/>
    <s v="USD"/>
    <x v="517"/>
    <n v="1294034400"/>
    <b v="0"/>
    <b v="0"/>
    <s v="music/rock"/>
    <x v="1"/>
    <x v="1"/>
  </r>
  <r>
    <x v="554"/>
    <x v="546"/>
    <s v="Multi-channeled upward-trending application"/>
    <x v="40"/>
    <n v="14408"/>
    <n v="1.5166315789473683"/>
    <x v="1"/>
    <x v="353"/>
    <n v="26.007220216606498"/>
    <x v="0"/>
    <s v="CAD"/>
    <x v="518"/>
    <n v="1482645600"/>
    <b v="0"/>
    <b v="0"/>
    <s v="music/indie rock"/>
    <x v="1"/>
    <x v="7"/>
  </r>
  <r>
    <x v="555"/>
    <x v="547"/>
    <s v="Organic maximized database"/>
    <x v="9"/>
    <n v="14089"/>
    <n v="2.2363492063492063"/>
    <x v="1"/>
    <x v="18"/>
    <n v="104.36296296296297"/>
    <x v="3"/>
    <s v="DKK"/>
    <x v="519"/>
    <n v="1399093200"/>
    <b v="0"/>
    <b v="0"/>
    <s v="music/rock"/>
    <x v="1"/>
    <x v="1"/>
  </r>
  <r>
    <x v="556"/>
    <x v="195"/>
    <s v="Grass-roots 24/7 attitude"/>
    <x v="5"/>
    <n v="12467"/>
    <n v="2.3975"/>
    <x v="1"/>
    <x v="393"/>
    <n v="102.18852459016394"/>
    <x v="1"/>
    <s v="USD"/>
    <x v="520"/>
    <n v="1315890000"/>
    <b v="0"/>
    <b v="1"/>
    <s v="publishing/translations"/>
    <x v="5"/>
    <x v="18"/>
  </r>
  <r>
    <x v="557"/>
    <x v="548"/>
    <s v="Team-oriented global strategy"/>
    <x v="46"/>
    <n v="11960"/>
    <n v="1.9933333333333334"/>
    <x v="1"/>
    <x v="394"/>
    <n v="54.117647058823529"/>
    <x v="1"/>
    <s v="USD"/>
    <x v="521"/>
    <n v="1444021200"/>
    <b v="0"/>
    <b v="1"/>
    <s v="film &amp; video/science fiction"/>
    <x v="4"/>
    <x v="22"/>
  </r>
  <r>
    <x v="558"/>
    <x v="549"/>
    <s v="Enhanced client-driven capacity"/>
    <x v="306"/>
    <n v="7966"/>
    <n v="1.373448275862069"/>
    <x v="1"/>
    <x v="105"/>
    <n v="63.222222222222221"/>
    <x v="1"/>
    <s v="USD"/>
    <x v="522"/>
    <n v="1460005200"/>
    <b v="0"/>
    <b v="0"/>
    <s v="theater/plays"/>
    <x v="3"/>
    <x v="3"/>
  </r>
  <r>
    <x v="559"/>
    <x v="550"/>
    <s v="Exclusive systematic productivity"/>
    <x v="307"/>
    <n v="106321"/>
    <n v="1.009696106362773"/>
    <x v="1"/>
    <x v="395"/>
    <n v="104.03228962818004"/>
    <x v="1"/>
    <s v="USD"/>
    <x v="523"/>
    <n v="1470718800"/>
    <b v="0"/>
    <b v="0"/>
    <s v="theater/plays"/>
    <x v="3"/>
    <x v="3"/>
  </r>
  <r>
    <x v="560"/>
    <x v="551"/>
    <s v="Re-engineered radical policy"/>
    <x v="77"/>
    <n v="158832"/>
    <n v="7.9416000000000002"/>
    <x v="1"/>
    <x v="396"/>
    <n v="49.994334277620396"/>
    <x v="1"/>
    <s v="USD"/>
    <x v="524"/>
    <n v="1325052000"/>
    <b v="0"/>
    <b v="0"/>
    <s v="film &amp; video/animation"/>
    <x v="4"/>
    <x v="10"/>
  </r>
  <r>
    <x v="561"/>
    <x v="552"/>
    <s v="Down-sized logistical adapter"/>
    <x v="162"/>
    <n v="11091"/>
    <n v="3.6970000000000001"/>
    <x v="1"/>
    <x v="40"/>
    <n v="56.015151515151516"/>
    <x v="5"/>
    <s v="CHF"/>
    <x v="525"/>
    <n v="1319000400"/>
    <b v="0"/>
    <b v="0"/>
    <s v="theater/plays"/>
    <x v="3"/>
    <x v="3"/>
  </r>
  <r>
    <x v="562"/>
    <x v="553"/>
    <s v="Configurable bandwidth-monitored throughput"/>
    <x v="34"/>
    <n v="1269"/>
    <n v="0.12818181818181817"/>
    <x v="0"/>
    <x v="150"/>
    <n v="48.807692307692307"/>
    <x v="5"/>
    <s v="CHF"/>
    <x v="188"/>
    <n v="1552539600"/>
    <b v="0"/>
    <b v="0"/>
    <s v="music/rock"/>
    <x v="1"/>
    <x v="1"/>
  </r>
  <r>
    <x v="563"/>
    <x v="554"/>
    <s v="Optional tangible pricing structure"/>
    <x v="41"/>
    <n v="5107"/>
    <n v="1.3802702702702703"/>
    <x v="1"/>
    <x v="72"/>
    <n v="60.082352941176474"/>
    <x v="2"/>
    <s v="AUD"/>
    <x v="526"/>
    <n v="1543816800"/>
    <b v="0"/>
    <b v="0"/>
    <s v="film &amp; video/documentary"/>
    <x v="4"/>
    <x v="4"/>
  </r>
  <r>
    <x v="564"/>
    <x v="555"/>
    <s v="Organic high-level implementation"/>
    <x v="308"/>
    <n v="141393"/>
    <n v="0.83813278008298753"/>
    <x v="0"/>
    <x v="397"/>
    <n v="78.990502793296088"/>
    <x v="1"/>
    <s v="USD"/>
    <x v="527"/>
    <n v="1427086800"/>
    <b v="0"/>
    <b v="0"/>
    <s v="theater/plays"/>
    <x v="3"/>
    <x v="3"/>
  </r>
  <r>
    <x v="565"/>
    <x v="556"/>
    <s v="Decentralized logistical collaboration"/>
    <x v="309"/>
    <n v="194166"/>
    <n v="2.0460063224446787"/>
    <x v="1"/>
    <x v="398"/>
    <n v="53.99499443826474"/>
    <x v="1"/>
    <s v="USD"/>
    <x v="528"/>
    <n v="1323064800"/>
    <b v="0"/>
    <b v="0"/>
    <s v="theater/plays"/>
    <x v="3"/>
    <x v="3"/>
  </r>
  <r>
    <x v="566"/>
    <x v="557"/>
    <s v="Advanced content-based installation"/>
    <x v="29"/>
    <n v="4124"/>
    <n v="0.44344086021505374"/>
    <x v="0"/>
    <x v="95"/>
    <n v="111.45945945945945"/>
    <x v="1"/>
    <s v="USD"/>
    <x v="522"/>
    <n v="1458277200"/>
    <b v="0"/>
    <b v="1"/>
    <s v="music/electric music"/>
    <x v="1"/>
    <x v="5"/>
  </r>
  <r>
    <x v="567"/>
    <x v="558"/>
    <s v="Distributed high-level open architecture"/>
    <x v="85"/>
    <n v="14865"/>
    <n v="2.1860294117647059"/>
    <x v="1"/>
    <x v="146"/>
    <n v="60.922131147540981"/>
    <x v="1"/>
    <s v="USD"/>
    <x v="529"/>
    <n v="1405141200"/>
    <b v="0"/>
    <b v="0"/>
    <s v="music/rock"/>
    <x v="1"/>
    <x v="1"/>
  </r>
  <r>
    <x v="568"/>
    <x v="559"/>
    <s v="Synergized zero tolerance help-desk"/>
    <x v="310"/>
    <n v="134688"/>
    <n v="1.8603314917127072"/>
    <x v="1"/>
    <x v="399"/>
    <n v="26.0015444015444"/>
    <x v="1"/>
    <s v="USD"/>
    <x v="530"/>
    <n v="1283058000"/>
    <b v="0"/>
    <b v="0"/>
    <s v="theater/plays"/>
    <x v="3"/>
    <x v="3"/>
  </r>
  <r>
    <x v="569"/>
    <x v="560"/>
    <s v="Extended multi-tasking definition"/>
    <x v="311"/>
    <n v="47705"/>
    <n v="2.3733830845771142"/>
    <x v="1"/>
    <x v="400"/>
    <n v="80.993208828522924"/>
    <x v="6"/>
    <s v="EUR"/>
    <x v="531"/>
    <n v="1295762400"/>
    <b v="0"/>
    <b v="0"/>
    <s v="film &amp; video/animation"/>
    <x v="4"/>
    <x v="10"/>
  </r>
  <r>
    <x v="570"/>
    <x v="561"/>
    <s v="Realigned uniform knowledge user"/>
    <x v="312"/>
    <n v="95364"/>
    <n v="3.0565384615384614"/>
    <x v="1"/>
    <x v="401"/>
    <n v="34.995963302752294"/>
    <x v="1"/>
    <s v="USD"/>
    <x v="515"/>
    <n v="1419573600"/>
    <b v="0"/>
    <b v="1"/>
    <s v="music/rock"/>
    <x v="1"/>
    <x v="1"/>
  </r>
  <r>
    <x v="571"/>
    <x v="562"/>
    <s v="Monitored grid-enabled model"/>
    <x v="26"/>
    <n v="3295"/>
    <n v="0.94142857142857139"/>
    <x v="0"/>
    <x v="164"/>
    <n v="94.142857142857139"/>
    <x v="6"/>
    <s v="EUR"/>
    <x v="532"/>
    <n v="1438750800"/>
    <b v="0"/>
    <b v="0"/>
    <s v="film &amp; video/shorts"/>
    <x v="4"/>
    <x v="12"/>
  </r>
  <r>
    <x v="572"/>
    <x v="563"/>
    <s v="Assimilated actuating policy"/>
    <x v="25"/>
    <n v="4896"/>
    <n v="0.54400000000000004"/>
    <x v="3"/>
    <x v="115"/>
    <n v="52.085106382978722"/>
    <x v="1"/>
    <s v="USD"/>
    <x v="533"/>
    <n v="1444798800"/>
    <b v="0"/>
    <b v="1"/>
    <s v="music/rock"/>
    <x v="1"/>
    <x v="1"/>
  </r>
  <r>
    <x v="573"/>
    <x v="564"/>
    <s v="Total incremental productivity"/>
    <x v="313"/>
    <n v="7496"/>
    <n v="1.1188059701492536"/>
    <x v="1"/>
    <x v="402"/>
    <n v="24.986666666666668"/>
    <x v="1"/>
    <s v="USD"/>
    <x v="409"/>
    <n v="1399179600"/>
    <b v="0"/>
    <b v="0"/>
    <s v="journalism/audio"/>
    <x v="8"/>
    <x v="23"/>
  </r>
  <r>
    <x v="574"/>
    <x v="565"/>
    <s v="Adaptive local task-force"/>
    <x v="50"/>
    <n v="9967"/>
    <n v="3.6914814814814814"/>
    <x v="1"/>
    <x v="358"/>
    <n v="69.215277777777771"/>
    <x v="1"/>
    <s v="USD"/>
    <x v="534"/>
    <n v="1576562400"/>
    <b v="0"/>
    <b v="1"/>
    <s v="food/food trucks"/>
    <x v="0"/>
    <x v="0"/>
  </r>
  <r>
    <x v="575"/>
    <x v="566"/>
    <s v="Universal zero-defect concept"/>
    <x v="314"/>
    <n v="52421"/>
    <n v="0.62930372148859548"/>
    <x v="0"/>
    <x v="21"/>
    <n v="93.944444444444443"/>
    <x v="1"/>
    <s v="USD"/>
    <x v="53"/>
    <n v="1400821200"/>
    <b v="0"/>
    <b v="1"/>
    <s v="theater/plays"/>
    <x v="3"/>
    <x v="3"/>
  </r>
  <r>
    <x v="576"/>
    <x v="567"/>
    <s v="Object-based bottom-line superstructure"/>
    <x v="62"/>
    <n v="6298"/>
    <n v="0.6492783505154639"/>
    <x v="0"/>
    <x v="251"/>
    <n v="98.40625"/>
    <x v="1"/>
    <s v="USD"/>
    <x v="535"/>
    <n v="1510984800"/>
    <b v="0"/>
    <b v="0"/>
    <s v="theater/plays"/>
    <x v="3"/>
    <x v="3"/>
  </r>
  <r>
    <x v="577"/>
    <x v="568"/>
    <s v="Adaptive 24hour projection"/>
    <x v="139"/>
    <n v="1546"/>
    <n v="0.18853658536585366"/>
    <x v="3"/>
    <x v="95"/>
    <n v="41.783783783783782"/>
    <x v="1"/>
    <s v="USD"/>
    <x v="536"/>
    <n v="1302066000"/>
    <b v="0"/>
    <b v="0"/>
    <s v="music/jazz"/>
    <x v="1"/>
    <x v="17"/>
  </r>
  <r>
    <x v="578"/>
    <x v="569"/>
    <s v="Sharable radical toolset"/>
    <x v="315"/>
    <n v="16168"/>
    <n v="0.1675440414507772"/>
    <x v="0"/>
    <x v="242"/>
    <n v="65.991836734693877"/>
    <x v="1"/>
    <s v="USD"/>
    <x v="537"/>
    <n v="1322978400"/>
    <b v="0"/>
    <b v="0"/>
    <s v="film &amp; video/science fiction"/>
    <x v="4"/>
    <x v="22"/>
  </r>
  <r>
    <x v="579"/>
    <x v="570"/>
    <s v="Focused multimedia knowledgebase"/>
    <x v="8"/>
    <n v="6269"/>
    <n v="1.0111290322580646"/>
    <x v="1"/>
    <x v="215"/>
    <n v="72.05747126436782"/>
    <x v="1"/>
    <s v="USD"/>
    <x v="538"/>
    <n v="1313730000"/>
    <b v="0"/>
    <b v="0"/>
    <s v="music/jazz"/>
    <x v="1"/>
    <x v="17"/>
  </r>
  <r>
    <x v="580"/>
    <x v="251"/>
    <s v="Seamless 6thgeneration extranet"/>
    <x v="316"/>
    <n v="149578"/>
    <n v="3.4150228310502282"/>
    <x v="1"/>
    <x v="403"/>
    <n v="48.003209242618745"/>
    <x v="1"/>
    <s v="USD"/>
    <x v="539"/>
    <n v="1394085600"/>
    <b v="0"/>
    <b v="0"/>
    <s v="theater/plays"/>
    <x v="3"/>
    <x v="3"/>
  </r>
  <r>
    <x v="581"/>
    <x v="571"/>
    <s v="Sharable mobile knowledgebase"/>
    <x v="46"/>
    <n v="3841"/>
    <n v="0.64016666666666666"/>
    <x v="0"/>
    <x v="83"/>
    <n v="54.098591549295776"/>
    <x v="1"/>
    <s v="USD"/>
    <x v="540"/>
    <n v="1305349200"/>
    <b v="0"/>
    <b v="0"/>
    <s v="technology/web"/>
    <x v="2"/>
    <x v="2"/>
  </r>
  <r>
    <x v="582"/>
    <x v="572"/>
    <s v="Cross-group global system engine"/>
    <x v="251"/>
    <n v="4531"/>
    <n v="0.5208045977011494"/>
    <x v="0"/>
    <x v="344"/>
    <n v="107.88095238095238"/>
    <x v="1"/>
    <s v="USD"/>
    <x v="505"/>
    <n v="1434344400"/>
    <b v="0"/>
    <b v="1"/>
    <s v="games/video games"/>
    <x v="6"/>
    <x v="11"/>
  </r>
  <r>
    <x v="583"/>
    <x v="573"/>
    <s v="Centralized clear-thinking conglomeration"/>
    <x v="317"/>
    <n v="60934"/>
    <n v="3.2240211640211642"/>
    <x v="1"/>
    <x v="404"/>
    <n v="67.034103410341032"/>
    <x v="1"/>
    <s v="USD"/>
    <x v="541"/>
    <n v="1331186400"/>
    <b v="0"/>
    <b v="0"/>
    <s v="film &amp; video/documentary"/>
    <x v="4"/>
    <x v="4"/>
  </r>
  <r>
    <x v="584"/>
    <x v="8"/>
    <s v="De-engineered cohesive system engine"/>
    <x v="318"/>
    <n v="103255"/>
    <n v="1.1950810185185186"/>
    <x v="1"/>
    <x v="405"/>
    <n v="64.01425914445133"/>
    <x v="1"/>
    <s v="USD"/>
    <x v="542"/>
    <n v="1336539600"/>
    <b v="0"/>
    <b v="0"/>
    <s v="technology/web"/>
    <x v="2"/>
    <x v="2"/>
  </r>
  <r>
    <x v="585"/>
    <x v="574"/>
    <s v="Reactive analyzing function"/>
    <x v="200"/>
    <n v="13065"/>
    <n v="1.4679775280898877"/>
    <x v="1"/>
    <x v="158"/>
    <n v="96.066176470588232"/>
    <x v="1"/>
    <s v="USD"/>
    <x v="543"/>
    <n v="1269752400"/>
    <b v="0"/>
    <b v="0"/>
    <s v="publishing/translations"/>
    <x v="5"/>
    <x v="18"/>
  </r>
  <r>
    <x v="586"/>
    <x v="575"/>
    <s v="Robust hybrid budgetary management"/>
    <x v="31"/>
    <n v="6654"/>
    <n v="9.5057142857142853"/>
    <x v="1"/>
    <x v="406"/>
    <n v="51.184615384615384"/>
    <x v="1"/>
    <s v="USD"/>
    <x v="544"/>
    <n v="1291615200"/>
    <b v="0"/>
    <b v="0"/>
    <s v="music/rock"/>
    <x v="1"/>
    <x v="1"/>
  </r>
  <r>
    <x v="587"/>
    <x v="576"/>
    <s v="Open-source analyzing monitoring"/>
    <x v="151"/>
    <n v="6852"/>
    <n v="0.72893617021276591"/>
    <x v="0"/>
    <x v="388"/>
    <n v="43.92307692307692"/>
    <x v="0"/>
    <s v="CAD"/>
    <x v="35"/>
    <n v="1552366800"/>
    <b v="0"/>
    <b v="1"/>
    <s v="food/food trucks"/>
    <x v="0"/>
    <x v="0"/>
  </r>
  <r>
    <x v="588"/>
    <x v="577"/>
    <s v="Up-sized discrete firmware"/>
    <x v="215"/>
    <n v="124517"/>
    <n v="0.7900824873096447"/>
    <x v="0"/>
    <x v="407"/>
    <n v="91.021198830409361"/>
    <x v="4"/>
    <s v="GBP"/>
    <x v="152"/>
    <n v="1272171600"/>
    <b v="0"/>
    <b v="0"/>
    <s v="theater/plays"/>
    <x v="3"/>
    <x v="3"/>
  </r>
  <r>
    <x v="589"/>
    <x v="578"/>
    <s v="Exclusive intangible extranet"/>
    <x v="58"/>
    <n v="5113"/>
    <n v="0.64721518987341775"/>
    <x v="0"/>
    <x v="408"/>
    <n v="50.127450980392155"/>
    <x v="1"/>
    <s v="USD"/>
    <x v="545"/>
    <n v="1436677200"/>
    <b v="0"/>
    <b v="0"/>
    <s v="film &amp; video/documentary"/>
    <x v="4"/>
    <x v="4"/>
  </r>
  <r>
    <x v="590"/>
    <x v="579"/>
    <s v="Synergized analyzing process improvement"/>
    <x v="143"/>
    <n v="5824"/>
    <n v="0.82028169014084507"/>
    <x v="0"/>
    <x v="99"/>
    <n v="67.720930232558146"/>
    <x v="2"/>
    <s v="AUD"/>
    <x v="546"/>
    <n v="1420092000"/>
    <b v="0"/>
    <b v="0"/>
    <s v="publishing/radio &amp; podcasts"/>
    <x v="5"/>
    <x v="15"/>
  </r>
  <r>
    <x v="591"/>
    <x v="580"/>
    <s v="Realigned dedicated system engine"/>
    <x v="60"/>
    <n v="6226"/>
    <n v="10.376666666666667"/>
    <x v="1"/>
    <x v="408"/>
    <n v="61.03921568627451"/>
    <x v="1"/>
    <s v="USD"/>
    <x v="547"/>
    <n v="1279947600"/>
    <b v="0"/>
    <b v="0"/>
    <s v="games/video games"/>
    <x v="6"/>
    <x v="11"/>
  </r>
  <r>
    <x v="592"/>
    <x v="581"/>
    <s v="Object-based bandwidth-monitored concept"/>
    <x v="154"/>
    <n v="20243"/>
    <n v="0.12910076530612244"/>
    <x v="0"/>
    <x v="259"/>
    <n v="80.011857707509876"/>
    <x v="1"/>
    <s v="USD"/>
    <x v="548"/>
    <n v="1402203600"/>
    <b v="0"/>
    <b v="0"/>
    <s v="theater/plays"/>
    <x v="3"/>
    <x v="3"/>
  </r>
  <r>
    <x v="593"/>
    <x v="582"/>
    <s v="Ameliorated client-driven open system"/>
    <x v="319"/>
    <n v="188288"/>
    <n v="1.5484210526315789"/>
    <x v="1"/>
    <x v="409"/>
    <n v="47.001497753369947"/>
    <x v="1"/>
    <s v="USD"/>
    <x v="549"/>
    <n v="1396933200"/>
    <b v="0"/>
    <b v="0"/>
    <s v="film &amp; video/animation"/>
    <x v="4"/>
    <x v="10"/>
  </r>
  <r>
    <x v="594"/>
    <x v="583"/>
    <s v="Upgradable leadingedge Local Area Network"/>
    <x v="320"/>
    <n v="11167"/>
    <n v="7.0991735537190084E-2"/>
    <x v="0"/>
    <x v="144"/>
    <n v="71.127388535031841"/>
    <x v="1"/>
    <s v="USD"/>
    <x v="550"/>
    <n v="1467262800"/>
    <b v="0"/>
    <b v="1"/>
    <s v="theater/plays"/>
    <x v="3"/>
    <x v="3"/>
  </r>
  <r>
    <x v="595"/>
    <x v="584"/>
    <s v="Customizable intermediate data-warehouse"/>
    <x v="321"/>
    <n v="146595"/>
    <n v="2.0852773826458035"/>
    <x v="1"/>
    <x v="410"/>
    <n v="89.99079189686924"/>
    <x v="1"/>
    <s v="USD"/>
    <x v="551"/>
    <n v="1270530000"/>
    <b v="0"/>
    <b v="1"/>
    <s v="theater/plays"/>
    <x v="3"/>
    <x v="3"/>
  </r>
  <r>
    <x v="596"/>
    <x v="585"/>
    <s v="Managed optimizing archive"/>
    <x v="58"/>
    <n v="7875"/>
    <n v="0.99683544303797467"/>
    <x v="0"/>
    <x v="236"/>
    <n v="43.032786885245905"/>
    <x v="1"/>
    <s v="USD"/>
    <x v="552"/>
    <n v="1457762400"/>
    <b v="0"/>
    <b v="1"/>
    <s v="film &amp; video/drama"/>
    <x v="4"/>
    <x v="6"/>
  </r>
  <r>
    <x v="597"/>
    <x v="586"/>
    <s v="Diverse systematic projection"/>
    <x v="322"/>
    <n v="148779"/>
    <n v="2.0159756097560977"/>
    <x v="1"/>
    <x v="411"/>
    <n v="67.997714808043881"/>
    <x v="1"/>
    <s v="USD"/>
    <x v="462"/>
    <n v="1575525600"/>
    <b v="0"/>
    <b v="0"/>
    <s v="theater/plays"/>
    <x v="3"/>
    <x v="3"/>
  </r>
  <r>
    <x v="598"/>
    <x v="587"/>
    <s v="Up-sized web-enabled info-mediaries"/>
    <x v="323"/>
    <n v="175868"/>
    <n v="1.6209032258064515"/>
    <x v="1"/>
    <x v="412"/>
    <n v="73.004566210045667"/>
    <x v="6"/>
    <s v="EUR"/>
    <x v="553"/>
    <n v="1279083600"/>
    <b v="0"/>
    <b v="0"/>
    <s v="music/rock"/>
    <x v="1"/>
    <x v="1"/>
  </r>
  <r>
    <x v="599"/>
    <x v="588"/>
    <s v="Persevering optimizing Graphical User Interface"/>
    <x v="324"/>
    <n v="5112"/>
    <n v="3.6436208125445471E-2"/>
    <x v="0"/>
    <x v="172"/>
    <n v="62.341463414634148"/>
    <x v="3"/>
    <s v="DKK"/>
    <x v="554"/>
    <n v="1424412000"/>
    <b v="0"/>
    <b v="0"/>
    <s v="film &amp; video/documentary"/>
    <x v="4"/>
    <x v="4"/>
  </r>
  <r>
    <x v="600"/>
    <x v="589"/>
    <s v="Cross-platform tertiary array"/>
    <x v="0"/>
    <n v="5"/>
    <n v="0.05"/>
    <x v="0"/>
    <x v="49"/>
    <n v="5"/>
    <x v="4"/>
    <s v="GBP"/>
    <x v="555"/>
    <n v="1376197200"/>
    <b v="0"/>
    <b v="0"/>
    <s v="food/food trucks"/>
    <x v="0"/>
    <x v="0"/>
  </r>
  <r>
    <x v="601"/>
    <x v="590"/>
    <s v="Inverse neutral structure"/>
    <x v="9"/>
    <n v="13018"/>
    <n v="2.0663492063492064"/>
    <x v="1"/>
    <x v="346"/>
    <n v="67.103092783505161"/>
    <x v="1"/>
    <s v="USD"/>
    <x v="548"/>
    <n v="1402894800"/>
    <b v="1"/>
    <b v="0"/>
    <s v="technology/wearables"/>
    <x v="2"/>
    <x v="8"/>
  </r>
  <r>
    <x v="602"/>
    <x v="591"/>
    <s v="Quality-focused system-worthy support"/>
    <x v="325"/>
    <n v="91176"/>
    <n v="1.2823628691983122"/>
    <x v="1"/>
    <x v="413"/>
    <n v="79.978947368421046"/>
    <x v="1"/>
    <s v="USD"/>
    <x v="62"/>
    <n v="1434430800"/>
    <b v="0"/>
    <b v="0"/>
    <s v="theater/plays"/>
    <x v="3"/>
    <x v="3"/>
  </r>
  <r>
    <x v="603"/>
    <x v="592"/>
    <s v="Vision-oriented 5thgeneration array"/>
    <x v="98"/>
    <n v="6342"/>
    <n v="1.1966037735849056"/>
    <x v="1"/>
    <x v="408"/>
    <n v="62.176470588235297"/>
    <x v="1"/>
    <s v="USD"/>
    <x v="556"/>
    <n v="1557896400"/>
    <b v="0"/>
    <b v="0"/>
    <s v="theater/plays"/>
    <x v="3"/>
    <x v="3"/>
  </r>
  <r>
    <x v="604"/>
    <x v="593"/>
    <s v="Cross-platform logistical circuit"/>
    <x v="326"/>
    <n v="151438"/>
    <n v="1.7073055242390078"/>
    <x v="1"/>
    <x v="414"/>
    <n v="53.005950297514879"/>
    <x v="1"/>
    <s v="USD"/>
    <x v="557"/>
    <n v="1297490400"/>
    <b v="0"/>
    <b v="0"/>
    <s v="theater/plays"/>
    <x v="3"/>
    <x v="3"/>
  </r>
  <r>
    <x v="605"/>
    <x v="594"/>
    <s v="Profound solution-oriented matrix"/>
    <x v="88"/>
    <n v="6178"/>
    <n v="1.8721212121212121"/>
    <x v="1"/>
    <x v="37"/>
    <n v="57.738317757009348"/>
    <x v="1"/>
    <s v="USD"/>
    <x v="27"/>
    <n v="1447394400"/>
    <b v="0"/>
    <b v="0"/>
    <s v="publishing/nonfiction"/>
    <x v="5"/>
    <x v="9"/>
  </r>
  <r>
    <x v="606"/>
    <x v="595"/>
    <s v="Extended asynchronous initiative"/>
    <x v="74"/>
    <n v="6405"/>
    <n v="1.8838235294117647"/>
    <x v="1"/>
    <x v="415"/>
    <n v="40.03125"/>
    <x v="4"/>
    <s v="GBP"/>
    <x v="558"/>
    <n v="1458277200"/>
    <b v="0"/>
    <b v="0"/>
    <s v="music/rock"/>
    <x v="1"/>
    <x v="1"/>
  </r>
  <r>
    <x v="607"/>
    <x v="596"/>
    <s v="Fundamental needs-based frame"/>
    <x v="327"/>
    <n v="180667"/>
    <n v="1.3129869186046512"/>
    <x v="1"/>
    <x v="416"/>
    <n v="81.016591928251117"/>
    <x v="1"/>
    <s v="USD"/>
    <x v="559"/>
    <n v="1395723600"/>
    <b v="0"/>
    <b v="0"/>
    <s v="food/food trucks"/>
    <x v="0"/>
    <x v="0"/>
  </r>
  <r>
    <x v="608"/>
    <x v="597"/>
    <s v="Compatible full-range leverage"/>
    <x v="61"/>
    <n v="11075"/>
    <n v="2.8397435897435899"/>
    <x v="1"/>
    <x v="417"/>
    <n v="35.047468354430379"/>
    <x v="1"/>
    <s v="USD"/>
    <x v="426"/>
    <n v="1552197600"/>
    <b v="0"/>
    <b v="1"/>
    <s v="music/jazz"/>
    <x v="1"/>
    <x v="17"/>
  </r>
  <r>
    <x v="609"/>
    <x v="598"/>
    <s v="Upgradable holistic system engine"/>
    <x v="83"/>
    <n v="12042"/>
    <n v="1.2041999999999999"/>
    <x v="1"/>
    <x v="124"/>
    <n v="102.92307692307692"/>
    <x v="1"/>
    <s v="USD"/>
    <x v="560"/>
    <n v="1549087200"/>
    <b v="0"/>
    <b v="0"/>
    <s v="film &amp; video/science fiction"/>
    <x v="4"/>
    <x v="22"/>
  </r>
  <r>
    <x v="610"/>
    <x v="599"/>
    <s v="Stand-alone multi-state data-warehouse"/>
    <x v="328"/>
    <n v="179356"/>
    <n v="4.1905607476635511"/>
    <x v="1"/>
    <x v="418"/>
    <n v="27.998126756166094"/>
    <x v="1"/>
    <s v="USD"/>
    <x v="561"/>
    <n v="1356847200"/>
    <b v="0"/>
    <b v="0"/>
    <s v="theater/plays"/>
    <x v="3"/>
    <x v="3"/>
  </r>
  <r>
    <x v="611"/>
    <x v="600"/>
    <s v="Multi-lateral maximized core"/>
    <x v="139"/>
    <n v="1136"/>
    <n v="0.13853658536585367"/>
    <x v="3"/>
    <x v="27"/>
    <n v="75.733333333333334"/>
    <x v="1"/>
    <s v="USD"/>
    <x v="562"/>
    <n v="1375765200"/>
    <b v="0"/>
    <b v="0"/>
    <s v="theater/plays"/>
    <x v="3"/>
    <x v="3"/>
  </r>
  <r>
    <x v="612"/>
    <x v="601"/>
    <s v="Innovative holistic hub"/>
    <x v="8"/>
    <n v="8645"/>
    <n v="1.3943548387096774"/>
    <x v="1"/>
    <x v="325"/>
    <n v="45.026041666666664"/>
    <x v="1"/>
    <s v="USD"/>
    <x v="563"/>
    <n v="1289800800"/>
    <b v="0"/>
    <b v="0"/>
    <s v="music/electric music"/>
    <x v="1"/>
    <x v="5"/>
  </r>
  <r>
    <x v="613"/>
    <x v="602"/>
    <s v="Reverse-engineered 24/7 methodology"/>
    <x v="65"/>
    <n v="1914"/>
    <n v="1.74"/>
    <x v="1"/>
    <x v="150"/>
    <n v="73.615384615384613"/>
    <x v="0"/>
    <s v="CAD"/>
    <x v="564"/>
    <n v="1504501200"/>
    <b v="0"/>
    <b v="0"/>
    <s v="theater/plays"/>
    <x v="3"/>
    <x v="3"/>
  </r>
  <r>
    <x v="614"/>
    <x v="603"/>
    <s v="Business-focused dynamic info-mediaries"/>
    <x v="329"/>
    <n v="41205"/>
    <n v="1.5549056603773586"/>
    <x v="1"/>
    <x v="419"/>
    <n v="56.991701244813278"/>
    <x v="1"/>
    <s v="USD"/>
    <x v="565"/>
    <n v="1485669600"/>
    <b v="0"/>
    <b v="0"/>
    <s v="theater/plays"/>
    <x v="3"/>
    <x v="3"/>
  </r>
  <r>
    <x v="615"/>
    <x v="604"/>
    <s v="Digitized clear-thinking installation"/>
    <x v="275"/>
    <n v="14488"/>
    <n v="1.7044705882352942"/>
    <x v="1"/>
    <x v="73"/>
    <n v="85.223529411764702"/>
    <x v="6"/>
    <s v="EUR"/>
    <x v="566"/>
    <n v="1462770000"/>
    <b v="0"/>
    <b v="0"/>
    <s v="theater/plays"/>
    <x v="3"/>
    <x v="3"/>
  </r>
  <r>
    <x v="616"/>
    <x v="605"/>
    <s v="Quality-focused 24/7 superstructure"/>
    <x v="330"/>
    <n v="12129"/>
    <n v="1.8951562500000001"/>
    <x v="1"/>
    <x v="202"/>
    <n v="50.962184873949582"/>
    <x v="4"/>
    <s v="GBP"/>
    <x v="567"/>
    <n v="1379739600"/>
    <b v="0"/>
    <b v="1"/>
    <s v="music/indie rock"/>
    <x v="1"/>
    <x v="7"/>
  </r>
  <r>
    <x v="617"/>
    <x v="606"/>
    <s v="Multi-channeled local intranet"/>
    <x v="1"/>
    <n v="3496"/>
    <n v="2.4971428571428573"/>
    <x v="1"/>
    <x v="12"/>
    <n v="63.563636363636363"/>
    <x v="1"/>
    <s v="USD"/>
    <x v="568"/>
    <n v="1402722000"/>
    <b v="0"/>
    <b v="0"/>
    <s v="theater/plays"/>
    <x v="3"/>
    <x v="3"/>
  </r>
  <r>
    <x v="618"/>
    <x v="607"/>
    <s v="Open-architected mobile emulation"/>
    <x v="331"/>
    <n v="97037"/>
    <n v="0.48860523665659616"/>
    <x v="0"/>
    <x v="420"/>
    <n v="80.999165275459092"/>
    <x v="1"/>
    <s v="USD"/>
    <x v="569"/>
    <n v="1369285200"/>
    <b v="0"/>
    <b v="0"/>
    <s v="publishing/nonfiction"/>
    <x v="5"/>
    <x v="9"/>
  </r>
  <r>
    <x v="619"/>
    <x v="608"/>
    <s v="Ameliorated foreground methodology"/>
    <x v="332"/>
    <n v="55757"/>
    <n v="0.28461970393057684"/>
    <x v="0"/>
    <x v="355"/>
    <n v="86.044753086419746"/>
    <x v="1"/>
    <s v="USD"/>
    <x v="570"/>
    <n v="1304744400"/>
    <b v="1"/>
    <b v="1"/>
    <s v="theater/plays"/>
    <x v="3"/>
    <x v="3"/>
  </r>
  <r>
    <x v="620"/>
    <x v="609"/>
    <s v="Synergized well-modulated project"/>
    <x v="333"/>
    <n v="11525"/>
    <n v="2.6802325581395348"/>
    <x v="1"/>
    <x v="58"/>
    <n v="90.0390625"/>
    <x v="2"/>
    <s v="AUD"/>
    <x v="571"/>
    <n v="1468299600"/>
    <b v="0"/>
    <b v="0"/>
    <s v="photography/photography books"/>
    <x v="7"/>
    <x v="14"/>
  </r>
  <r>
    <x v="621"/>
    <x v="610"/>
    <s v="Extended context-sensitive forecast"/>
    <x v="334"/>
    <n v="158669"/>
    <n v="6.1980078125000002"/>
    <x v="1"/>
    <x v="421"/>
    <n v="74.006063432835816"/>
    <x v="1"/>
    <s v="USD"/>
    <x v="572"/>
    <n v="1474174800"/>
    <b v="0"/>
    <b v="0"/>
    <s v="theater/plays"/>
    <x v="3"/>
    <x v="3"/>
  </r>
  <r>
    <x v="622"/>
    <x v="611"/>
    <s v="Total leadingedge neural-net"/>
    <x v="335"/>
    <n v="5916"/>
    <n v="3.1301587301587303E-2"/>
    <x v="0"/>
    <x v="251"/>
    <n v="92.4375"/>
    <x v="1"/>
    <s v="USD"/>
    <x v="573"/>
    <n v="1526014800"/>
    <b v="0"/>
    <b v="0"/>
    <s v="music/indie rock"/>
    <x v="1"/>
    <x v="7"/>
  </r>
  <r>
    <x v="623"/>
    <x v="612"/>
    <s v="Organic actuating protocol"/>
    <x v="336"/>
    <n v="150806"/>
    <n v="1.5992152704135738"/>
    <x v="1"/>
    <x v="422"/>
    <n v="55.999257333828446"/>
    <x v="4"/>
    <s v="GBP"/>
    <x v="574"/>
    <n v="1437454800"/>
    <b v="0"/>
    <b v="0"/>
    <s v="theater/plays"/>
    <x v="3"/>
    <x v="3"/>
  </r>
  <r>
    <x v="624"/>
    <x v="613"/>
    <s v="Down-sized national software"/>
    <x v="135"/>
    <n v="14249"/>
    <n v="2.793921568627451"/>
    <x v="1"/>
    <x v="423"/>
    <n v="32.983796296296298"/>
    <x v="1"/>
    <s v="USD"/>
    <x v="511"/>
    <n v="1422684000"/>
    <b v="0"/>
    <b v="0"/>
    <s v="photography/photography books"/>
    <x v="7"/>
    <x v="14"/>
  </r>
  <r>
    <x v="625"/>
    <x v="614"/>
    <s v="Organic upward-trending Graphical User Interface"/>
    <x v="168"/>
    <n v="5803"/>
    <n v="0.77373333333333338"/>
    <x v="0"/>
    <x v="197"/>
    <n v="93.596774193548384"/>
    <x v="1"/>
    <s v="USD"/>
    <x v="575"/>
    <n v="1581314400"/>
    <b v="0"/>
    <b v="0"/>
    <s v="theater/plays"/>
    <x v="3"/>
    <x v="3"/>
  </r>
  <r>
    <x v="626"/>
    <x v="615"/>
    <s v="Synergistic tertiary budgetary management"/>
    <x v="330"/>
    <n v="13205"/>
    <n v="2.0632812500000002"/>
    <x v="1"/>
    <x v="288"/>
    <n v="69.867724867724874"/>
    <x v="1"/>
    <s v="USD"/>
    <x v="576"/>
    <n v="1286427600"/>
    <b v="0"/>
    <b v="1"/>
    <s v="theater/plays"/>
    <x v="3"/>
    <x v="3"/>
  </r>
  <r>
    <x v="627"/>
    <x v="616"/>
    <s v="Open-architected incremental ability"/>
    <x v="39"/>
    <n v="11108"/>
    <n v="6.9424999999999999"/>
    <x v="1"/>
    <x v="110"/>
    <n v="72.129870129870127"/>
    <x v="4"/>
    <s v="GBP"/>
    <x v="577"/>
    <n v="1278738000"/>
    <b v="1"/>
    <b v="0"/>
    <s v="food/food trucks"/>
    <x v="0"/>
    <x v="0"/>
  </r>
  <r>
    <x v="628"/>
    <x v="617"/>
    <s v="Intuitive object-oriented task-force"/>
    <x v="89"/>
    <n v="2884"/>
    <n v="1.5178947368421052"/>
    <x v="1"/>
    <x v="87"/>
    <n v="30.041666666666668"/>
    <x v="1"/>
    <s v="USD"/>
    <x v="578"/>
    <n v="1286427600"/>
    <b v="0"/>
    <b v="0"/>
    <s v="music/indie rock"/>
    <x v="1"/>
    <x v="7"/>
  </r>
  <r>
    <x v="629"/>
    <x v="618"/>
    <s v="Multi-tiered executive toolset"/>
    <x v="337"/>
    <n v="55476"/>
    <n v="0.64582072176949945"/>
    <x v="0"/>
    <x v="424"/>
    <n v="73.968000000000004"/>
    <x v="1"/>
    <s v="USD"/>
    <x v="579"/>
    <n v="1467954000"/>
    <b v="0"/>
    <b v="1"/>
    <s v="theater/plays"/>
    <x v="3"/>
    <x v="3"/>
  </r>
  <r>
    <x v="630"/>
    <x v="619"/>
    <s v="Grass-roots directional workforce"/>
    <x v="40"/>
    <n v="5973"/>
    <n v="0.62873684210526315"/>
    <x v="3"/>
    <x v="215"/>
    <n v="68.65517241379311"/>
    <x v="1"/>
    <s v="USD"/>
    <x v="580"/>
    <n v="1557637200"/>
    <b v="0"/>
    <b v="1"/>
    <s v="theater/plays"/>
    <x v="3"/>
    <x v="3"/>
  </r>
  <r>
    <x v="631"/>
    <x v="620"/>
    <s v="Quality-focused real-time solution"/>
    <x v="338"/>
    <n v="183756"/>
    <n v="3.1039864864864866"/>
    <x v="1"/>
    <x v="425"/>
    <n v="59.992164544564154"/>
    <x v="1"/>
    <s v="USD"/>
    <x v="581"/>
    <n v="1553922000"/>
    <b v="0"/>
    <b v="0"/>
    <s v="theater/plays"/>
    <x v="3"/>
    <x v="3"/>
  </r>
  <r>
    <x v="632"/>
    <x v="621"/>
    <s v="Reduced interactive matrix"/>
    <x v="339"/>
    <n v="30902"/>
    <n v="0.42859916782246882"/>
    <x v="2"/>
    <x v="426"/>
    <n v="111.15827338129496"/>
    <x v="1"/>
    <s v="USD"/>
    <x v="582"/>
    <n v="1416463200"/>
    <b v="0"/>
    <b v="0"/>
    <s v="theater/plays"/>
    <x v="3"/>
    <x v="3"/>
  </r>
  <r>
    <x v="633"/>
    <x v="622"/>
    <s v="Adaptive context-sensitive architecture"/>
    <x v="313"/>
    <n v="5569"/>
    <n v="0.83119402985074631"/>
    <x v="0"/>
    <x v="339"/>
    <n v="53.038095238095238"/>
    <x v="1"/>
    <s v="USD"/>
    <x v="336"/>
    <n v="1447221600"/>
    <b v="0"/>
    <b v="0"/>
    <s v="film &amp; video/animation"/>
    <x v="4"/>
    <x v="10"/>
  </r>
  <r>
    <x v="634"/>
    <x v="623"/>
    <s v="Polarized incremental portal"/>
    <x v="195"/>
    <n v="92824"/>
    <n v="0.78531302876480547"/>
    <x v="3"/>
    <x v="427"/>
    <n v="55.985524728588658"/>
    <x v="1"/>
    <s v="USD"/>
    <x v="583"/>
    <n v="1491627600"/>
    <b v="0"/>
    <b v="0"/>
    <s v="film &amp; video/television"/>
    <x v="4"/>
    <x v="19"/>
  </r>
  <r>
    <x v="635"/>
    <x v="624"/>
    <s v="Reactive regional access"/>
    <x v="340"/>
    <n v="158590"/>
    <n v="1.1409352517985611"/>
    <x v="1"/>
    <x v="428"/>
    <n v="69.986760812003524"/>
    <x v="1"/>
    <s v="USD"/>
    <x v="584"/>
    <n v="1363150800"/>
    <b v="0"/>
    <b v="0"/>
    <s v="film &amp; video/television"/>
    <x v="4"/>
    <x v="19"/>
  </r>
  <r>
    <x v="636"/>
    <x v="625"/>
    <s v="Stand-alone reciprocal frame"/>
    <x v="341"/>
    <n v="127591"/>
    <n v="0.64537683358624176"/>
    <x v="0"/>
    <x v="429"/>
    <n v="48.998079877112133"/>
    <x v="3"/>
    <s v="DKK"/>
    <x v="585"/>
    <n v="1330754400"/>
    <b v="0"/>
    <b v="1"/>
    <s v="film &amp; video/animation"/>
    <x v="4"/>
    <x v="10"/>
  </r>
  <r>
    <x v="637"/>
    <x v="626"/>
    <s v="Open-architected 24/7 throughput"/>
    <x v="275"/>
    <n v="6750"/>
    <n v="0.79411764705882348"/>
    <x v="0"/>
    <x v="167"/>
    <n v="103.84615384615384"/>
    <x v="1"/>
    <s v="USD"/>
    <x v="586"/>
    <n v="1479794400"/>
    <b v="0"/>
    <b v="0"/>
    <s v="theater/plays"/>
    <x v="3"/>
    <x v="3"/>
  </r>
  <r>
    <x v="638"/>
    <x v="627"/>
    <s v="Monitored 24/7 approach"/>
    <x v="342"/>
    <n v="9318"/>
    <n v="0.11419117647058824"/>
    <x v="0"/>
    <x v="115"/>
    <n v="99.127659574468083"/>
    <x v="1"/>
    <s v="USD"/>
    <x v="587"/>
    <n v="1281243600"/>
    <b v="0"/>
    <b v="1"/>
    <s v="theater/plays"/>
    <x v="3"/>
    <x v="3"/>
  </r>
  <r>
    <x v="639"/>
    <x v="628"/>
    <s v="Upgradable explicit forecast"/>
    <x v="133"/>
    <n v="4832"/>
    <n v="0.56186046511627907"/>
    <x v="2"/>
    <x v="430"/>
    <n v="107.37777777777778"/>
    <x v="1"/>
    <s v="USD"/>
    <x v="588"/>
    <n v="1532754000"/>
    <b v="0"/>
    <b v="1"/>
    <s v="film &amp; video/drama"/>
    <x v="4"/>
    <x v="6"/>
  </r>
  <r>
    <x v="640"/>
    <x v="629"/>
    <s v="Pre-emptive context-sensitive support"/>
    <x v="343"/>
    <n v="19769"/>
    <n v="0.16501669449081802"/>
    <x v="0"/>
    <x v="431"/>
    <n v="76.922178988326849"/>
    <x v="1"/>
    <s v="USD"/>
    <x v="589"/>
    <n v="1453356000"/>
    <b v="0"/>
    <b v="0"/>
    <s v="theater/plays"/>
    <x v="3"/>
    <x v="3"/>
  </r>
  <r>
    <x v="641"/>
    <x v="630"/>
    <s v="Business-focused leadingedge instruction set"/>
    <x v="151"/>
    <n v="11277"/>
    <n v="1.1996808510638297"/>
    <x v="1"/>
    <x v="346"/>
    <n v="58.128865979381445"/>
    <x v="5"/>
    <s v="CHF"/>
    <x v="590"/>
    <n v="1489986000"/>
    <b v="0"/>
    <b v="0"/>
    <s v="theater/plays"/>
    <x v="3"/>
    <x v="3"/>
  </r>
  <r>
    <x v="642"/>
    <x v="631"/>
    <s v="Extended multi-state knowledge user"/>
    <x v="243"/>
    <n v="13382"/>
    <n v="1.4545652173913044"/>
    <x v="1"/>
    <x v="30"/>
    <n v="103.73643410852713"/>
    <x v="0"/>
    <s v="CAD"/>
    <x v="591"/>
    <n v="1545804000"/>
    <b v="0"/>
    <b v="0"/>
    <s v="technology/wearables"/>
    <x v="2"/>
    <x v="8"/>
  </r>
  <r>
    <x v="643"/>
    <x v="632"/>
    <s v="Future-proofed modular groupware"/>
    <x v="344"/>
    <n v="32986"/>
    <n v="2.2138255033557046"/>
    <x v="1"/>
    <x v="432"/>
    <n v="87.962666666666664"/>
    <x v="1"/>
    <s v="USD"/>
    <x v="592"/>
    <n v="1489899600"/>
    <b v="0"/>
    <b v="0"/>
    <s v="theater/plays"/>
    <x v="3"/>
    <x v="3"/>
  </r>
  <r>
    <x v="644"/>
    <x v="633"/>
    <s v="Distributed real-time algorithm"/>
    <x v="345"/>
    <n v="81984"/>
    <n v="0.48396694214876035"/>
    <x v="0"/>
    <x v="433"/>
    <n v="28"/>
    <x v="0"/>
    <s v="CAD"/>
    <x v="593"/>
    <n v="1546495200"/>
    <b v="0"/>
    <b v="0"/>
    <s v="theater/plays"/>
    <x v="3"/>
    <x v="3"/>
  </r>
  <r>
    <x v="645"/>
    <x v="634"/>
    <s v="Multi-lateral heuristic throughput"/>
    <x v="346"/>
    <n v="178483"/>
    <n v="0.92911504424778757"/>
    <x v="0"/>
    <x v="434"/>
    <n v="37.999361294443261"/>
    <x v="1"/>
    <s v="USD"/>
    <x v="594"/>
    <n v="1539752400"/>
    <b v="0"/>
    <b v="1"/>
    <s v="music/rock"/>
    <x v="1"/>
    <x v="1"/>
  </r>
  <r>
    <x v="646"/>
    <x v="635"/>
    <s v="Switchable reciprocal middleware"/>
    <x v="201"/>
    <n v="87448"/>
    <n v="0.88599797365754818"/>
    <x v="0"/>
    <x v="435"/>
    <n v="29.999313893653515"/>
    <x v="1"/>
    <s v="USD"/>
    <x v="595"/>
    <n v="1364101200"/>
    <b v="0"/>
    <b v="0"/>
    <s v="games/video games"/>
    <x v="6"/>
    <x v="11"/>
  </r>
  <r>
    <x v="647"/>
    <x v="636"/>
    <s v="Inverse multimedia Graphic Interface"/>
    <x v="6"/>
    <n v="1863"/>
    <n v="0.41399999999999998"/>
    <x v="0"/>
    <x v="6"/>
    <n v="103.5"/>
    <x v="1"/>
    <s v="USD"/>
    <x v="596"/>
    <n v="1525323600"/>
    <b v="0"/>
    <b v="0"/>
    <s v="publishing/translations"/>
    <x v="5"/>
    <x v="18"/>
  </r>
  <r>
    <x v="648"/>
    <x v="637"/>
    <s v="Vision-oriented local contingency"/>
    <x v="347"/>
    <n v="62174"/>
    <n v="0.63056795131845844"/>
    <x v="3"/>
    <x v="419"/>
    <n v="85.994467496542185"/>
    <x v="1"/>
    <s v="USD"/>
    <x v="597"/>
    <n v="1500872400"/>
    <b v="1"/>
    <b v="0"/>
    <s v="food/food trucks"/>
    <x v="0"/>
    <x v="0"/>
  </r>
  <r>
    <x v="649"/>
    <x v="638"/>
    <s v="Reactive 6thgeneration hub"/>
    <x v="155"/>
    <n v="59003"/>
    <n v="0.48482333607230893"/>
    <x v="0"/>
    <x v="436"/>
    <n v="98.011627906976742"/>
    <x v="5"/>
    <s v="CHF"/>
    <x v="598"/>
    <n v="1288501200"/>
    <b v="1"/>
    <b v="1"/>
    <s v="theater/plays"/>
    <x v="3"/>
    <x v="3"/>
  </r>
  <r>
    <x v="650"/>
    <x v="639"/>
    <s v="Optional asymmetric success"/>
    <x v="0"/>
    <n v="2"/>
    <n v="0.02"/>
    <x v="0"/>
    <x v="49"/>
    <n v="2"/>
    <x v="1"/>
    <s v="USD"/>
    <x v="599"/>
    <n v="1407128400"/>
    <b v="0"/>
    <b v="0"/>
    <s v="music/jazz"/>
    <x v="1"/>
    <x v="17"/>
  </r>
  <r>
    <x v="651"/>
    <x v="640"/>
    <s v="Digitized analyzing capacity"/>
    <x v="348"/>
    <n v="174039"/>
    <n v="0.88479410269445857"/>
    <x v="0"/>
    <x v="437"/>
    <n v="44.994570837642193"/>
    <x v="6"/>
    <s v="EUR"/>
    <x v="600"/>
    <n v="1394344800"/>
    <b v="0"/>
    <b v="0"/>
    <s v="film &amp; video/shorts"/>
    <x v="4"/>
    <x v="12"/>
  </r>
  <r>
    <x v="652"/>
    <x v="641"/>
    <s v="Vision-oriented regional hub"/>
    <x v="83"/>
    <n v="12684"/>
    <n v="1.2684"/>
    <x v="1"/>
    <x v="438"/>
    <n v="31.012224938875306"/>
    <x v="1"/>
    <s v="USD"/>
    <x v="601"/>
    <n v="1474088400"/>
    <b v="0"/>
    <b v="0"/>
    <s v="technology/web"/>
    <x v="2"/>
    <x v="2"/>
  </r>
  <r>
    <x v="653"/>
    <x v="642"/>
    <s v="Monitored incremental info-mediaries"/>
    <x v="60"/>
    <n v="14033"/>
    <n v="23.388333333333332"/>
    <x v="1"/>
    <x v="439"/>
    <n v="59.970085470085472"/>
    <x v="1"/>
    <s v="USD"/>
    <x v="602"/>
    <n v="1460264400"/>
    <b v="0"/>
    <b v="0"/>
    <s v="technology/web"/>
    <x v="2"/>
    <x v="2"/>
  </r>
  <r>
    <x v="654"/>
    <x v="643"/>
    <s v="Programmable static middleware"/>
    <x v="349"/>
    <n v="177936"/>
    <n v="5.0838857142857146"/>
    <x v="1"/>
    <x v="440"/>
    <n v="58.9973474801061"/>
    <x v="1"/>
    <s v="USD"/>
    <x v="335"/>
    <n v="1440824400"/>
    <b v="0"/>
    <b v="0"/>
    <s v="music/metal"/>
    <x v="1"/>
    <x v="16"/>
  </r>
  <r>
    <x v="655"/>
    <x v="644"/>
    <s v="Multi-layered bottom-line encryption"/>
    <x v="350"/>
    <n v="13212"/>
    <n v="1.9147826086956521"/>
    <x v="1"/>
    <x v="441"/>
    <n v="50.045454545454547"/>
    <x v="1"/>
    <s v="USD"/>
    <x v="603"/>
    <n v="1489554000"/>
    <b v="1"/>
    <b v="0"/>
    <s v="photography/photography books"/>
    <x v="7"/>
    <x v="14"/>
  </r>
  <r>
    <x v="656"/>
    <x v="645"/>
    <s v="Vision-oriented systematic Graphical User Interface"/>
    <x v="351"/>
    <n v="49879"/>
    <n v="0.42127533783783783"/>
    <x v="0"/>
    <x v="442"/>
    <n v="98.966269841269835"/>
    <x v="2"/>
    <s v="AUD"/>
    <x v="604"/>
    <n v="1514872800"/>
    <b v="0"/>
    <b v="0"/>
    <s v="food/food trucks"/>
    <x v="0"/>
    <x v="0"/>
  </r>
  <r>
    <x v="657"/>
    <x v="646"/>
    <s v="Balanced optimal hardware"/>
    <x v="83"/>
    <n v="824"/>
    <n v="8.2400000000000001E-2"/>
    <x v="0"/>
    <x v="443"/>
    <n v="58.857142857142854"/>
    <x v="1"/>
    <s v="USD"/>
    <x v="605"/>
    <n v="1515736800"/>
    <b v="0"/>
    <b v="0"/>
    <s v="film &amp; video/science fiction"/>
    <x v="4"/>
    <x v="22"/>
  </r>
  <r>
    <x v="658"/>
    <x v="647"/>
    <s v="Self-enabling mission-critical success"/>
    <x v="352"/>
    <n v="31594"/>
    <n v="0.60064638783269964"/>
    <x v="3"/>
    <x v="444"/>
    <n v="81.010256410256417"/>
    <x v="1"/>
    <s v="USD"/>
    <x v="606"/>
    <n v="1442898000"/>
    <b v="0"/>
    <b v="0"/>
    <s v="music/rock"/>
    <x v="1"/>
    <x v="1"/>
  </r>
  <r>
    <x v="659"/>
    <x v="648"/>
    <s v="Grass-roots dynamic emulation"/>
    <x v="353"/>
    <n v="57010"/>
    <n v="0.47232808616404309"/>
    <x v="0"/>
    <x v="424"/>
    <n v="76.013333333333335"/>
    <x v="4"/>
    <s v="GBP"/>
    <x v="65"/>
    <n v="1296194400"/>
    <b v="0"/>
    <b v="0"/>
    <s v="film &amp; video/documentary"/>
    <x v="4"/>
    <x v="4"/>
  </r>
  <r>
    <x v="660"/>
    <x v="649"/>
    <s v="Fundamental disintermediate matrix"/>
    <x v="14"/>
    <n v="7438"/>
    <n v="0.81736263736263737"/>
    <x v="0"/>
    <x v="385"/>
    <n v="96.597402597402592"/>
    <x v="1"/>
    <s v="USD"/>
    <x v="607"/>
    <n v="1440910800"/>
    <b v="1"/>
    <b v="0"/>
    <s v="theater/plays"/>
    <x v="3"/>
    <x v="3"/>
  </r>
  <r>
    <x v="661"/>
    <x v="650"/>
    <s v="Right-sized secondary challenge"/>
    <x v="354"/>
    <n v="57872"/>
    <n v="0.54187265917603"/>
    <x v="0"/>
    <x v="445"/>
    <n v="76.957446808510639"/>
    <x v="3"/>
    <s v="DKK"/>
    <x v="608"/>
    <n v="1335502800"/>
    <b v="0"/>
    <b v="0"/>
    <s v="music/jazz"/>
    <x v="1"/>
    <x v="17"/>
  </r>
  <r>
    <x v="662"/>
    <x v="651"/>
    <s v="Implemented exuding software"/>
    <x v="14"/>
    <n v="8906"/>
    <n v="0.97868131868131869"/>
    <x v="0"/>
    <x v="54"/>
    <n v="67.984732824427482"/>
    <x v="1"/>
    <s v="USD"/>
    <x v="609"/>
    <n v="1544680800"/>
    <b v="0"/>
    <b v="0"/>
    <s v="theater/plays"/>
    <x v="3"/>
    <x v="3"/>
  </r>
  <r>
    <x v="663"/>
    <x v="652"/>
    <s v="Total optimizing software"/>
    <x v="83"/>
    <n v="7724"/>
    <n v="0.77239999999999998"/>
    <x v="0"/>
    <x v="215"/>
    <n v="88.781609195402297"/>
    <x v="1"/>
    <s v="USD"/>
    <x v="610"/>
    <n v="1288414800"/>
    <b v="0"/>
    <b v="0"/>
    <s v="theater/plays"/>
    <x v="3"/>
    <x v="3"/>
  </r>
  <r>
    <x v="664"/>
    <x v="327"/>
    <s v="Optional maximized attitude"/>
    <x v="355"/>
    <n v="26571"/>
    <n v="0.33464735516372796"/>
    <x v="0"/>
    <x v="446"/>
    <n v="24.99623706491063"/>
    <x v="1"/>
    <s v="USD"/>
    <x v="541"/>
    <n v="1330581600"/>
    <b v="0"/>
    <b v="0"/>
    <s v="music/jazz"/>
    <x v="1"/>
    <x v="17"/>
  </r>
  <r>
    <x v="665"/>
    <x v="653"/>
    <s v="Customer-focused impactful extranet"/>
    <x v="135"/>
    <n v="12219"/>
    <n v="2.3958823529411766"/>
    <x v="1"/>
    <x v="447"/>
    <n v="44.922794117647058"/>
    <x v="1"/>
    <s v="USD"/>
    <x v="611"/>
    <n v="1311397200"/>
    <b v="0"/>
    <b v="1"/>
    <s v="film &amp; video/documentary"/>
    <x v="4"/>
    <x v="4"/>
  </r>
  <r>
    <x v="666"/>
    <x v="654"/>
    <s v="Cloned bottom-line success"/>
    <x v="33"/>
    <n v="1985"/>
    <n v="0.64032258064516134"/>
    <x v="3"/>
    <x v="270"/>
    <n v="79.400000000000006"/>
    <x v="1"/>
    <s v="USD"/>
    <x v="612"/>
    <n v="1378357200"/>
    <b v="0"/>
    <b v="1"/>
    <s v="theater/plays"/>
    <x v="3"/>
    <x v="3"/>
  </r>
  <r>
    <x v="667"/>
    <x v="655"/>
    <s v="Decentralized bandwidth-monitored ability"/>
    <x v="350"/>
    <n v="12155"/>
    <n v="1.7615942028985507"/>
    <x v="1"/>
    <x v="448"/>
    <n v="29.009546539379475"/>
    <x v="1"/>
    <s v="USD"/>
    <x v="613"/>
    <n v="1411102800"/>
    <b v="0"/>
    <b v="0"/>
    <s v="journalism/audio"/>
    <x v="8"/>
    <x v="23"/>
  </r>
  <r>
    <x v="668"/>
    <x v="656"/>
    <s v="Programmable leadingedge budgetary management"/>
    <x v="356"/>
    <n v="5593"/>
    <n v="0.20338181818181819"/>
    <x v="0"/>
    <x v="70"/>
    <n v="73.59210526315789"/>
    <x v="1"/>
    <s v="USD"/>
    <x v="614"/>
    <n v="1344834000"/>
    <b v="0"/>
    <b v="0"/>
    <s v="theater/plays"/>
    <x v="3"/>
    <x v="3"/>
  </r>
  <r>
    <x v="669"/>
    <x v="657"/>
    <s v="Upgradable bi-directional concept"/>
    <x v="357"/>
    <n v="175020"/>
    <n v="3.5864754098360656"/>
    <x v="1"/>
    <x v="449"/>
    <n v="107.97038864898211"/>
    <x v="6"/>
    <s v="EUR"/>
    <x v="615"/>
    <n v="1499230800"/>
    <b v="0"/>
    <b v="0"/>
    <s v="theater/plays"/>
    <x v="3"/>
    <x v="3"/>
  </r>
  <r>
    <x v="670"/>
    <x v="635"/>
    <s v="Re-contextualized homogeneous flexibility"/>
    <x v="358"/>
    <n v="75955"/>
    <n v="4.6885802469135802"/>
    <x v="1"/>
    <x v="450"/>
    <n v="68.987284287011803"/>
    <x v="1"/>
    <s v="USD"/>
    <x v="90"/>
    <n v="1457416800"/>
    <b v="0"/>
    <b v="0"/>
    <s v="music/indie rock"/>
    <x v="1"/>
    <x v="7"/>
  </r>
  <r>
    <x v="671"/>
    <x v="658"/>
    <s v="Monitored bi-directional standardization"/>
    <x v="359"/>
    <n v="119127"/>
    <n v="1.220563524590164"/>
    <x v="1"/>
    <x v="451"/>
    <n v="111.02236719478098"/>
    <x v="1"/>
    <s v="USD"/>
    <x v="616"/>
    <n v="1280898000"/>
    <b v="0"/>
    <b v="1"/>
    <s v="theater/plays"/>
    <x v="3"/>
    <x v="3"/>
  </r>
  <r>
    <x v="672"/>
    <x v="659"/>
    <s v="Stand-alone grid-enabled leverage"/>
    <x v="360"/>
    <n v="110689"/>
    <n v="0.55931783729156137"/>
    <x v="0"/>
    <x v="452"/>
    <n v="24.997515808491418"/>
    <x v="2"/>
    <s v="AUD"/>
    <x v="617"/>
    <n v="1522472400"/>
    <b v="0"/>
    <b v="0"/>
    <s v="theater/plays"/>
    <x v="3"/>
    <x v="3"/>
  </r>
  <r>
    <x v="673"/>
    <x v="660"/>
    <s v="Assimilated regional groupware"/>
    <x v="36"/>
    <n v="2445"/>
    <n v="0.43660714285714286"/>
    <x v="0"/>
    <x v="125"/>
    <n v="42.155172413793103"/>
    <x v="6"/>
    <s v="EUR"/>
    <x v="618"/>
    <n v="1462510800"/>
    <b v="0"/>
    <b v="0"/>
    <s v="music/indie rock"/>
    <x v="1"/>
    <x v="7"/>
  </r>
  <r>
    <x v="674"/>
    <x v="661"/>
    <s v="Up-sized 24hour instruction set"/>
    <x v="361"/>
    <n v="57250"/>
    <n v="0.33538371411833628"/>
    <x v="3"/>
    <x v="453"/>
    <n v="47.003284072249592"/>
    <x v="1"/>
    <s v="USD"/>
    <x v="619"/>
    <n v="1317790800"/>
    <b v="0"/>
    <b v="0"/>
    <s v="photography/photography books"/>
    <x v="7"/>
    <x v="14"/>
  </r>
  <r>
    <x v="675"/>
    <x v="662"/>
    <s v="Right-sized web-enabled intranet"/>
    <x v="62"/>
    <n v="11929"/>
    <n v="1.2297938144329896"/>
    <x v="1"/>
    <x v="269"/>
    <n v="36.0392749244713"/>
    <x v="1"/>
    <s v="USD"/>
    <x v="620"/>
    <n v="1568782800"/>
    <b v="0"/>
    <b v="0"/>
    <s v="journalism/audio"/>
    <x v="8"/>
    <x v="23"/>
  </r>
  <r>
    <x v="676"/>
    <x v="663"/>
    <s v="Expanded needs-based orchestration"/>
    <x v="362"/>
    <n v="118214"/>
    <n v="1.8974959871589085"/>
    <x v="1"/>
    <x v="454"/>
    <n v="101.03760683760684"/>
    <x v="1"/>
    <s v="USD"/>
    <x v="621"/>
    <n v="1349413200"/>
    <b v="0"/>
    <b v="0"/>
    <s v="photography/photography books"/>
    <x v="7"/>
    <x v="14"/>
  </r>
  <r>
    <x v="677"/>
    <x v="664"/>
    <s v="Organic system-worthy orchestration"/>
    <x v="98"/>
    <n v="4432"/>
    <n v="0.83622641509433959"/>
    <x v="0"/>
    <x v="41"/>
    <n v="39.927927927927925"/>
    <x v="1"/>
    <s v="USD"/>
    <x v="622"/>
    <n v="1472446800"/>
    <b v="0"/>
    <b v="0"/>
    <s v="publishing/fiction"/>
    <x v="5"/>
    <x v="13"/>
  </r>
  <r>
    <x v="678"/>
    <x v="665"/>
    <s v="Inverse static standardization"/>
    <x v="105"/>
    <n v="17879"/>
    <n v="0.17968844221105529"/>
    <x v="3"/>
    <x v="455"/>
    <n v="83.158139534883716"/>
    <x v="1"/>
    <s v="USD"/>
    <x v="35"/>
    <n v="1548050400"/>
    <b v="0"/>
    <b v="0"/>
    <s v="film &amp; video/drama"/>
    <x v="4"/>
    <x v="6"/>
  </r>
  <r>
    <x v="679"/>
    <x v="307"/>
    <s v="Synchronized motivating solution"/>
    <x v="1"/>
    <n v="14511"/>
    <n v="10.365"/>
    <x v="1"/>
    <x v="456"/>
    <n v="39.97520661157025"/>
    <x v="1"/>
    <s v="USD"/>
    <x v="623"/>
    <n v="1571806800"/>
    <b v="0"/>
    <b v="1"/>
    <s v="food/food trucks"/>
    <x v="0"/>
    <x v="0"/>
  </r>
  <r>
    <x v="680"/>
    <x v="666"/>
    <s v="Open-source 4thgeneration open system"/>
    <x v="363"/>
    <n v="141822"/>
    <n v="0.97405219780219776"/>
    <x v="0"/>
    <x v="457"/>
    <n v="47.993908629441627"/>
    <x v="1"/>
    <s v="USD"/>
    <x v="624"/>
    <n v="1576476000"/>
    <b v="0"/>
    <b v="1"/>
    <s v="games/mobile games"/>
    <x v="6"/>
    <x v="20"/>
  </r>
  <r>
    <x v="681"/>
    <x v="667"/>
    <s v="Decentralized context-sensitive superstructure"/>
    <x v="364"/>
    <n v="159037"/>
    <n v="0.86386203150461705"/>
    <x v="0"/>
    <x v="458"/>
    <n v="95.978877489438744"/>
    <x v="1"/>
    <s v="USD"/>
    <x v="625"/>
    <n v="1324965600"/>
    <b v="0"/>
    <b v="0"/>
    <s v="theater/plays"/>
    <x v="3"/>
    <x v="3"/>
  </r>
  <r>
    <x v="682"/>
    <x v="668"/>
    <s v="Compatible 5thgeneration concept"/>
    <x v="91"/>
    <n v="8109"/>
    <n v="1.5016666666666667"/>
    <x v="1"/>
    <x v="459"/>
    <n v="78.728155339805824"/>
    <x v="1"/>
    <s v="USD"/>
    <x v="626"/>
    <n v="1387519200"/>
    <b v="0"/>
    <b v="0"/>
    <s v="theater/plays"/>
    <x v="3"/>
    <x v="3"/>
  </r>
  <r>
    <x v="683"/>
    <x v="669"/>
    <s v="Virtual systemic intranet"/>
    <x v="173"/>
    <n v="8244"/>
    <n v="3.5843478260869563"/>
    <x v="1"/>
    <x v="98"/>
    <n v="56.081632653061227"/>
    <x v="1"/>
    <s v="USD"/>
    <x v="627"/>
    <n v="1537246800"/>
    <b v="0"/>
    <b v="0"/>
    <s v="theater/plays"/>
    <x v="3"/>
    <x v="3"/>
  </r>
  <r>
    <x v="684"/>
    <x v="670"/>
    <s v="Optimized systemic algorithm"/>
    <x v="1"/>
    <n v="7600"/>
    <n v="5.4285714285714288"/>
    <x v="1"/>
    <x v="460"/>
    <n v="69.090909090909093"/>
    <x v="0"/>
    <s v="CAD"/>
    <x v="628"/>
    <n v="1279515600"/>
    <b v="0"/>
    <b v="0"/>
    <s v="publishing/nonfiction"/>
    <x v="5"/>
    <x v="9"/>
  </r>
  <r>
    <x v="685"/>
    <x v="671"/>
    <s v="Customizable homogeneous firmware"/>
    <x v="365"/>
    <n v="94501"/>
    <n v="0.67500714285714281"/>
    <x v="0"/>
    <x v="461"/>
    <n v="102.05291576673866"/>
    <x v="0"/>
    <s v="CAD"/>
    <x v="629"/>
    <n v="1442379600"/>
    <b v="0"/>
    <b v="0"/>
    <s v="theater/plays"/>
    <x v="3"/>
    <x v="3"/>
  </r>
  <r>
    <x v="686"/>
    <x v="672"/>
    <s v="Front-line cohesive extranet"/>
    <x v="168"/>
    <n v="14381"/>
    <n v="1.9174666666666667"/>
    <x v="1"/>
    <x v="38"/>
    <n v="107.32089552238806"/>
    <x v="1"/>
    <s v="USD"/>
    <x v="630"/>
    <n v="1523077200"/>
    <b v="0"/>
    <b v="0"/>
    <s v="technology/wearables"/>
    <x v="2"/>
    <x v="8"/>
  </r>
  <r>
    <x v="687"/>
    <x v="673"/>
    <s v="Distributed holistic neural-net"/>
    <x v="42"/>
    <n v="13980"/>
    <n v="9.32"/>
    <x v="1"/>
    <x v="462"/>
    <n v="51.970260223048328"/>
    <x v="1"/>
    <s v="USD"/>
    <x v="631"/>
    <n v="1489554000"/>
    <b v="0"/>
    <b v="0"/>
    <s v="theater/plays"/>
    <x v="3"/>
    <x v="3"/>
  </r>
  <r>
    <x v="688"/>
    <x v="674"/>
    <s v="Devolved client-server monitoring"/>
    <x v="49"/>
    <n v="12449"/>
    <n v="4.2927586206896553"/>
    <x v="1"/>
    <x v="463"/>
    <n v="71.137142857142862"/>
    <x v="1"/>
    <s v="USD"/>
    <x v="632"/>
    <n v="1548482400"/>
    <b v="0"/>
    <b v="1"/>
    <s v="film &amp; video/television"/>
    <x v="4"/>
    <x v="19"/>
  </r>
  <r>
    <x v="689"/>
    <x v="675"/>
    <s v="Seamless directional capacity"/>
    <x v="190"/>
    <n v="7348"/>
    <n v="1.0065753424657535"/>
    <x v="1"/>
    <x v="464"/>
    <n v="106.49275362318841"/>
    <x v="1"/>
    <s v="USD"/>
    <x v="633"/>
    <n v="1384063200"/>
    <b v="0"/>
    <b v="0"/>
    <s v="technology/web"/>
    <x v="2"/>
    <x v="2"/>
  </r>
  <r>
    <x v="690"/>
    <x v="676"/>
    <s v="Polarized actuating implementation"/>
    <x v="136"/>
    <n v="8158"/>
    <n v="2.266111111111111"/>
    <x v="1"/>
    <x v="257"/>
    <n v="42.93684210526316"/>
    <x v="1"/>
    <s v="USD"/>
    <x v="634"/>
    <n v="1322892000"/>
    <b v="0"/>
    <b v="1"/>
    <s v="film &amp; video/documentary"/>
    <x v="4"/>
    <x v="4"/>
  </r>
  <r>
    <x v="691"/>
    <x v="677"/>
    <s v="Front-line disintermediate hub"/>
    <x v="92"/>
    <n v="7119"/>
    <n v="1.4238"/>
    <x v="1"/>
    <x v="465"/>
    <n v="30.037974683544302"/>
    <x v="1"/>
    <s v="USD"/>
    <x v="635"/>
    <n v="1350709200"/>
    <b v="1"/>
    <b v="1"/>
    <s v="film &amp; video/documentary"/>
    <x v="4"/>
    <x v="4"/>
  </r>
  <r>
    <x v="692"/>
    <x v="678"/>
    <s v="Decentralized 4thgeneration challenge"/>
    <x v="46"/>
    <n v="5438"/>
    <n v="0.90633333333333332"/>
    <x v="0"/>
    <x v="385"/>
    <n v="70.623376623376629"/>
    <x v="4"/>
    <s v="GBP"/>
    <x v="636"/>
    <n v="1564203600"/>
    <b v="0"/>
    <b v="0"/>
    <s v="music/rock"/>
    <x v="1"/>
    <x v="1"/>
  </r>
  <r>
    <x v="693"/>
    <x v="679"/>
    <s v="Reverse-engineered composite hierarchy"/>
    <x v="366"/>
    <n v="115396"/>
    <n v="0.63966740576496672"/>
    <x v="0"/>
    <x v="466"/>
    <n v="66.016018306636155"/>
    <x v="1"/>
    <s v="USD"/>
    <x v="637"/>
    <n v="1509685200"/>
    <b v="0"/>
    <b v="0"/>
    <s v="theater/plays"/>
    <x v="3"/>
    <x v="3"/>
  </r>
  <r>
    <x v="694"/>
    <x v="680"/>
    <s v="Programmable tangible ability"/>
    <x v="14"/>
    <n v="7656"/>
    <n v="0.84131868131868137"/>
    <x v="0"/>
    <x v="467"/>
    <n v="96.911392405063296"/>
    <x v="1"/>
    <s v="USD"/>
    <x v="638"/>
    <n v="1514959200"/>
    <b v="0"/>
    <b v="0"/>
    <s v="theater/plays"/>
    <x v="3"/>
    <x v="3"/>
  </r>
  <r>
    <x v="695"/>
    <x v="681"/>
    <s v="Configurable full-range emulation"/>
    <x v="243"/>
    <n v="12322"/>
    <n v="1.3393478260869565"/>
    <x v="1"/>
    <x v="468"/>
    <n v="62.867346938775512"/>
    <x v="6"/>
    <s v="EUR"/>
    <x v="639"/>
    <n v="1448863200"/>
    <b v="1"/>
    <b v="0"/>
    <s v="music/rock"/>
    <x v="1"/>
    <x v="1"/>
  </r>
  <r>
    <x v="696"/>
    <x v="682"/>
    <s v="Total real-time hardware"/>
    <x v="367"/>
    <n v="96888"/>
    <n v="0.59042047531992692"/>
    <x v="0"/>
    <x v="469"/>
    <n v="108.98537682789652"/>
    <x v="1"/>
    <s v="USD"/>
    <x v="640"/>
    <n v="1429592400"/>
    <b v="0"/>
    <b v="1"/>
    <s v="theater/plays"/>
    <x v="3"/>
    <x v="3"/>
  </r>
  <r>
    <x v="697"/>
    <x v="683"/>
    <s v="Profound system-worthy functionalities"/>
    <x v="368"/>
    <n v="196960"/>
    <n v="1.5280062063615205"/>
    <x v="1"/>
    <x v="470"/>
    <n v="26.999314599040439"/>
    <x v="1"/>
    <s v="USD"/>
    <x v="641"/>
    <n v="1522645200"/>
    <b v="0"/>
    <b v="0"/>
    <s v="music/electric music"/>
    <x v="1"/>
    <x v="5"/>
  </r>
  <r>
    <x v="698"/>
    <x v="684"/>
    <s v="Cloned hybrid focus group"/>
    <x v="369"/>
    <n v="188057"/>
    <n v="4.466912114014252"/>
    <x v="1"/>
    <x v="471"/>
    <n v="65.004147943311438"/>
    <x v="0"/>
    <s v="CAD"/>
    <x v="642"/>
    <n v="1323324000"/>
    <b v="0"/>
    <b v="0"/>
    <s v="technology/wearables"/>
    <x v="2"/>
    <x v="8"/>
  </r>
  <r>
    <x v="699"/>
    <x v="196"/>
    <s v="Ergonomic dedicated focus group"/>
    <x v="71"/>
    <n v="6245"/>
    <n v="0.8439189189189189"/>
    <x v="0"/>
    <x v="75"/>
    <n v="111.51785714285714"/>
    <x v="1"/>
    <s v="USD"/>
    <x v="230"/>
    <n v="1561525200"/>
    <b v="0"/>
    <b v="0"/>
    <s v="film &amp; video/drama"/>
    <x v="4"/>
    <x v="6"/>
  </r>
  <r>
    <x v="700"/>
    <x v="685"/>
    <s v="Realigned zero administration paradigm"/>
    <x v="0"/>
    <n v="3"/>
    <n v="0.03"/>
    <x v="0"/>
    <x v="49"/>
    <n v="3"/>
    <x v="1"/>
    <s v="USD"/>
    <x v="67"/>
    <n v="1265695200"/>
    <b v="0"/>
    <b v="0"/>
    <s v="technology/wearables"/>
    <x v="2"/>
    <x v="8"/>
  </r>
  <r>
    <x v="701"/>
    <x v="686"/>
    <s v="Open-source multi-tasking methodology"/>
    <x v="370"/>
    <n v="91014"/>
    <n v="1.7502692307692307"/>
    <x v="1"/>
    <x v="472"/>
    <n v="110.99268292682927"/>
    <x v="1"/>
    <s v="USD"/>
    <x v="643"/>
    <n v="1301806800"/>
    <b v="1"/>
    <b v="0"/>
    <s v="theater/plays"/>
    <x v="3"/>
    <x v="3"/>
  </r>
  <r>
    <x v="702"/>
    <x v="687"/>
    <s v="Object-based attitude-oriented analyzer"/>
    <x v="251"/>
    <n v="4710"/>
    <n v="0.54137931034482756"/>
    <x v="0"/>
    <x v="100"/>
    <n v="56.746987951807228"/>
    <x v="1"/>
    <s v="USD"/>
    <x v="644"/>
    <n v="1374901200"/>
    <b v="0"/>
    <b v="0"/>
    <s v="technology/wearables"/>
    <x v="2"/>
    <x v="8"/>
  </r>
  <r>
    <x v="703"/>
    <x v="688"/>
    <s v="Cross-platform tertiary hub"/>
    <x v="371"/>
    <n v="197728"/>
    <n v="3.1187381703470032"/>
    <x v="1"/>
    <x v="473"/>
    <n v="97.020608439646708"/>
    <x v="1"/>
    <s v="USD"/>
    <x v="645"/>
    <n v="1336453200"/>
    <b v="1"/>
    <b v="1"/>
    <s v="publishing/translations"/>
    <x v="5"/>
    <x v="18"/>
  </r>
  <r>
    <x v="704"/>
    <x v="689"/>
    <s v="Seamless clear-thinking artificial intelligence"/>
    <x v="251"/>
    <n v="10682"/>
    <n v="1.2278160919540231"/>
    <x v="1"/>
    <x v="220"/>
    <n v="92.08620689655173"/>
    <x v="1"/>
    <s v="USD"/>
    <x v="646"/>
    <n v="1468904400"/>
    <b v="0"/>
    <b v="0"/>
    <s v="film &amp; video/animation"/>
    <x v="4"/>
    <x v="10"/>
  </r>
  <r>
    <x v="705"/>
    <x v="690"/>
    <s v="Centralized tangible success"/>
    <x v="372"/>
    <n v="168048"/>
    <n v="0.99026517383618151"/>
    <x v="0"/>
    <x v="474"/>
    <n v="82.986666666666665"/>
    <x v="4"/>
    <s v="GBP"/>
    <x v="626"/>
    <n v="1387087200"/>
    <b v="0"/>
    <b v="0"/>
    <s v="publishing/nonfiction"/>
    <x v="5"/>
    <x v="9"/>
  </r>
  <r>
    <x v="706"/>
    <x v="691"/>
    <s v="Customer-focused multimedia methodology"/>
    <x v="2"/>
    <n v="138586"/>
    <n v="1.278468634686347"/>
    <x v="1"/>
    <x v="475"/>
    <n v="103.03791821561339"/>
    <x v="2"/>
    <s v="AUD"/>
    <x v="647"/>
    <n v="1547445600"/>
    <b v="0"/>
    <b v="1"/>
    <s v="technology/web"/>
    <x v="2"/>
    <x v="2"/>
  </r>
  <r>
    <x v="707"/>
    <x v="692"/>
    <s v="Visionary maximized Local Area Network"/>
    <x v="190"/>
    <n v="11579"/>
    <n v="1.5861643835616439"/>
    <x v="1"/>
    <x v="170"/>
    <n v="68.922619047619051"/>
    <x v="1"/>
    <s v="USD"/>
    <x v="159"/>
    <n v="1547359200"/>
    <b v="0"/>
    <b v="0"/>
    <s v="film &amp; video/drama"/>
    <x v="4"/>
    <x v="6"/>
  </r>
  <r>
    <x v="708"/>
    <x v="693"/>
    <s v="Secured bifurcated intranet"/>
    <x v="12"/>
    <n v="12020"/>
    <n v="7.0705882352941174"/>
    <x v="1"/>
    <x v="231"/>
    <n v="87.737226277372258"/>
    <x v="5"/>
    <s v="CHF"/>
    <x v="648"/>
    <n v="1496293200"/>
    <b v="0"/>
    <b v="0"/>
    <s v="theater/plays"/>
    <x v="3"/>
    <x v="3"/>
  </r>
  <r>
    <x v="709"/>
    <x v="694"/>
    <s v="Grass-roots 4thgeneration product"/>
    <x v="122"/>
    <n v="13954"/>
    <n v="1.4238775510204082"/>
    <x v="1"/>
    <x v="129"/>
    <n v="75.021505376344081"/>
    <x v="6"/>
    <s v="EUR"/>
    <x v="267"/>
    <n v="1335416400"/>
    <b v="0"/>
    <b v="0"/>
    <s v="theater/plays"/>
    <x v="3"/>
    <x v="3"/>
  </r>
  <r>
    <x v="710"/>
    <x v="695"/>
    <s v="Reduced next generation info-mediaries"/>
    <x v="333"/>
    <n v="6358"/>
    <n v="1.4786046511627906"/>
    <x v="1"/>
    <x v="476"/>
    <n v="50.863999999999997"/>
    <x v="1"/>
    <s v="USD"/>
    <x v="649"/>
    <n v="1532149200"/>
    <b v="0"/>
    <b v="1"/>
    <s v="theater/plays"/>
    <x v="3"/>
    <x v="3"/>
  </r>
  <r>
    <x v="711"/>
    <x v="696"/>
    <s v="Customizable full-range artificial intelligence"/>
    <x v="8"/>
    <n v="1260"/>
    <n v="0.20322580645161289"/>
    <x v="0"/>
    <x v="443"/>
    <n v="90"/>
    <x v="6"/>
    <s v="EUR"/>
    <x v="248"/>
    <n v="1453788000"/>
    <b v="1"/>
    <b v="1"/>
    <s v="theater/plays"/>
    <x v="3"/>
    <x v="3"/>
  </r>
  <r>
    <x v="712"/>
    <x v="697"/>
    <s v="Programmable leadingedge contingency"/>
    <x v="126"/>
    <n v="14725"/>
    <n v="18.40625"/>
    <x v="1"/>
    <x v="381"/>
    <n v="72.896039603960389"/>
    <x v="1"/>
    <s v="USD"/>
    <x v="571"/>
    <n v="1471496400"/>
    <b v="0"/>
    <b v="0"/>
    <s v="theater/plays"/>
    <x v="3"/>
    <x v="3"/>
  </r>
  <r>
    <x v="713"/>
    <x v="698"/>
    <s v="Multi-layered global groupware"/>
    <x v="350"/>
    <n v="11174"/>
    <n v="1.6194202898550725"/>
    <x v="1"/>
    <x v="459"/>
    <n v="108.48543689320388"/>
    <x v="1"/>
    <s v="USD"/>
    <x v="650"/>
    <n v="1472878800"/>
    <b v="0"/>
    <b v="0"/>
    <s v="publishing/radio &amp; podcasts"/>
    <x v="5"/>
    <x v="15"/>
  </r>
  <r>
    <x v="714"/>
    <x v="699"/>
    <s v="Switchable methodical superstructure"/>
    <x v="373"/>
    <n v="182036"/>
    <n v="4.7282077922077921"/>
    <x v="1"/>
    <x v="477"/>
    <n v="101.98095238095237"/>
    <x v="1"/>
    <s v="USD"/>
    <x v="1"/>
    <n v="1408510800"/>
    <b v="0"/>
    <b v="0"/>
    <s v="music/rock"/>
    <x v="1"/>
    <x v="1"/>
  </r>
  <r>
    <x v="715"/>
    <x v="700"/>
    <s v="Expanded even-keeled portal"/>
    <x v="374"/>
    <n v="28870"/>
    <n v="0.24466101694915254"/>
    <x v="0"/>
    <x v="478"/>
    <n v="44.009146341463413"/>
    <x v="1"/>
    <s v="USD"/>
    <x v="651"/>
    <n v="1281589200"/>
    <b v="0"/>
    <b v="0"/>
    <s v="games/mobile games"/>
    <x v="6"/>
    <x v="20"/>
  </r>
  <r>
    <x v="716"/>
    <x v="701"/>
    <s v="Advanced modular moderator"/>
    <x v="22"/>
    <n v="10353"/>
    <n v="5.1764999999999999"/>
    <x v="1"/>
    <x v="144"/>
    <n v="65.942675159235662"/>
    <x v="1"/>
    <s v="USD"/>
    <x v="652"/>
    <n v="1375851600"/>
    <b v="0"/>
    <b v="1"/>
    <s v="theater/plays"/>
    <x v="3"/>
    <x v="3"/>
  </r>
  <r>
    <x v="717"/>
    <x v="702"/>
    <s v="Reverse-engineered well-modulated ability"/>
    <x v="36"/>
    <n v="13868"/>
    <n v="2.4764285714285714"/>
    <x v="1"/>
    <x v="479"/>
    <n v="24.987387387387386"/>
    <x v="1"/>
    <s v="USD"/>
    <x v="653"/>
    <n v="1315803600"/>
    <b v="0"/>
    <b v="0"/>
    <s v="film &amp; video/documentary"/>
    <x v="4"/>
    <x v="4"/>
  </r>
  <r>
    <x v="718"/>
    <x v="703"/>
    <s v="Expanded optimal pricing structure"/>
    <x v="111"/>
    <n v="8317"/>
    <n v="1.0020481927710843"/>
    <x v="1"/>
    <x v="480"/>
    <n v="28.003367003367003"/>
    <x v="1"/>
    <s v="USD"/>
    <x v="654"/>
    <n v="1373691600"/>
    <b v="0"/>
    <b v="0"/>
    <s v="technology/wearables"/>
    <x v="2"/>
    <x v="8"/>
  </r>
  <r>
    <x v="719"/>
    <x v="704"/>
    <s v="Down-sized uniform ability"/>
    <x v="350"/>
    <n v="10557"/>
    <n v="1.53"/>
    <x v="1"/>
    <x v="300"/>
    <n v="85.829268292682926"/>
    <x v="1"/>
    <s v="USD"/>
    <x v="655"/>
    <n v="1339218000"/>
    <b v="0"/>
    <b v="0"/>
    <s v="publishing/fiction"/>
    <x v="5"/>
    <x v="13"/>
  </r>
  <r>
    <x v="720"/>
    <x v="705"/>
    <s v="Multi-layered upward-trending conglomeration"/>
    <x v="251"/>
    <n v="3227"/>
    <n v="0.37091954022988505"/>
    <x v="3"/>
    <x v="63"/>
    <n v="84.921052631578945"/>
    <x v="3"/>
    <s v="DKK"/>
    <x v="656"/>
    <n v="1520402400"/>
    <b v="0"/>
    <b v="1"/>
    <s v="theater/plays"/>
    <x v="3"/>
    <x v="3"/>
  </r>
  <r>
    <x v="721"/>
    <x v="706"/>
    <s v="Open-architected systematic intranet"/>
    <x v="375"/>
    <n v="5429"/>
    <n v="4.3923948220064728E-2"/>
    <x v="3"/>
    <x v="101"/>
    <n v="90.483333333333334"/>
    <x v="1"/>
    <s v="USD"/>
    <x v="657"/>
    <n v="1523336400"/>
    <b v="0"/>
    <b v="0"/>
    <s v="music/rock"/>
    <x v="1"/>
    <x v="1"/>
  </r>
  <r>
    <x v="722"/>
    <x v="707"/>
    <s v="Proactive 24hour frame"/>
    <x v="376"/>
    <n v="75906"/>
    <n v="1.5650721649484536"/>
    <x v="1"/>
    <x v="481"/>
    <n v="25.00197628458498"/>
    <x v="1"/>
    <s v="USD"/>
    <x v="265"/>
    <n v="1512280800"/>
    <b v="0"/>
    <b v="0"/>
    <s v="film &amp; video/documentary"/>
    <x v="4"/>
    <x v="4"/>
  </r>
  <r>
    <x v="723"/>
    <x v="708"/>
    <s v="Exclusive fresh-thinking model"/>
    <x v="70"/>
    <n v="13250"/>
    <n v="2.704081632653061"/>
    <x v="1"/>
    <x v="358"/>
    <n v="92.013888888888886"/>
    <x v="2"/>
    <s v="AUD"/>
    <x v="658"/>
    <n v="1458709200"/>
    <b v="0"/>
    <b v="0"/>
    <s v="theater/plays"/>
    <x v="3"/>
    <x v="3"/>
  </r>
  <r>
    <x v="724"/>
    <x v="709"/>
    <s v="Business-focused encompassing intranet"/>
    <x v="141"/>
    <n v="11261"/>
    <n v="1.3405952380952382"/>
    <x v="1"/>
    <x v="246"/>
    <n v="93.066115702479337"/>
    <x v="4"/>
    <s v="GBP"/>
    <x v="659"/>
    <n v="1414126800"/>
    <b v="0"/>
    <b v="1"/>
    <s v="theater/plays"/>
    <x v="3"/>
    <x v="3"/>
  </r>
  <r>
    <x v="725"/>
    <x v="710"/>
    <s v="Optional 6thgeneration access"/>
    <x v="377"/>
    <n v="97369"/>
    <n v="0.50398033126293995"/>
    <x v="0"/>
    <x v="482"/>
    <n v="61.008145363408524"/>
    <x v="1"/>
    <s v="USD"/>
    <x v="660"/>
    <n v="1416204000"/>
    <b v="0"/>
    <b v="0"/>
    <s v="games/mobile games"/>
    <x v="6"/>
    <x v="20"/>
  </r>
  <r>
    <x v="726"/>
    <x v="711"/>
    <s v="Realigned web-enabled functionalities"/>
    <x v="378"/>
    <n v="48227"/>
    <n v="0.88815837937384901"/>
    <x v="3"/>
    <x v="168"/>
    <n v="92.036259541984734"/>
    <x v="1"/>
    <s v="USD"/>
    <x v="661"/>
    <n v="1288501200"/>
    <b v="0"/>
    <b v="1"/>
    <s v="theater/plays"/>
    <x v="3"/>
    <x v="3"/>
  </r>
  <r>
    <x v="727"/>
    <x v="712"/>
    <s v="Enterprise-wide multimedia software"/>
    <x v="200"/>
    <n v="14685"/>
    <n v="1.65"/>
    <x v="1"/>
    <x v="483"/>
    <n v="81.132596685082873"/>
    <x v="1"/>
    <s v="USD"/>
    <x v="4"/>
    <n v="1552971600"/>
    <b v="0"/>
    <b v="0"/>
    <s v="technology/web"/>
    <x v="2"/>
    <x v="2"/>
  </r>
  <r>
    <x v="728"/>
    <x v="713"/>
    <s v="Versatile mission-critical knowledgebase"/>
    <x v="3"/>
    <n v="735"/>
    <n v="0.17499999999999999"/>
    <x v="0"/>
    <x v="234"/>
    <n v="73.5"/>
    <x v="1"/>
    <s v="USD"/>
    <x v="662"/>
    <n v="1465102800"/>
    <b v="0"/>
    <b v="0"/>
    <s v="theater/plays"/>
    <x v="3"/>
    <x v="3"/>
  </r>
  <r>
    <x v="729"/>
    <x v="714"/>
    <s v="Multi-lateral object-oriented open system"/>
    <x v="36"/>
    <n v="10397"/>
    <n v="1.8566071428571429"/>
    <x v="1"/>
    <x v="393"/>
    <n v="85.221311475409834"/>
    <x v="1"/>
    <s v="USD"/>
    <x v="663"/>
    <n v="1360130400"/>
    <b v="0"/>
    <b v="0"/>
    <s v="film &amp; video/drama"/>
    <x v="4"/>
    <x v="6"/>
  </r>
  <r>
    <x v="730"/>
    <x v="715"/>
    <s v="Visionary system-worthy attitude"/>
    <x v="379"/>
    <n v="118847"/>
    <n v="4.1266319444444441"/>
    <x v="1"/>
    <x v="130"/>
    <n v="110.96825396825396"/>
    <x v="0"/>
    <s v="CAD"/>
    <x v="664"/>
    <n v="1432875600"/>
    <b v="0"/>
    <b v="0"/>
    <s v="technology/wearables"/>
    <x v="2"/>
    <x v="8"/>
  </r>
  <r>
    <x v="731"/>
    <x v="716"/>
    <s v="Synergized content-based hierarchy"/>
    <x v="48"/>
    <n v="7220"/>
    <n v="0.90249999999999997"/>
    <x v="3"/>
    <x v="319"/>
    <n v="32.968036529680369"/>
    <x v="1"/>
    <s v="USD"/>
    <x v="665"/>
    <n v="1500872400"/>
    <b v="0"/>
    <b v="0"/>
    <s v="technology/web"/>
    <x v="2"/>
    <x v="2"/>
  </r>
  <r>
    <x v="732"/>
    <x v="717"/>
    <s v="Business-focused 24hour access"/>
    <x v="380"/>
    <n v="107622"/>
    <n v="0.91984615384615387"/>
    <x v="0"/>
    <x v="484"/>
    <n v="96.005352363960753"/>
    <x v="1"/>
    <s v="USD"/>
    <x v="666"/>
    <n v="1492146000"/>
    <b v="0"/>
    <b v="1"/>
    <s v="music/rock"/>
    <x v="1"/>
    <x v="1"/>
  </r>
  <r>
    <x v="733"/>
    <x v="718"/>
    <s v="Automated hybrid orchestration"/>
    <x v="144"/>
    <n v="83267"/>
    <n v="5.2700632911392402"/>
    <x v="1"/>
    <x v="485"/>
    <n v="84.96632653061225"/>
    <x v="1"/>
    <s v="USD"/>
    <x v="43"/>
    <n v="1407301200"/>
    <b v="0"/>
    <b v="0"/>
    <s v="music/metal"/>
    <x v="1"/>
    <x v="16"/>
  </r>
  <r>
    <x v="734"/>
    <x v="719"/>
    <s v="Exclusive 5thgeneration leverage"/>
    <x v="3"/>
    <n v="13404"/>
    <n v="3.1914285714285713"/>
    <x v="1"/>
    <x v="486"/>
    <n v="25.007462686567163"/>
    <x v="1"/>
    <s v="USD"/>
    <x v="667"/>
    <n v="1486620000"/>
    <b v="0"/>
    <b v="1"/>
    <s v="theater/plays"/>
    <x v="3"/>
    <x v="3"/>
  </r>
  <r>
    <x v="735"/>
    <x v="720"/>
    <s v="Grass-roots zero administration alliance"/>
    <x v="211"/>
    <n v="131404"/>
    <n v="3.5418867924528303"/>
    <x v="1"/>
    <x v="487"/>
    <n v="65.998995479658461"/>
    <x v="1"/>
    <s v="USD"/>
    <x v="668"/>
    <n v="1459918800"/>
    <b v="0"/>
    <b v="0"/>
    <s v="photography/photography books"/>
    <x v="7"/>
    <x v="14"/>
  </r>
  <r>
    <x v="736"/>
    <x v="721"/>
    <s v="Proactive heuristic orchestration"/>
    <x v="106"/>
    <n v="2533"/>
    <n v="0.32896103896103895"/>
    <x v="3"/>
    <x v="226"/>
    <n v="87.34482758620689"/>
    <x v="1"/>
    <s v="USD"/>
    <x v="669"/>
    <n v="1424757600"/>
    <b v="0"/>
    <b v="0"/>
    <s v="publishing/nonfiction"/>
    <x v="5"/>
    <x v="9"/>
  </r>
  <r>
    <x v="737"/>
    <x v="722"/>
    <s v="Function-based systematic Graphical User Interface"/>
    <x v="41"/>
    <n v="5028"/>
    <n v="1.358918918918919"/>
    <x v="1"/>
    <x v="80"/>
    <n v="27.933333333333334"/>
    <x v="1"/>
    <s v="USD"/>
    <x v="670"/>
    <n v="1479880800"/>
    <b v="0"/>
    <b v="0"/>
    <s v="music/indie rock"/>
    <x v="1"/>
    <x v="7"/>
  </r>
  <r>
    <x v="738"/>
    <x v="486"/>
    <s v="Extended zero administration software"/>
    <x v="381"/>
    <n v="1557"/>
    <n v="2.0843373493975904E-2"/>
    <x v="0"/>
    <x v="27"/>
    <n v="103.8"/>
    <x v="1"/>
    <s v="USD"/>
    <x v="671"/>
    <n v="1418018400"/>
    <b v="0"/>
    <b v="1"/>
    <s v="theater/plays"/>
    <x v="3"/>
    <x v="3"/>
  </r>
  <r>
    <x v="739"/>
    <x v="723"/>
    <s v="Multi-tiered discrete support"/>
    <x v="83"/>
    <n v="6100"/>
    <n v="0.61"/>
    <x v="0"/>
    <x v="271"/>
    <n v="31.937172774869111"/>
    <x v="1"/>
    <s v="USD"/>
    <x v="672"/>
    <n v="1341032400"/>
    <b v="0"/>
    <b v="0"/>
    <s v="music/indie rock"/>
    <x v="1"/>
    <x v="7"/>
  </r>
  <r>
    <x v="740"/>
    <x v="724"/>
    <s v="Phased system-worthy conglomeration"/>
    <x v="98"/>
    <n v="1592"/>
    <n v="0.30037735849056602"/>
    <x v="0"/>
    <x v="36"/>
    <n v="99.5"/>
    <x v="1"/>
    <s v="USD"/>
    <x v="673"/>
    <n v="1486360800"/>
    <b v="0"/>
    <b v="0"/>
    <s v="theater/plays"/>
    <x v="3"/>
    <x v="3"/>
  </r>
  <r>
    <x v="741"/>
    <x v="287"/>
    <s v="Balanced mobile alliance"/>
    <x v="272"/>
    <n v="14150"/>
    <n v="11.791666666666666"/>
    <x v="1"/>
    <x v="406"/>
    <n v="108.84615384615384"/>
    <x v="1"/>
    <s v="USD"/>
    <x v="674"/>
    <n v="1274677200"/>
    <b v="0"/>
    <b v="0"/>
    <s v="theater/plays"/>
    <x v="3"/>
    <x v="3"/>
  </r>
  <r>
    <x v="742"/>
    <x v="725"/>
    <s v="Reactive solution-oriented groupware"/>
    <x v="272"/>
    <n v="13513"/>
    <n v="11.260833333333334"/>
    <x v="1"/>
    <x v="393"/>
    <n v="110.76229508196721"/>
    <x v="1"/>
    <s v="USD"/>
    <x v="675"/>
    <n v="1267509600"/>
    <b v="0"/>
    <b v="0"/>
    <s v="music/electric music"/>
    <x v="1"/>
    <x v="5"/>
  </r>
  <r>
    <x v="743"/>
    <x v="726"/>
    <s v="Exclusive bandwidth-monitored orchestration"/>
    <x v="61"/>
    <n v="504"/>
    <n v="0.12923076923076923"/>
    <x v="0"/>
    <x v="68"/>
    <n v="29.647058823529413"/>
    <x v="1"/>
    <s v="USD"/>
    <x v="676"/>
    <n v="1445922000"/>
    <b v="0"/>
    <b v="1"/>
    <s v="theater/plays"/>
    <x v="3"/>
    <x v="3"/>
  </r>
  <r>
    <x v="744"/>
    <x v="727"/>
    <s v="Intuitive exuding initiative"/>
    <x v="22"/>
    <n v="14240"/>
    <n v="7.12"/>
    <x v="1"/>
    <x v="382"/>
    <n v="101.71428571428571"/>
    <x v="1"/>
    <s v="USD"/>
    <x v="342"/>
    <n v="1534050000"/>
    <b v="0"/>
    <b v="1"/>
    <s v="theater/plays"/>
    <x v="3"/>
    <x v="3"/>
  </r>
  <r>
    <x v="745"/>
    <x v="728"/>
    <s v="Streamlined needs-based knowledge user"/>
    <x v="350"/>
    <n v="2091"/>
    <n v="0.30304347826086958"/>
    <x v="0"/>
    <x v="298"/>
    <n v="61.5"/>
    <x v="1"/>
    <s v="USD"/>
    <x v="677"/>
    <n v="1277528400"/>
    <b v="0"/>
    <b v="0"/>
    <s v="technology/wearables"/>
    <x v="2"/>
    <x v="8"/>
  </r>
  <r>
    <x v="746"/>
    <x v="729"/>
    <s v="Automated system-worthy structure"/>
    <x v="382"/>
    <n v="118580"/>
    <n v="2.1250896057347672"/>
    <x v="1"/>
    <x v="488"/>
    <n v="35"/>
    <x v="1"/>
    <s v="USD"/>
    <x v="678"/>
    <n v="1318568400"/>
    <b v="0"/>
    <b v="0"/>
    <s v="technology/web"/>
    <x v="2"/>
    <x v="2"/>
  </r>
  <r>
    <x v="747"/>
    <x v="730"/>
    <s v="Secured clear-thinking intranet"/>
    <x v="70"/>
    <n v="11214"/>
    <n v="2.2885714285714287"/>
    <x v="1"/>
    <x v="489"/>
    <n v="40.049999999999997"/>
    <x v="1"/>
    <s v="USD"/>
    <x v="679"/>
    <n v="1284354000"/>
    <b v="0"/>
    <b v="0"/>
    <s v="theater/plays"/>
    <x v="3"/>
    <x v="3"/>
  </r>
  <r>
    <x v="748"/>
    <x v="731"/>
    <s v="Cloned actuating architecture"/>
    <x v="383"/>
    <n v="68137"/>
    <n v="0.34959979476654696"/>
    <x v="3"/>
    <x v="490"/>
    <n v="110.97231270358306"/>
    <x v="1"/>
    <s v="USD"/>
    <x v="680"/>
    <n v="1269579600"/>
    <b v="0"/>
    <b v="1"/>
    <s v="film &amp; video/animation"/>
    <x v="4"/>
    <x v="10"/>
  </r>
  <r>
    <x v="749"/>
    <x v="732"/>
    <s v="Down-sized needs-based task-force"/>
    <x v="133"/>
    <n v="13527"/>
    <n v="1.5729069767441861"/>
    <x v="1"/>
    <x v="491"/>
    <n v="36.959016393442624"/>
    <x v="6"/>
    <s v="EUR"/>
    <x v="681"/>
    <n v="1413781200"/>
    <b v="0"/>
    <b v="1"/>
    <s v="technology/wearables"/>
    <x v="2"/>
    <x v="8"/>
  </r>
  <r>
    <x v="750"/>
    <x v="733"/>
    <s v="Extended responsive Internet solution"/>
    <x v="0"/>
    <n v="1"/>
    <n v="0.01"/>
    <x v="0"/>
    <x v="49"/>
    <n v="1"/>
    <x v="4"/>
    <s v="GBP"/>
    <x v="682"/>
    <n v="1280120400"/>
    <b v="0"/>
    <b v="0"/>
    <s v="music/electric music"/>
    <x v="1"/>
    <x v="5"/>
  </r>
  <r>
    <x v="751"/>
    <x v="734"/>
    <s v="Universal value-added moderator"/>
    <x v="136"/>
    <n v="8363"/>
    <n v="2.3230555555555554"/>
    <x v="1"/>
    <x v="492"/>
    <n v="30.974074074074075"/>
    <x v="1"/>
    <s v="USD"/>
    <x v="683"/>
    <n v="1459486800"/>
    <b v="1"/>
    <b v="1"/>
    <s v="publishing/nonfiction"/>
    <x v="5"/>
    <x v="9"/>
  </r>
  <r>
    <x v="752"/>
    <x v="735"/>
    <s v="Sharable motivating emulation"/>
    <x v="306"/>
    <n v="5362"/>
    <n v="0.92448275862068963"/>
    <x v="3"/>
    <x v="493"/>
    <n v="47.035087719298247"/>
    <x v="1"/>
    <s v="USD"/>
    <x v="684"/>
    <n v="1282539600"/>
    <b v="0"/>
    <b v="1"/>
    <s v="theater/plays"/>
    <x v="3"/>
    <x v="3"/>
  </r>
  <r>
    <x v="753"/>
    <x v="736"/>
    <s v="Networked web-enabled product"/>
    <x v="53"/>
    <n v="12065"/>
    <n v="2.5670212765957445"/>
    <x v="1"/>
    <x v="231"/>
    <n v="88.065693430656935"/>
    <x v="1"/>
    <s v="USD"/>
    <x v="674"/>
    <n v="1275886800"/>
    <b v="0"/>
    <b v="0"/>
    <s v="photography/photography books"/>
    <x v="7"/>
    <x v="14"/>
  </r>
  <r>
    <x v="754"/>
    <x v="737"/>
    <s v="Advanced dedicated encoding"/>
    <x v="384"/>
    <n v="118603"/>
    <n v="1.6847017045454546"/>
    <x v="1"/>
    <x v="494"/>
    <n v="37.005616224648989"/>
    <x v="1"/>
    <s v="USD"/>
    <x v="685"/>
    <n v="1355983200"/>
    <b v="0"/>
    <b v="0"/>
    <s v="theater/plays"/>
    <x v="3"/>
    <x v="3"/>
  </r>
  <r>
    <x v="755"/>
    <x v="738"/>
    <s v="Stand-alone multi-state project"/>
    <x v="6"/>
    <n v="7496"/>
    <n v="1.6657777777777778"/>
    <x v="1"/>
    <x v="495"/>
    <n v="26.027777777777779"/>
    <x v="3"/>
    <s v="DKK"/>
    <x v="605"/>
    <n v="1515391200"/>
    <b v="0"/>
    <b v="1"/>
    <s v="theater/plays"/>
    <x v="3"/>
    <x v="3"/>
  </r>
  <r>
    <x v="756"/>
    <x v="739"/>
    <s v="Customizable bi-directional monitoring"/>
    <x v="81"/>
    <n v="10037"/>
    <n v="7.7207692307692311"/>
    <x v="1"/>
    <x v="496"/>
    <n v="67.817567567567565"/>
    <x v="1"/>
    <s v="USD"/>
    <x v="686"/>
    <n v="1422252000"/>
    <b v="0"/>
    <b v="0"/>
    <s v="theater/plays"/>
    <x v="3"/>
    <x v="3"/>
  </r>
  <r>
    <x v="757"/>
    <x v="740"/>
    <s v="Profit-focused motivating function"/>
    <x v="1"/>
    <n v="5696"/>
    <n v="4.0685714285714285"/>
    <x v="1"/>
    <x v="493"/>
    <n v="49.964912280701753"/>
    <x v="1"/>
    <s v="USD"/>
    <x v="687"/>
    <n v="1305522000"/>
    <b v="0"/>
    <b v="0"/>
    <s v="film &amp; video/drama"/>
    <x v="4"/>
    <x v="6"/>
  </r>
  <r>
    <x v="758"/>
    <x v="741"/>
    <s v="Proactive systemic firmware"/>
    <x v="241"/>
    <n v="167005"/>
    <n v="5.6420608108108112"/>
    <x v="1"/>
    <x v="497"/>
    <n v="110.01646903820817"/>
    <x v="0"/>
    <s v="CAD"/>
    <x v="688"/>
    <n v="1414904400"/>
    <b v="0"/>
    <b v="0"/>
    <s v="music/rock"/>
    <x v="1"/>
    <x v="1"/>
  </r>
  <r>
    <x v="759"/>
    <x v="742"/>
    <s v="Grass-roots upward-trending installation"/>
    <x v="385"/>
    <n v="114615"/>
    <n v="0.6842686567164179"/>
    <x v="0"/>
    <x v="498"/>
    <n v="89.964678178963894"/>
    <x v="1"/>
    <s v="USD"/>
    <x v="689"/>
    <n v="1520402400"/>
    <b v="0"/>
    <b v="0"/>
    <s v="music/electric music"/>
    <x v="1"/>
    <x v="5"/>
  </r>
  <r>
    <x v="760"/>
    <x v="743"/>
    <s v="Virtual heuristic hub"/>
    <x v="386"/>
    <n v="16592"/>
    <n v="0.34351966873706002"/>
    <x v="0"/>
    <x v="155"/>
    <n v="79.009523809523813"/>
    <x v="6"/>
    <s v="EUR"/>
    <x v="690"/>
    <n v="1567141200"/>
    <b v="0"/>
    <b v="1"/>
    <s v="games/video games"/>
    <x v="6"/>
    <x v="11"/>
  </r>
  <r>
    <x v="761"/>
    <x v="744"/>
    <s v="Customizable leadingedge model"/>
    <x v="196"/>
    <n v="14420"/>
    <n v="6.5545454545454547"/>
    <x v="1"/>
    <x v="499"/>
    <n v="86.867469879518069"/>
    <x v="1"/>
    <s v="USD"/>
    <x v="691"/>
    <n v="1501131600"/>
    <b v="0"/>
    <b v="0"/>
    <s v="music/rock"/>
    <x v="1"/>
    <x v="1"/>
  </r>
  <r>
    <x v="762"/>
    <x v="307"/>
    <s v="Upgradable uniform service-desk"/>
    <x v="26"/>
    <n v="6204"/>
    <n v="1.7725714285714285"/>
    <x v="1"/>
    <x v="16"/>
    <n v="62.04"/>
    <x v="2"/>
    <s v="AUD"/>
    <x v="692"/>
    <n v="1355032800"/>
    <b v="0"/>
    <b v="0"/>
    <s v="music/jazz"/>
    <x v="1"/>
    <x v="17"/>
  </r>
  <r>
    <x v="763"/>
    <x v="745"/>
    <s v="Inverse client-driven product"/>
    <x v="36"/>
    <n v="6338"/>
    <n v="1.1317857142857144"/>
    <x v="1"/>
    <x v="500"/>
    <n v="26.970212765957445"/>
    <x v="1"/>
    <s v="USD"/>
    <x v="693"/>
    <n v="1339477200"/>
    <b v="0"/>
    <b v="1"/>
    <s v="theater/plays"/>
    <x v="3"/>
    <x v="3"/>
  </r>
  <r>
    <x v="764"/>
    <x v="746"/>
    <s v="Managed bandwidth-monitored system engine"/>
    <x v="65"/>
    <n v="8010"/>
    <n v="7.2818181818181822"/>
    <x v="1"/>
    <x v="496"/>
    <n v="54.121621621621621"/>
    <x v="1"/>
    <s v="USD"/>
    <x v="694"/>
    <n v="1305954000"/>
    <b v="0"/>
    <b v="0"/>
    <s v="music/rock"/>
    <x v="1"/>
    <x v="1"/>
  </r>
  <r>
    <x v="765"/>
    <x v="747"/>
    <s v="Advanced transitional help-desk"/>
    <x v="61"/>
    <n v="8125"/>
    <n v="2.0833333333333335"/>
    <x v="1"/>
    <x v="40"/>
    <n v="41.035353535353536"/>
    <x v="1"/>
    <s v="USD"/>
    <x v="695"/>
    <n v="1494392400"/>
    <b v="1"/>
    <b v="1"/>
    <s v="music/indie rock"/>
    <x v="1"/>
    <x v="7"/>
  </r>
  <r>
    <x v="766"/>
    <x v="748"/>
    <s v="De-engineered disintermediate encryption"/>
    <x v="316"/>
    <n v="13653"/>
    <n v="0.31171232876712329"/>
    <x v="0"/>
    <x v="501"/>
    <n v="55.052419354838712"/>
    <x v="2"/>
    <s v="AUD"/>
    <x v="123"/>
    <n v="1537419600"/>
    <b v="0"/>
    <b v="0"/>
    <s v="film &amp; video/science fiction"/>
    <x v="4"/>
    <x v="22"/>
  </r>
  <r>
    <x v="767"/>
    <x v="749"/>
    <s v="Upgradable attitude-oriented project"/>
    <x v="387"/>
    <n v="55372"/>
    <n v="0.56967078189300413"/>
    <x v="0"/>
    <x v="502"/>
    <n v="107.93762183235867"/>
    <x v="1"/>
    <s v="USD"/>
    <x v="696"/>
    <n v="1447999200"/>
    <b v="0"/>
    <b v="0"/>
    <s v="publishing/translations"/>
    <x v="5"/>
    <x v="18"/>
  </r>
  <r>
    <x v="768"/>
    <x v="750"/>
    <s v="Fundamental zero tolerance alliance"/>
    <x v="73"/>
    <n v="11088"/>
    <n v="2.31"/>
    <x v="1"/>
    <x v="503"/>
    <n v="73.92"/>
    <x v="1"/>
    <s v="USD"/>
    <x v="626"/>
    <n v="1388037600"/>
    <b v="0"/>
    <b v="0"/>
    <s v="theater/plays"/>
    <x v="3"/>
    <x v="3"/>
  </r>
  <r>
    <x v="769"/>
    <x v="751"/>
    <s v="Devolved 24hour forecast"/>
    <x v="388"/>
    <n v="109106"/>
    <n v="0.86867834394904464"/>
    <x v="0"/>
    <x v="504"/>
    <n v="31.995894428152493"/>
    <x v="1"/>
    <s v="USD"/>
    <x v="697"/>
    <n v="1378789200"/>
    <b v="0"/>
    <b v="0"/>
    <s v="games/video games"/>
    <x v="6"/>
    <x v="11"/>
  </r>
  <r>
    <x v="770"/>
    <x v="752"/>
    <s v="User-centric attitude-oriented intranet"/>
    <x v="333"/>
    <n v="11642"/>
    <n v="2.7074418604651163"/>
    <x v="1"/>
    <x v="505"/>
    <n v="53.898148148148145"/>
    <x v="6"/>
    <s v="EUR"/>
    <x v="698"/>
    <n v="1398056400"/>
    <b v="0"/>
    <b v="1"/>
    <s v="theater/plays"/>
    <x v="3"/>
    <x v="3"/>
  </r>
  <r>
    <x v="771"/>
    <x v="753"/>
    <s v="Self-enabling 5thgeneration paradigm"/>
    <x v="36"/>
    <n v="2769"/>
    <n v="0.49446428571428569"/>
    <x v="3"/>
    <x v="150"/>
    <n v="106.5"/>
    <x v="1"/>
    <s v="USD"/>
    <x v="699"/>
    <n v="1550815200"/>
    <b v="0"/>
    <b v="0"/>
    <s v="theater/plays"/>
    <x v="3"/>
    <x v="3"/>
  </r>
  <r>
    <x v="772"/>
    <x v="754"/>
    <s v="Persistent 3rdgeneration moratorium"/>
    <x v="389"/>
    <n v="169586"/>
    <n v="1.1335962566844919"/>
    <x v="1"/>
    <x v="506"/>
    <n v="32.999805409612762"/>
    <x v="1"/>
    <s v="USD"/>
    <x v="700"/>
    <n v="1550037600"/>
    <b v="0"/>
    <b v="0"/>
    <s v="music/indie rock"/>
    <x v="1"/>
    <x v="7"/>
  </r>
  <r>
    <x v="773"/>
    <x v="755"/>
    <s v="Cross-platform empowering project"/>
    <x v="390"/>
    <n v="101185"/>
    <n v="1.9055555555555554"/>
    <x v="1"/>
    <x v="507"/>
    <n v="43.00254993625159"/>
    <x v="1"/>
    <s v="USD"/>
    <x v="701"/>
    <n v="1492923600"/>
    <b v="0"/>
    <b v="0"/>
    <s v="theater/plays"/>
    <x v="3"/>
    <x v="3"/>
  </r>
  <r>
    <x v="774"/>
    <x v="756"/>
    <s v="Polarized user-facing interface"/>
    <x v="92"/>
    <n v="6775"/>
    <n v="1.355"/>
    <x v="1"/>
    <x v="373"/>
    <n v="86.858974358974365"/>
    <x v="6"/>
    <s v="EUR"/>
    <x v="702"/>
    <n v="1467522000"/>
    <b v="0"/>
    <b v="0"/>
    <s v="technology/web"/>
    <x v="2"/>
    <x v="2"/>
  </r>
  <r>
    <x v="775"/>
    <x v="757"/>
    <s v="Customer-focused non-volatile framework"/>
    <x v="151"/>
    <n v="968"/>
    <n v="0.10297872340425532"/>
    <x v="0"/>
    <x v="234"/>
    <n v="96.8"/>
    <x v="1"/>
    <s v="USD"/>
    <x v="703"/>
    <n v="1416117600"/>
    <b v="0"/>
    <b v="0"/>
    <s v="music/rock"/>
    <x v="1"/>
    <x v="1"/>
  </r>
  <r>
    <x v="776"/>
    <x v="758"/>
    <s v="Synchronized multimedia frame"/>
    <x v="391"/>
    <n v="72623"/>
    <n v="0.65544223826714798"/>
    <x v="0"/>
    <x v="508"/>
    <n v="32.995456610631528"/>
    <x v="1"/>
    <s v="USD"/>
    <x v="704"/>
    <n v="1563771600"/>
    <b v="0"/>
    <b v="0"/>
    <s v="theater/plays"/>
    <x v="3"/>
    <x v="3"/>
  </r>
  <r>
    <x v="777"/>
    <x v="759"/>
    <s v="Open-architected stable algorithm"/>
    <x v="202"/>
    <n v="45987"/>
    <n v="0.49026652452025588"/>
    <x v="0"/>
    <x v="103"/>
    <n v="68.028106508875737"/>
    <x v="1"/>
    <s v="USD"/>
    <x v="431"/>
    <n v="1319259600"/>
    <b v="0"/>
    <b v="0"/>
    <s v="theater/plays"/>
    <x v="3"/>
    <x v="3"/>
  </r>
  <r>
    <x v="778"/>
    <x v="760"/>
    <s v="Cross-platform optimizing website"/>
    <x v="81"/>
    <n v="10243"/>
    <n v="7.8792307692307695"/>
    <x v="1"/>
    <x v="5"/>
    <n v="58.867816091954026"/>
    <x v="5"/>
    <s v="CHF"/>
    <x v="705"/>
    <n v="1313643600"/>
    <b v="0"/>
    <b v="0"/>
    <s v="film &amp; video/animation"/>
    <x v="4"/>
    <x v="10"/>
  </r>
  <r>
    <x v="779"/>
    <x v="761"/>
    <s v="Public-key actuating projection"/>
    <x v="392"/>
    <n v="87293"/>
    <n v="0.80306347746090156"/>
    <x v="0"/>
    <x v="509"/>
    <n v="105.04572803850782"/>
    <x v="1"/>
    <s v="USD"/>
    <x v="706"/>
    <n v="1440306000"/>
    <b v="0"/>
    <b v="1"/>
    <s v="theater/plays"/>
    <x v="3"/>
    <x v="3"/>
  </r>
  <r>
    <x v="780"/>
    <x v="762"/>
    <s v="Implemented intangible instruction set"/>
    <x v="135"/>
    <n v="5421"/>
    <n v="1.0629411764705883"/>
    <x v="1"/>
    <x v="55"/>
    <n v="33.054878048780488"/>
    <x v="1"/>
    <s v="USD"/>
    <x v="707"/>
    <n v="1470805200"/>
    <b v="0"/>
    <b v="1"/>
    <s v="film &amp; video/drama"/>
    <x v="4"/>
    <x v="6"/>
  </r>
  <r>
    <x v="781"/>
    <x v="763"/>
    <s v="Cross-group interactive architecture"/>
    <x v="251"/>
    <n v="4414"/>
    <n v="0.50735632183908042"/>
    <x v="3"/>
    <x v="75"/>
    <n v="78.821428571428569"/>
    <x v="5"/>
    <s v="CHF"/>
    <x v="708"/>
    <n v="1292911200"/>
    <b v="0"/>
    <b v="0"/>
    <s v="theater/plays"/>
    <x v="3"/>
    <x v="3"/>
  </r>
  <r>
    <x v="782"/>
    <x v="764"/>
    <s v="Centralized asymmetric framework"/>
    <x v="135"/>
    <n v="10981"/>
    <n v="2.153137254901961"/>
    <x v="1"/>
    <x v="510"/>
    <n v="68.204968944099377"/>
    <x v="1"/>
    <s v="USD"/>
    <x v="709"/>
    <n v="1301374800"/>
    <b v="0"/>
    <b v="1"/>
    <s v="film &amp; video/animation"/>
    <x v="4"/>
    <x v="10"/>
  </r>
  <r>
    <x v="783"/>
    <x v="765"/>
    <s v="Down-sized systematic utilization"/>
    <x v="71"/>
    <n v="10451"/>
    <n v="1.4122972972972974"/>
    <x v="1"/>
    <x v="188"/>
    <n v="75.731884057971016"/>
    <x v="1"/>
    <s v="USD"/>
    <x v="710"/>
    <n v="1387864800"/>
    <b v="0"/>
    <b v="0"/>
    <s v="music/rock"/>
    <x v="1"/>
    <x v="1"/>
  </r>
  <r>
    <x v="784"/>
    <x v="766"/>
    <s v="Profound fault-tolerant model"/>
    <x v="393"/>
    <n v="102535"/>
    <n v="1.1533745781777278"/>
    <x v="1"/>
    <x v="511"/>
    <n v="30.996070133010882"/>
    <x v="1"/>
    <s v="USD"/>
    <x v="711"/>
    <n v="1458190800"/>
    <b v="0"/>
    <b v="0"/>
    <s v="technology/web"/>
    <x v="2"/>
    <x v="2"/>
  </r>
  <r>
    <x v="785"/>
    <x v="767"/>
    <s v="Multi-channeled bi-directional moratorium"/>
    <x v="313"/>
    <n v="12939"/>
    <n v="1.9311940298507462"/>
    <x v="1"/>
    <x v="78"/>
    <n v="101.88188976377953"/>
    <x v="2"/>
    <s v="AUD"/>
    <x v="157"/>
    <n v="1559278800"/>
    <b v="0"/>
    <b v="1"/>
    <s v="film &amp; video/animation"/>
    <x v="4"/>
    <x v="10"/>
  </r>
  <r>
    <x v="786"/>
    <x v="768"/>
    <s v="Object-based content-based ability"/>
    <x v="42"/>
    <n v="10946"/>
    <n v="7.2973333333333334"/>
    <x v="1"/>
    <x v="512"/>
    <n v="52.879227053140099"/>
    <x v="6"/>
    <s v="EUR"/>
    <x v="630"/>
    <n v="1522731600"/>
    <b v="0"/>
    <b v="1"/>
    <s v="music/jazz"/>
    <x v="1"/>
    <x v="17"/>
  </r>
  <r>
    <x v="787"/>
    <x v="769"/>
    <s v="Progressive coherent secured line"/>
    <x v="394"/>
    <n v="60994"/>
    <n v="0.99663398692810456"/>
    <x v="0"/>
    <x v="513"/>
    <n v="71.005820721769496"/>
    <x v="0"/>
    <s v="CAD"/>
    <x v="712"/>
    <n v="1306731600"/>
    <b v="0"/>
    <b v="0"/>
    <s v="music/rock"/>
    <x v="1"/>
    <x v="1"/>
  </r>
  <r>
    <x v="788"/>
    <x v="770"/>
    <s v="Synchronized directional capability"/>
    <x v="136"/>
    <n v="3174"/>
    <n v="0.88166666666666671"/>
    <x v="2"/>
    <x v="249"/>
    <n v="102.38709677419355"/>
    <x v="1"/>
    <s v="USD"/>
    <x v="93"/>
    <n v="1352527200"/>
    <b v="0"/>
    <b v="0"/>
    <s v="film &amp; video/animation"/>
    <x v="4"/>
    <x v="10"/>
  </r>
  <r>
    <x v="789"/>
    <x v="771"/>
    <s v="Cross-platform composite migration"/>
    <x v="25"/>
    <n v="3351"/>
    <n v="0.37233333333333335"/>
    <x v="0"/>
    <x v="430"/>
    <n v="74.466666666666669"/>
    <x v="1"/>
    <s v="USD"/>
    <x v="713"/>
    <n v="1404363600"/>
    <b v="0"/>
    <b v="0"/>
    <s v="theater/plays"/>
    <x v="3"/>
    <x v="3"/>
  </r>
  <r>
    <x v="790"/>
    <x v="772"/>
    <s v="Operative local pricing structure"/>
    <x v="395"/>
    <n v="56774"/>
    <n v="0.30540075309306081"/>
    <x v="3"/>
    <x v="260"/>
    <n v="51.009883198562441"/>
    <x v="1"/>
    <s v="USD"/>
    <x v="714"/>
    <n v="1266645600"/>
    <b v="0"/>
    <b v="0"/>
    <s v="theater/plays"/>
    <x v="3"/>
    <x v="3"/>
  </r>
  <r>
    <x v="791"/>
    <x v="773"/>
    <s v="Optional web-enabled extranet"/>
    <x v="118"/>
    <n v="540"/>
    <n v="0.25714285714285712"/>
    <x v="0"/>
    <x v="514"/>
    <n v="90"/>
    <x v="1"/>
    <s v="USD"/>
    <x v="715"/>
    <n v="1482818400"/>
    <b v="0"/>
    <b v="0"/>
    <s v="food/food trucks"/>
    <x v="0"/>
    <x v="0"/>
  </r>
  <r>
    <x v="792"/>
    <x v="774"/>
    <s v="Reduced 6thgeneration intranet"/>
    <x v="22"/>
    <n v="680"/>
    <n v="0.34"/>
    <x v="0"/>
    <x v="243"/>
    <n v="97.142857142857139"/>
    <x v="1"/>
    <s v="USD"/>
    <x v="716"/>
    <n v="1374642000"/>
    <b v="0"/>
    <b v="1"/>
    <s v="theater/plays"/>
    <x v="3"/>
    <x v="3"/>
  </r>
  <r>
    <x v="793"/>
    <x v="775"/>
    <s v="Networked disintermediate leverage"/>
    <x v="65"/>
    <n v="13045"/>
    <n v="11.859090909090909"/>
    <x v="1"/>
    <x v="483"/>
    <n v="72.071823204419886"/>
    <x v="5"/>
    <s v="CHF"/>
    <x v="448"/>
    <n v="1372482000"/>
    <b v="0"/>
    <b v="0"/>
    <s v="publishing/nonfiction"/>
    <x v="5"/>
    <x v="9"/>
  </r>
  <r>
    <x v="794"/>
    <x v="776"/>
    <s v="Optional optimal website"/>
    <x v="47"/>
    <n v="8276"/>
    <n v="1.2539393939393939"/>
    <x v="1"/>
    <x v="460"/>
    <n v="75.236363636363635"/>
    <x v="1"/>
    <s v="USD"/>
    <x v="717"/>
    <n v="1514959200"/>
    <b v="0"/>
    <b v="0"/>
    <s v="music/rock"/>
    <x v="1"/>
    <x v="1"/>
  </r>
  <r>
    <x v="795"/>
    <x v="777"/>
    <s v="Stand-alone asynchronous functionalities"/>
    <x v="143"/>
    <n v="1022"/>
    <n v="0.14394366197183098"/>
    <x v="0"/>
    <x v="249"/>
    <n v="32.967741935483872"/>
    <x v="1"/>
    <s v="USD"/>
    <x v="718"/>
    <n v="1478235600"/>
    <b v="0"/>
    <b v="0"/>
    <s v="film &amp; video/drama"/>
    <x v="4"/>
    <x v="6"/>
  </r>
  <r>
    <x v="796"/>
    <x v="778"/>
    <s v="Profound full-range open system"/>
    <x v="75"/>
    <n v="4275"/>
    <n v="0.54807692307692313"/>
    <x v="0"/>
    <x v="373"/>
    <n v="54.807692307692307"/>
    <x v="1"/>
    <s v="USD"/>
    <x v="719"/>
    <n v="1408078800"/>
    <b v="0"/>
    <b v="1"/>
    <s v="games/mobile games"/>
    <x v="6"/>
    <x v="20"/>
  </r>
  <r>
    <x v="797"/>
    <x v="779"/>
    <s v="Optional tangible utilization"/>
    <x v="4"/>
    <n v="8332"/>
    <n v="1.0963157894736841"/>
    <x v="1"/>
    <x v="515"/>
    <n v="45.037837837837834"/>
    <x v="1"/>
    <s v="USD"/>
    <x v="720"/>
    <n v="1548136800"/>
    <b v="0"/>
    <b v="0"/>
    <s v="technology/web"/>
    <x v="2"/>
    <x v="2"/>
  </r>
  <r>
    <x v="798"/>
    <x v="780"/>
    <s v="Seamless maximized product"/>
    <x v="74"/>
    <n v="6408"/>
    <n v="1.8847058823529412"/>
    <x v="1"/>
    <x v="246"/>
    <n v="52.958677685950413"/>
    <x v="1"/>
    <s v="USD"/>
    <x v="721"/>
    <n v="1340859600"/>
    <b v="0"/>
    <b v="1"/>
    <s v="theater/plays"/>
    <x v="3"/>
    <x v="3"/>
  </r>
  <r>
    <x v="799"/>
    <x v="781"/>
    <s v="Devolved tertiary time-frame"/>
    <x v="396"/>
    <n v="73522"/>
    <n v="0.87008284023668636"/>
    <x v="0"/>
    <x v="516"/>
    <n v="60.017959183673469"/>
    <x v="4"/>
    <s v="GBP"/>
    <x v="722"/>
    <n v="1454479200"/>
    <b v="0"/>
    <b v="0"/>
    <s v="theater/plays"/>
    <x v="3"/>
    <x v="3"/>
  </r>
  <r>
    <x v="800"/>
    <x v="782"/>
    <s v="Centralized regional function"/>
    <x v="0"/>
    <n v="1"/>
    <n v="0.01"/>
    <x v="0"/>
    <x v="49"/>
    <n v="1"/>
    <x v="5"/>
    <s v="CHF"/>
    <x v="139"/>
    <n v="1434430800"/>
    <b v="0"/>
    <b v="0"/>
    <s v="music/rock"/>
    <x v="1"/>
    <x v="1"/>
  </r>
  <r>
    <x v="801"/>
    <x v="783"/>
    <s v="User-friendly high-level initiative"/>
    <x v="173"/>
    <n v="4667"/>
    <n v="2.0291304347826089"/>
    <x v="1"/>
    <x v="88"/>
    <n v="44.028301886792455"/>
    <x v="1"/>
    <s v="USD"/>
    <x v="723"/>
    <n v="1579672800"/>
    <b v="0"/>
    <b v="1"/>
    <s v="photography/photography books"/>
    <x v="7"/>
    <x v="14"/>
  </r>
  <r>
    <x v="802"/>
    <x v="784"/>
    <s v="Reverse-engineered zero-defect infrastructure"/>
    <x v="8"/>
    <n v="12216"/>
    <n v="1.9703225806451612"/>
    <x v="1"/>
    <x v="23"/>
    <n v="86.028169014084511"/>
    <x v="1"/>
    <s v="USD"/>
    <x v="704"/>
    <n v="1562389200"/>
    <b v="0"/>
    <b v="0"/>
    <s v="photography/photography books"/>
    <x v="7"/>
    <x v="14"/>
  </r>
  <r>
    <x v="803"/>
    <x v="785"/>
    <s v="Stand-alone background customer loyalty"/>
    <x v="55"/>
    <n v="6527"/>
    <n v="1.07"/>
    <x v="1"/>
    <x v="517"/>
    <n v="28.012875536480685"/>
    <x v="1"/>
    <s v="USD"/>
    <x v="724"/>
    <n v="1551506400"/>
    <b v="0"/>
    <b v="0"/>
    <s v="theater/plays"/>
    <x v="3"/>
    <x v="3"/>
  </r>
  <r>
    <x v="804"/>
    <x v="786"/>
    <s v="Business-focused discrete software"/>
    <x v="97"/>
    <n v="6987"/>
    <n v="2.6873076923076922"/>
    <x v="1"/>
    <x v="205"/>
    <n v="32.050458715596328"/>
    <x v="1"/>
    <s v="USD"/>
    <x v="725"/>
    <n v="1516600800"/>
    <b v="0"/>
    <b v="0"/>
    <s v="music/rock"/>
    <x v="1"/>
    <x v="1"/>
  </r>
  <r>
    <x v="805"/>
    <x v="787"/>
    <s v="Advanced intermediate Graphic Interface"/>
    <x v="62"/>
    <n v="4932"/>
    <n v="0.50845360824742269"/>
    <x v="0"/>
    <x v="109"/>
    <n v="73.611940298507463"/>
    <x v="2"/>
    <s v="AUD"/>
    <x v="660"/>
    <n v="1420437600"/>
    <b v="0"/>
    <b v="0"/>
    <s v="film &amp; video/documentary"/>
    <x v="4"/>
    <x v="4"/>
  </r>
  <r>
    <x v="806"/>
    <x v="788"/>
    <s v="Adaptive holistic hub"/>
    <x v="31"/>
    <n v="8262"/>
    <n v="11.802857142857142"/>
    <x v="1"/>
    <x v="70"/>
    <n v="108.71052631578948"/>
    <x v="1"/>
    <s v="USD"/>
    <x v="726"/>
    <n v="1332997200"/>
    <b v="0"/>
    <b v="1"/>
    <s v="film &amp; video/drama"/>
    <x v="4"/>
    <x v="6"/>
  </r>
  <r>
    <x v="807"/>
    <x v="789"/>
    <s v="Automated uniform concept"/>
    <x v="31"/>
    <n v="1848"/>
    <n v="2.64"/>
    <x v="1"/>
    <x v="177"/>
    <n v="42.97674418604651"/>
    <x v="1"/>
    <s v="USD"/>
    <x v="727"/>
    <n v="1574920800"/>
    <b v="0"/>
    <b v="1"/>
    <s v="theater/plays"/>
    <x v="3"/>
    <x v="3"/>
  </r>
  <r>
    <x v="808"/>
    <x v="790"/>
    <s v="Enhanced regional flexibility"/>
    <x v="5"/>
    <n v="1583"/>
    <n v="0.30442307692307691"/>
    <x v="0"/>
    <x v="161"/>
    <n v="83.315789473684205"/>
    <x v="1"/>
    <s v="USD"/>
    <x v="728"/>
    <n v="1464930000"/>
    <b v="0"/>
    <b v="0"/>
    <s v="food/food trucks"/>
    <x v="0"/>
    <x v="0"/>
  </r>
  <r>
    <x v="809"/>
    <x v="764"/>
    <s v="Public-key bottom-line algorithm"/>
    <x v="397"/>
    <n v="88536"/>
    <n v="0.62880681818181816"/>
    <x v="0"/>
    <x v="518"/>
    <n v="42"/>
    <x v="5"/>
    <s v="CHF"/>
    <x v="729"/>
    <n v="1345006800"/>
    <b v="0"/>
    <b v="0"/>
    <s v="film &amp; video/documentary"/>
    <x v="4"/>
    <x v="4"/>
  </r>
  <r>
    <x v="810"/>
    <x v="791"/>
    <s v="Multi-layered intangible instruction set"/>
    <x v="330"/>
    <n v="12360"/>
    <n v="1.9312499999999999"/>
    <x v="1"/>
    <x v="394"/>
    <n v="55.927601809954751"/>
    <x v="1"/>
    <s v="USD"/>
    <x v="730"/>
    <n v="1512712800"/>
    <b v="0"/>
    <b v="1"/>
    <s v="theater/plays"/>
    <x v="3"/>
    <x v="3"/>
  </r>
  <r>
    <x v="811"/>
    <x v="792"/>
    <s v="Fundamental methodical emulation"/>
    <x v="398"/>
    <n v="71320"/>
    <n v="0.77102702702702708"/>
    <x v="0"/>
    <x v="89"/>
    <n v="105.03681885125184"/>
    <x v="1"/>
    <s v="USD"/>
    <x v="731"/>
    <n v="1452492000"/>
    <b v="0"/>
    <b v="1"/>
    <s v="games/video games"/>
    <x v="6"/>
    <x v="11"/>
  </r>
  <r>
    <x v="812"/>
    <x v="793"/>
    <s v="Expanded value-added hardware"/>
    <x v="221"/>
    <n v="134640"/>
    <n v="2.2552763819095478"/>
    <x v="1"/>
    <x v="519"/>
    <n v="48"/>
    <x v="0"/>
    <s v="CAD"/>
    <x v="78"/>
    <n v="1524286800"/>
    <b v="0"/>
    <b v="0"/>
    <s v="publishing/nonfiction"/>
    <x v="5"/>
    <x v="9"/>
  </r>
  <r>
    <x v="813"/>
    <x v="794"/>
    <s v="Diverse high-level attitude"/>
    <x v="170"/>
    <n v="7661"/>
    <n v="2.3940625"/>
    <x v="1"/>
    <x v="520"/>
    <n v="112.66176470588235"/>
    <x v="1"/>
    <s v="USD"/>
    <x v="732"/>
    <n v="1346907600"/>
    <b v="0"/>
    <b v="0"/>
    <s v="games/video games"/>
    <x v="6"/>
    <x v="11"/>
  </r>
  <r>
    <x v="814"/>
    <x v="795"/>
    <s v="Visionary 24hour analyzer"/>
    <x v="170"/>
    <n v="2950"/>
    <n v="0.921875"/>
    <x v="0"/>
    <x v="521"/>
    <n v="81.944444444444443"/>
    <x v="3"/>
    <s v="DKK"/>
    <x v="733"/>
    <n v="1464498000"/>
    <b v="0"/>
    <b v="1"/>
    <s v="music/rock"/>
    <x v="1"/>
    <x v="1"/>
  </r>
  <r>
    <x v="815"/>
    <x v="796"/>
    <s v="Centralized bandwidth-monitored leverage"/>
    <x v="25"/>
    <n v="11721"/>
    <n v="1.3023333333333333"/>
    <x v="1"/>
    <x v="236"/>
    <n v="64.049180327868854"/>
    <x v="0"/>
    <s v="CAD"/>
    <x v="734"/>
    <n v="1514181600"/>
    <b v="0"/>
    <b v="0"/>
    <s v="music/rock"/>
    <x v="1"/>
    <x v="1"/>
  </r>
  <r>
    <x v="816"/>
    <x v="797"/>
    <s v="Ergonomic mission-critical moratorium"/>
    <x v="173"/>
    <n v="14150"/>
    <n v="6.1521739130434785"/>
    <x v="1"/>
    <x v="221"/>
    <n v="106.39097744360902"/>
    <x v="1"/>
    <s v="USD"/>
    <x v="406"/>
    <n v="1392184800"/>
    <b v="1"/>
    <b v="1"/>
    <s v="theater/plays"/>
    <x v="3"/>
    <x v="3"/>
  </r>
  <r>
    <x v="817"/>
    <x v="798"/>
    <s v="Front-line intermediate moderator"/>
    <x v="399"/>
    <n v="189192"/>
    <n v="3.687953216374269"/>
    <x v="1"/>
    <x v="522"/>
    <n v="76.011249497790274"/>
    <x v="6"/>
    <s v="EUR"/>
    <x v="735"/>
    <n v="1559365200"/>
    <b v="0"/>
    <b v="1"/>
    <s v="publishing/nonfiction"/>
    <x v="5"/>
    <x v="9"/>
  </r>
  <r>
    <x v="818"/>
    <x v="311"/>
    <s v="Automated local secured line"/>
    <x v="31"/>
    <n v="7664"/>
    <n v="10.948571428571428"/>
    <x v="1"/>
    <x v="464"/>
    <n v="111.07246376811594"/>
    <x v="1"/>
    <s v="USD"/>
    <x v="736"/>
    <n v="1549173600"/>
    <b v="0"/>
    <b v="1"/>
    <s v="theater/plays"/>
    <x v="3"/>
    <x v="3"/>
  </r>
  <r>
    <x v="819"/>
    <x v="799"/>
    <s v="Integrated bandwidth-monitored alliance"/>
    <x v="200"/>
    <n v="4509"/>
    <n v="0.50662921348314605"/>
    <x v="0"/>
    <x v="523"/>
    <n v="95.936170212765958"/>
    <x v="1"/>
    <s v="USD"/>
    <x v="737"/>
    <n v="1355032800"/>
    <b v="1"/>
    <b v="0"/>
    <s v="games/video games"/>
    <x v="6"/>
    <x v="11"/>
  </r>
  <r>
    <x v="820"/>
    <x v="800"/>
    <s v="Cross-group heuristic forecast"/>
    <x v="42"/>
    <n v="12009"/>
    <n v="8.0060000000000002"/>
    <x v="1"/>
    <x v="524"/>
    <n v="43.043010752688176"/>
    <x v="4"/>
    <s v="GBP"/>
    <x v="192"/>
    <n v="1533963600"/>
    <b v="0"/>
    <b v="1"/>
    <s v="music/rock"/>
    <x v="1"/>
    <x v="1"/>
  </r>
  <r>
    <x v="821"/>
    <x v="801"/>
    <s v="Extended impactful secured line"/>
    <x v="70"/>
    <n v="14273"/>
    <n v="2.9128571428571428"/>
    <x v="1"/>
    <x v="155"/>
    <n v="67.966666666666669"/>
    <x v="1"/>
    <s v="USD"/>
    <x v="738"/>
    <n v="1489381200"/>
    <b v="0"/>
    <b v="0"/>
    <s v="film &amp; video/documentary"/>
    <x v="4"/>
    <x v="4"/>
  </r>
  <r>
    <x v="822"/>
    <x v="802"/>
    <s v="Distributed optimizing protocol"/>
    <x v="400"/>
    <n v="188982"/>
    <n v="3.4996666666666667"/>
    <x v="1"/>
    <x v="525"/>
    <n v="89.991428571428571"/>
    <x v="1"/>
    <s v="USD"/>
    <x v="739"/>
    <n v="1395032400"/>
    <b v="0"/>
    <b v="0"/>
    <s v="music/rock"/>
    <x v="1"/>
    <x v="1"/>
  </r>
  <r>
    <x v="823"/>
    <x v="803"/>
    <s v="Secured well-modulated system engine"/>
    <x v="178"/>
    <n v="14640"/>
    <n v="3.5707317073170732"/>
    <x v="1"/>
    <x v="526"/>
    <n v="58.095238095238095"/>
    <x v="1"/>
    <s v="USD"/>
    <x v="613"/>
    <n v="1412485200"/>
    <b v="1"/>
    <b v="1"/>
    <s v="music/rock"/>
    <x v="1"/>
    <x v="1"/>
  </r>
  <r>
    <x v="824"/>
    <x v="804"/>
    <s v="Streamlined national benchmark"/>
    <x v="401"/>
    <n v="107516"/>
    <n v="1.2648941176470587"/>
    <x v="1"/>
    <x v="527"/>
    <n v="83.996875000000003"/>
    <x v="1"/>
    <s v="USD"/>
    <x v="740"/>
    <n v="1279688400"/>
    <b v="0"/>
    <b v="1"/>
    <s v="publishing/nonfiction"/>
    <x v="5"/>
    <x v="9"/>
  </r>
  <r>
    <x v="825"/>
    <x v="805"/>
    <s v="Open-architected 24/7 infrastructure"/>
    <x v="136"/>
    <n v="13950"/>
    <n v="3.875"/>
    <x v="1"/>
    <x v="144"/>
    <n v="88.853503184713375"/>
    <x v="4"/>
    <s v="GBP"/>
    <x v="145"/>
    <n v="1501995600"/>
    <b v="0"/>
    <b v="0"/>
    <s v="film &amp; video/shorts"/>
    <x v="4"/>
    <x v="12"/>
  </r>
  <r>
    <x v="826"/>
    <x v="806"/>
    <s v="Digitized 6thgeneration Local Area Network"/>
    <x v="54"/>
    <n v="12797"/>
    <n v="4.5703571428571426"/>
    <x v="1"/>
    <x v="346"/>
    <n v="65.963917525773198"/>
    <x v="1"/>
    <s v="USD"/>
    <x v="741"/>
    <n v="1294639200"/>
    <b v="0"/>
    <b v="1"/>
    <s v="theater/plays"/>
    <x v="3"/>
    <x v="3"/>
  </r>
  <r>
    <x v="827"/>
    <x v="807"/>
    <s v="Innovative actuating artificial intelligence"/>
    <x v="173"/>
    <n v="6134"/>
    <n v="2.6669565217391304"/>
    <x v="1"/>
    <x v="172"/>
    <n v="74.804878048780495"/>
    <x v="2"/>
    <s v="AUD"/>
    <x v="742"/>
    <n v="1305435600"/>
    <b v="0"/>
    <b v="1"/>
    <s v="film &amp; video/drama"/>
    <x v="4"/>
    <x v="6"/>
  </r>
  <r>
    <x v="828"/>
    <x v="808"/>
    <s v="Cross-platform reciprocal budgetary management"/>
    <x v="143"/>
    <n v="4899"/>
    <n v="0.69"/>
    <x v="0"/>
    <x v="131"/>
    <n v="69.98571428571428"/>
    <x v="1"/>
    <s v="USD"/>
    <x v="202"/>
    <n v="1537592400"/>
    <b v="0"/>
    <b v="0"/>
    <s v="theater/plays"/>
    <x v="3"/>
    <x v="3"/>
  </r>
  <r>
    <x v="829"/>
    <x v="809"/>
    <s v="Vision-oriented scalable portal"/>
    <x v="103"/>
    <n v="4929"/>
    <n v="0.51343749999999999"/>
    <x v="0"/>
    <x v="110"/>
    <n v="32.006493506493506"/>
    <x v="1"/>
    <s v="USD"/>
    <x v="743"/>
    <n v="1435122000"/>
    <b v="0"/>
    <b v="0"/>
    <s v="theater/plays"/>
    <x v="3"/>
    <x v="3"/>
  </r>
  <r>
    <x v="830"/>
    <x v="810"/>
    <s v="Persevering zero administration knowledge user"/>
    <x v="319"/>
    <n v="1424"/>
    <n v="1.1710526315789473E-2"/>
    <x v="0"/>
    <x v="528"/>
    <n v="64.727272727272734"/>
    <x v="1"/>
    <s v="USD"/>
    <x v="744"/>
    <n v="1520056800"/>
    <b v="0"/>
    <b v="0"/>
    <s v="theater/plays"/>
    <x v="3"/>
    <x v="3"/>
  </r>
  <r>
    <x v="831"/>
    <x v="811"/>
    <s v="Front-line bottom-line Graphic Interface"/>
    <x v="402"/>
    <n v="105817"/>
    <n v="1.089773429454171"/>
    <x v="1"/>
    <x v="529"/>
    <n v="24.998110087408456"/>
    <x v="1"/>
    <s v="USD"/>
    <x v="745"/>
    <n v="1335675600"/>
    <b v="0"/>
    <b v="0"/>
    <s v="photography/photography books"/>
    <x v="7"/>
    <x v="14"/>
  </r>
  <r>
    <x v="832"/>
    <x v="812"/>
    <s v="Synergized fault-tolerant hierarchy"/>
    <x v="403"/>
    <n v="136156"/>
    <n v="3.1517592592592591"/>
    <x v="1"/>
    <x v="265"/>
    <n v="104.97764070932922"/>
    <x v="3"/>
    <s v="DKK"/>
    <x v="746"/>
    <n v="1448431200"/>
    <b v="1"/>
    <b v="0"/>
    <s v="publishing/translations"/>
    <x v="5"/>
    <x v="18"/>
  </r>
  <r>
    <x v="833"/>
    <x v="813"/>
    <s v="Expanded asynchronous groupware"/>
    <x v="85"/>
    <n v="10723"/>
    <n v="1.5769117647058823"/>
    <x v="1"/>
    <x v="34"/>
    <n v="64.987878787878785"/>
    <x v="3"/>
    <s v="DKK"/>
    <x v="747"/>
    <n v="1298613600"/>
    <b v="0"/>
    <b v="0"/>
    <s v="publishing/translations"/>
    <x v="5"/>
    <x v="18"/>
  </r>
  <r>
    <x v="834"/>
    <x v="814"/>
    <s v="Expanded fault-tolerant emulation"/>
    <x v="190"/>
    <n v="11228"/>
    <n v="1.5380821917808218"/>
    <x v="1"/>
    <x v="530"/>
    <n v="94.352941176470594"/>
    <x v="1"/>
    <s v="USD"/>
    <x v="362"/>
    <n v="1372482000"/>
    <b v="0"/>
    <b v="0"/>
    <s v="theater/plays"/>
    <x v="3"/>
    <x v="3"/>
  </r>
  <r>
    <x v="835"/>
    <x v="815"/>
    <s v="Future-proofed 24hour model"/>
    <x v="404"/>
    <n v="77355"/>
    <n v="0.89738979118329465"/>
    <x v="0"/>
    <x v="531"/>
    <n v="44.001706484641637"/>
    <x v="1"/>
    <s v="USD"/>
    <x v="748"/>
    <n v="1425621600"/>
    <b v="0"/>
    <b v="0"/>
    <s v="technology/web"/>
    <x v="2"/>
    <x v="2"/>
  </r>
  <r>
    <x v="836"/>
    <x v="816"/>
    <s v="Optimized didactic intranet"/>
    <x v="32"/>
    <n v="6086"/>
    <n v="0.75135802469135804"/>
    <x v="0"/>
    <x v="115"/>
    <n v="64.744680851063833"/>
    <x v="1"/>
    <s v="USD"/>
    <x v="749"/>
    <n v="1266300000"/>
    <b v="0"/>
    <b v="0"/>
    <s v="music/indie rock"/>
    <x v="1"/>
    <x v="7"/>
  </r>
  <r>
    <x v="837"/>
    <x v="817"/>
    <s v="Right-sized dedicated standardization"/>
    <x v="405"/>
    <n v="150960"/>
    <n v="8.5288135593220336"/>
    <x v="1"/>
    <x v="532"/>
    <n v="84.00667779632721"/>
    <x v="1"/>
    <s v="USD"/>
    <x v="643"/>
    <n v="1305867600"/>
    <b v="0"/>
    <b v="0"/>
    <s v="music/jazz"/>
    <x v="1"/>
    <x v="17"/>
  </r>
  <r>
    <x v="838"/>
    <x v="818"/>
    <s v="Vision-oriented high-level extranet"/>
    <x v="330"/>
    <n v="8890"/>
    <n v="1.3890625000000001"/>
    <x v="1"/>
    <x v="210"/>
    <n v="34.061302681992338"/>
    <x v="1"/>
    <s v="USD"/>
    <x v="750"/>
    <n v="1538802000"/>
    <b v="0"/>
    <b v="0"/>
    <s v="theater/plays"/>
    <x v="3"/>
    <x v="3"/>
  </r>
  <r>
    <x v="839"/>
    <x v="819"/>
    <s v="Organized scalable initiative"/>
    <x v="106"/>
    <n v="14644"/>
    <n v="1.9018181818181819"/>
    <x v="1"/>
    <x v="144"/>
    <n v="93.273885350318466"/>
    <x v="1"/>
    <s v="USD"/>
    <x v="751"/>
    <n v="1398920400"/>
    <b v="0"/>
    <b v="1"/>
    <s v="film &amp; video/documentary"/>
    <x v="4"/>
    <x v="4"/>
  </r>
  <r>
    <x v="840"/>
    <x v="820"/>
    <s v="Enhanced regional moderator"/>
    <x v="406"/>
    <n v="116583"/>
    <n v="1.0024333619948409"/>
    <x v="1"/>
    <x v="533"/>
    <n v="32.998301726577978"/>
    <x v="1"/>
    <s v="USD"/>
    <x v="752"/>
    <n v="1405659600"/>
    <b v="0"/>
    <b v="1"/>
    <s v="theater/plays"/>
    <x v="3"/>
    <x v="3"/>
  </r>
  <r>
    <x v="841"/>
    <x v="821"/>
    <s v="Automated even-keeled emulation"/>
    <x v="14"/>
    <n v="12991"/>
    <n v="1.4275824175824177"/>
    <x v="1"/>
    <x v="287"/>
    <n v="83.812903225806451"/>
    <x v="1"/>
    <s v="USD"/>
    <x v="753"/>
    <n v="1457244000"/>
    <b v="0"/>
    <b v="0"/>
    <s v="technology/web"/>
    <x v="2"/>
    <x v="2"/>
  </r>
  <r>
    <x v="842"/>
    <x v="822"/>
    <s v="Reverse-engineered multi-tasking product"/>
    <x v="42"/>
    <n v="8447"/>
    <n v="5.6313333333333331"/>
    <x v="1"/>
    <x v="227"/>
    <n v="63.992424242424242"/>
    <x v="6"/>
    <s v="EUR"/>
    <x v="754"/>
    <n v="1529298000"/>
    <b v="0"/>
    <b v="0"/>
    <s v="technology/wearables"/>
    <x v="2"/>
    <x v="8"/>
  </r>
  <r>
    <x v="843"/>
    <x v="823"/>
    <s v="De-engineered next generation parallelism"/>
    <x v="35"/>
    <n v="2703"/>
    <n v="0.30715909090909088"/>
    <x v="0"/>
    <x v="254"/>
    <n v="81.909090909090907"/>
    <x v="1"/>
    <s v="USD"/>
    <x v="755"/>
    <n v="1535778000"/>
    <b v="0"/>
    <b v="0"/>
    <s v="photography/photography books"/>
    <x v="7"/>
    <x v="14"/>
  </r>
  <r>
    <x v="844"/>
    <x v="824"/>
    <s v="Intuitive cohesive groupware"/>
    <x v="35"/>
    <n v="8747"/>
    <n v="0.99397727272727276"/>
    <x v="3"/>
    <x v="115"/>
    <n v="93.053191489361708"/>
    <x v="1"/>
    <s v="USD"/>
    <x v="756"/>
    <n v="1327471200"/>
    <b v="0"/>
    <b v="0"/>
    <s v="film &amp; video/documentary"/>
    <x v="4"/>
    <x v="4"/>
  </r>
  <r>
    <x v="845"/>
    <x v="825"/>
    <s v="Up-sized high-level access"/>
    <x v="407"/>
    <n v="138087"/>
    <n v="1.9754935622317598"/>
    <x v="1"/>
    <x v="534"/>
    <n v="101.98449039881831"/>
    <x v="4"/>
    <s v="GBP"/>
    <x v="757"/>
    <n v="1529557200"/>
    <b v="0"/>
    <b v="0"/>
    <s v="technology/web"/>
    <x v="2"/>
    <x v="2"/>
  </r>
  <r>
    <x v="846"/>
    <x v="826"/>
    <s v="Phased empowering success"/>
    <x v="67"/>
    <n v="5085"/>
    <n v="5.085"/>
    <x v="1"/>
    <x v="44"/>
    <n v="105.9375"/>
    <x v="1"/>
    <s v="USD"/>
    <x v="758"/>
    <n v="1535259600"/>
    <b v="1"/>
    <b v="1"/>
    <s v="technology/web"/>
    <x v="2"/>
    <x v="2"/>
  </r>
  <r>
    <x v="847"/>
    <x v="827"/>
    <s v="Distributed actuating project"/>
    <x v="53"/>
    <n v="11174"/>
    <n v="2.3774468085106384"/>
    <x v="1"/>
    <x v="460"/>
    <n v="101.58181818181818"/>
    <x v="1"/>
    <s v="USD"/>
    <x v="759"/>
    <n v="1515564000"/>
    <b v="0"/>
    <b v="0"/>
    <s v="food/food trucks"/>
    <x v="0"/>
    <x v="0"/>
  </r>
  <r>
    <x v="848"/>
    <x v="828"/>
    <s v="Robust motivating orchestration"/>
    <x v="170"/>
    <n v="10831"/>
    <n v="3.3846875000000001"/>
    <x v="1"/>
    <x v="535"/>
    <n v="62.970930232558139"/>
    <x v="1"/>
    <s v="USD"/>
    <x v="760"/>
    <n v="1277096400"/>
    <b v="0"/>
    <b v="0"/>
    <s v="film &amp; video/drama"/>
    <x v="4"/>
    <x v="6"/>
  </r>
  <r>
    <x v="849"/>
    <x v="829"/>
    <s v="Vision-oriented uniform instruction set"/>
    <x v="313"/>
    <n v="8917"/>
    <n v="1.3308955223880596"/>
    <x v="1"/>
    <x v="253"/>
    <n v="29.045602605863191"/>
    <x v="1"/>
    <s v="USD"/>
    <x v="761"/>
    <n v="1329026400"/>
    <b v="0"/>
    <b v="1"/>
    <s v="music/indie rock"/>
    <x v="1"/>
    <x v="7"/>
  </r>
  <r>
    <x v="850"/>
    <x v="830"/>
    <s v="Cross-group upward-trending hierarchy"/>
    <x v="0"/>
    <n v="1"/>
    <n v="0.01"/>
    <x v="0"/>
    <x v="49"/>
    <n v="1"/>
    <x v="1"/>
    <s v="USD"/>
    <x v="762"/>
    <n v="1322978400"/>
    <b v="1"/>
    <b v="0"/>
    <s v="music/rock"/>
    <x v="1"/>
    <x v="1"/>
  </r>
  <r>
    <x v="851"/>
    <x v="831"/>
    <s v="Object-based needs-based info-mediaries"/>
    <x v="46"/>
    <n v="12468"/>
    <n v="2.0779999999999998"/>
    <x v="1"/>
    <x v="415"/>
    <n v="77.924999999999997"/>
    <x v="1"/>
    <s v="USD"/>
    <x v="444"/>
    <n v="1338786000"/>
    <b v="0"/>
    <b v="0"/>
    <s v="music/electric music"/>
    <x v="1"/>
    <x v="5"/>
  </r>
  <r>
    <x v="852"/>
    <x v="832"/>
    <s v="Open-source reciprocal standardization"/>
    <x v="70"/>
    <n v="2505"/>
    <n v="0.51122448979591839"/>
    <x v="0"/>
    <x v="249"/>
    <n v="80.806451612903231"/>
    <x v="1"/>
    <s v="USD"/>
    <x v="763"/>
    <n v="1311656400"/>
    <b v="0"/>
    <b v="1"/>
    <s v="games/video games"/>
    <x v="6"/>
    <x v="11"/>
  </r>
  <r>
    <x v="853"/>
    <x v="833"/>
    <s v="Secured well-modulated projection"/>
    <x v="408"/>
    <n v="111502"/>
    <n v="6.5205847953216374"/>
    <x v="1"/>
    <x v="50"/>
    <n v="76.006816632583508"/>
    <x v="0"/>
    <s v="CAD"/>
    <x v="764"/>
    <n v="1308978000"/>
    <b v="0"/>
    <b v="1"/>
    <s v="music/indie rock"/>
    <x v="1"/>
    <x v="7"/>
  </r>
  <r>
    <x v="854"/>
    <x v="834"/>
    <s v="Multi-channeled secondary middleware"/>
    <x v="409"/>
    <n v="194309"/>
    <n v="1.1363099415204678"/>
    <x v="1"/>
    <x v="536"/>
    <n v="72.993613824192337"/>
    <x v="0"/>
    <s v="CAD"/>
    <x v="765"/>
    <n v="1576389600"/>
    <b v="0"/>
    <b v="0"/>
    <s v="publishing/fiction"/>
    <x v="5"/>
    <x v="13"/>
  </r>
  <r>
    <x v="855"/>
    <x v="835"/>
    <s v="Horizontal clear-thinking framework"/>
    <x v="410"/>
    <n v="23956"/>
    <n v="1.0237606837606839"/>
    <x v="1"/>
    <x v="15"/>
    <n v="53"/>
    <x v="2"/>
    <s v="AUD"/>
    <x v="766"/>
    <n v="1311051600"/>
    <b v="0"/>
    <b v="0"/>
    <s v="theater/plays"/>
    <x v="3"/>
    <x v="3"/>
  </r>
  <r>
    <x v="856"/>
    <x v="764"/>
    <s v="Profound composite core"/>
    <x v="166"/>
    <n v="8558"/>
    <n v="3.5658333333333334"/>
    <x v="1"/>
    <x v="1"/>
    <n v="54.164556962025316"/>
    <x v="1"/>
    <s v="USD"/>
    <x v="767"/>
    <n v="1336712400"/>
    <b v="0"/>
    <b v="0"/>
    <s v="food/food trucks"/>
    <x v="0"/>
    <x v="0"/>
  </r>
  <r>
    <x v="857"/>
    <x v="836"/>
    <s v="Programmable disintermediate matrices"/>
    <x v="98"/>
    <n v="7413"/>
    <n v="1.3986792452830188"/>
    <x v="1"/>
    <x v="537"/>
    <n v="32.946666666666665"/>
    <x v="5"/>
    <s v="CHF"/>
    <x v="768"/>
    <n v="1330408800"/>
    <b v="1"/>
    <b v="0"/>
    <s v="film &amp; video/shorts"/>
    <x v="4"/>
    <x v="12"/>
  </r>
  <r>
    <x v="858"/>
    <x v="837"/>
    <s v="Realigned 5thgeneration knowledge user"/>
    <x v="220"/>
    <n v="2778"/>
    <n v="0.69450000000000001"/>
    <x v="0"/>
    <x v="164"/>
    <n v="79.371428571428567"/>
    <x v="1"/>
    <s v="USD"/>
    <x v="769"/>
    <n v="1524891600"/>
    <b v="1"/>
    <b v="0"/>
    <s v="food/food trucks"/>
    <x v="0"/>
    <x v="0"/>
  </r>
  <r>
    <x v="859"/>
    <x v="838"/>
    <s v="Multi-layered upward-trending groupware"/>
    <x v="190"/>
    <n v="2594"/>
    <n v="0.35534246575342465"/>
    <x v="0"/>
    <x v="377"/>
    <n v="41.174603174603178"/>
    <x v="1"/>
    <s v="USD"/>
    <x v="770"/>
    <n v="1363669200"/>
    <b v="0"/>
    <b v="1"/>
    <s v="theater/plays"/>
    <x v="3"/>
    <x v="3"/>
  </r>
  <r>
    <x v="860"/>
    <x v="839"/>
    <s v="Re-contextualized leadingedge firmware"/>
    <x v="22"/>
    <n v="5033"/>
    <n v="2.5165000000000002"/>
    <x v="1"/>
    <x v="167"/>
    <n v="77.430769230769229"/>
    <x v="1"/>
    <s v="USD"/>
    <x v="771"/>
    <n v="1551420000"/>
    <b v="0"/>
    <b v="1"/>
    <s v="technology/wearables"/>
    <x v="2"/>
    <x v="8"/>
  </r>
  <r>
    <x v="861"/>
    <x v="840"/>
    <s v="Devolved disintermediate analyzer"/>
    <x v="35"/>
    <n v="9317"/>
    <n v="1.0587500000000001"/>
    <x v="1"/>
    <x v="25"/>
    <n v="57.159509202453989"/>
    <x v="1"/>
    <s v="USD"/>
    <x v="772"/>
    <n v="1269838800"/>
    <b v="0"/>
    <b v="0"/>
    <s v="theater/plays"/>
    <x v="3"/>
    <x v="3"/>
  </r>
  <r>
    <x v="862"/>
    <x v="841"/>
    <s v="Profound disintermediate open system"/>
    <x v="26"/>
    <n v="6560"/>
    <n v="1.8742857142857143"/>
    <x v="1"/>
    <x v="72"/>
    <n v="77.17647058823529"/>
    <x v="1"/>
    <s v="USD"/>
    <x v="773"/>
    <n v="1312520400"/>
    <b v="0"/>
    <b v="0"/>
    <s v="theater/plays"/>
    <x v="3"/>
    <x v="3"/>
  </r>
  <r>
    <x v="863"/>
    <x v="842"/>
    <s v="Automated reciprocal protocol"/>
    <x v="1"/>
    <n v="5415"/>
    <n v="3.8678571428571429"/>
    <x v="1"/>
    <x v="538"/>
    <n v="24.953917050691246"/>
    <x v="1"/>
    <s v="USD"/>
    <x v="774"/>
    <n v="1436504400"/>
    <b v="0"/>
    <b v="1"/>
    <s v="film &amp; video/television"/>
    <x v="4"/>
    <x v="19"/>
  </r>
  <r>
    <x v="864"/>
    <x v="843"/>
    <s v="Automated static workforce"/>
    <x v="3"/>
    <n v="14577"/>
    <n v="3.4707142857142856"/>
    <x v="1"/>
    <x v="503"/>
    <n v="97.18"/>
    <x v="1"/>
    <s v="USD"/>
    <x v="775"/>
    <n v="1472014800"/>
    <b v="0"/>
    <b v="0"/>
    <s v="film &amp; video/shorts"/>
    <x v="4"/>
    <x v="12"/>
  </r>
  <r>
    <x v="865"/>
    <x v="844"/>
    <s v="Horizontal attitude-oriented help-desk"/>
    <x v="411"/>
    <n v="150515"/>
    <n v="1.8582098765432098"/>
    <x v="1"/>
    <x v="539"/>
    <n v="46.000916870415651"/>
    <x v="1"/>
    <s v="USD"/>
    <x v="776"/>
    <n v="1411534800"/>
    <b v="0"/>
    <b v="0"/>
    <s v="theater/plays"/>
    <x v="3"/>
    <x v="3"/>
  </r>
  <r>
    <x v="866"/>
    <x v="845"/>
    <s v="Versatile 5thgeneration matrices"/>
    <x v="412"/>
    <n v="79045"/>
    <n v="0.43241247264770238"/>
    <x v="3"/>
    <x v="540"/>
    <n v="88.023385300668153"/>
    <x v="1"/>
    <s v="USD"/>
    <x v="777"/>
    <n v="1304917200"/>
    <b v="0"/>
    <b v="0"/>
    <s v="photography/photography books"/>
    <x v="7"/>
    <x v="14"/>
  </r>
  <r>
    <x v="867"/>
    <x v="846"/>
    <s v="Cross-platform next generation service-desk"/>
    <x v="73"/>
    <n v="7797"/>
    <n v="1.6243749999999999"/>
    <x v="1"/>
    <x v="402"/>
    <n v="25.99"/>
    <x v="1"/>
    <s v="USD"/>
    <x v="778"/>
    <n v="1539579600"/>
    <b v="0"/>
    <b v="0"/>
    <s v="food/food trucks"/>
    <x v="0"/>
    <x v="0"/>
  </r>
  <r>
    <x v="868"/>
    <x v="847"/>
    <s v="Front-line web-enabled installation"/>
    <x v="260"/>
    <n v="12939"/>
    <n v="1.8484285714285715"/>
    <x v="1"/>
    <x v="105"/>
    <n v="102.69047619047619"/>
    <x v="1"/>
    <s v="USD"/>
    <x v="779"/>
    <n v="1382504400"/>
    <b v="0"/>
    <b v="0"/>
    <s v="theater/plays"/>
    <x v="3"/>
    <x v="3"/>
  </r>
  <r>
    <x v="869"/>
    <x v="848"/>
    <s v="Multi-channeled responsive product"/>
    <x v="413"/>
    <n v="38376"/>
    <n v="0.23703520691785052"/>
    <x v="0"/>
    <x v="541"/>
    <n v="72.958174904942965"/>
    <x v="1"/>
    <s v="USD"/>
    <x v="780"/>
    <n v="1278306000"/>
    <b v="0"/>
    <b v="0"/>
    <s v="film &amp; video/drama"/>
    <x v="4"/>
    <x v="6"/>
  </r>
  <r>
    <x v="870"/>
    <x v="849"/>
    <s v="Adaptive demand-driven encryption"/>
    <x v="106"/>
    <n v="6920"/>
    <n v="0.89870129870129867"/>
    <x v="0"/>
    <x v="246"/>
    <n v="57.190082644628099"/>
    <x v="1"/>
    <s v="USD"/>
    <x v="335"/>
    <n v="1442552400"/>
    <b v="0"/>
    <b v="0"/>
    <s v="theater/plays"/>
    <x v="3"/>
    <x v="3"/>
  </r>
  <r>
    <x v="871"/>
    <x v="850"/>
    <s v="Re-engineered client-driven knowledge user"/>
    <x v="414"/>
    <n v="194912"/>
    <n v="2.7260419580419581"/>
    <x v="1"/>
    <x v="542"/>
    <n v="84.013793103448279"/>
    <x v="1"/>
    <s v="USD"/>
    <x v="535"/>
    <n v="1511071200"/>
    <b v="0"/>
    <b v="1"/>
    <s v="theater/plays"/>
    <x v="3"/>
    <x v="3"/>
  </r>
  <r>
    <x v="872"/>
    <x v="851"/>
    <s v="Compatible logistical paradigm"/>
    <x v="53"/>
    <n v="7992"/>
    <n v="1.7004255319148935"/>
    <x v="1"/>
    <x v="543"/>
    <n v="98.666666666666671"/>
    <x v="2"/>
    <s v="AUD"/>
    <x v="270"/>
    <n v="1536382800"/>
    <b v="0"/>
    <b v="0"/>
    <s v="film &amp; video/science fiction"/>
    <x v="4"/>
    <x v="22"/>
  </r>
  <r>
    <x v="873"/>
    <x v="852"/>
    <s v="Intuitive value-added installation"/>
    <x v="369"/>
    <n v="79268"/>
    <n v="1.8828503562945369"/>
    <x v="1"/>
    <x v="544"/>
    <n v="42.007419183889773"/>
    <x v="1"/>
    <s v="USD"/>
    <x v="781"/>
    <n v="1389592800"/>
    <b v="0"/>
    <b v="0"/>
    <s v="photography/photography books"/>
    <x v="7"/>
    <x v="14"/>
  </r>
  <r>
    <x v="874"/>
    <x v="853"/>
    <s v="Managed discrete parallelism"/>
    <x v="415"/>
    <n v="139468"/>
    <n v="3.4693532338308457"/>
    <x v="1"/>
    <x v="545"/>
    <n v="32.002753556677376"/>
    <x v="1"/>
    <s v="USD"/>
    <x v="782"/>
    <n v="1275282000"/>
    <b v="0"/>
    <b v="1"/>
    <s v="photography/photography books"/>
    <x v="7"/>
    <x v="14"/>
  </r>
  <r>
    <x v="875"/>
    <x v="854"/>
    <s v="Implemented tangible approach"/>
    <x v="58"/>
    <n v="5465"/>
    <n v="0.6917721518987342"/>
    <x v="0"/>
    <x v="109"/>
    <n v="81.567164179104481"/>
    <x v="1"/>
    <s v="USD"/>
    <x v="783"/>
    <n v="1294984800"/>
    <b v="0"/>
    <b v="0"/>
    <s v="music/rock"/>
    <x v="1"/>
    <x v="1"/>
  </r>
  <r>
    <x v="876"/>
    <x v="855"/>
    <s v="Re-engineered encompassing definition"/>
    <x v="111"/>
    <n v="2111"/>
    <n v="0.25433734939759034"/>
    <x v="0"/>
    <x v="176"/>
    <n v="37.035087719298247"/>
    <x v="0"/>
    <s v="CAD"/>
    <x v="784"/>
    <n v="1562043600"/>
    <b v="0"/>
    <b v="0"/>
    <s v="photography/photography books"/>
    <x v="7"/>
    <x v="14"/>
  </r>
  <r>
    <x v="877"/>
    <x v="856"/>
    <s v="Multi-lateral uniform collaboration"/>
    <x v="416"/>
    <n v="126628"/>
    <n v="0.77400977995110021"/>
    <x v="0"/>
    <x v="546"/>
    <n v="103.033360455655"/>
    <x v="1"/>
    <s v="USD"/>
    <x v="785"/>
    <n v="1469595600"/>
    <b v="0"/>
    <b v="0"/>
    <s v="food/food trucks"/>
    <x v="0"/>
    <x v="0"/>
  </r>
  <r>
    <x v="878"/>
    <x v="857"/>
    <s v="Enterprise-wide foreground paradigm"/>
    <x v="50"/>
    <n v="1012"/>
    <n v="0.37481481481481482"/>
    <x v="0"/>
    <x v="65"/>
    <n v="84.333333333333329"/>
    <x v="6"/>
    <s v="EUR"/>
    <x v="786"/>
    <n v="1581141600"/>
    <b v="0"/>
    <b v="0"/>
    <s v="music/metal"/>
    <x v="1"/>
    <x v="16"/>
  </r>
  <r>
    <x v="879"/>
    <x v="858"/>
    <s v="Stand-alone incremental parallelism"/>
    <x v="67"/>
    <n v="5438"/>
    <n v="5.4379999999999997"/>
    <x v="1"/>
    <x v="4"/>
    <n v="102.60377358490567"/>
    <x v="1"/>
    <s v="USD"/>
    <x v="787"/>
    <n v="1488520800"/>
    <b v="0"/>
    <b v="0"/>
    <s v="publishing/nonfiction"/>
    <x v="5"/>
    <x v="9"/>
  </r>
  <r>
    <x v="880"/>
    <x v="859"/>
    <s v="Persevering 5thgeneration throughput"/>
    <x v="396"/>
    <n v="193101"/>
    <n v="2.2852189349112426"/>
    <x v="1"/>
    <x v="547"/>
    <n v="79.992129246064621"/>
    <x v="1"/>
    <s v="USD"/>
    <x v="788"/>
    <n v="1563858000"/>
    <b v="0"/>
    <b v="0"/>
    <s v="music/electric music"/>
    <x v="1"/>
    <x v="5"/>
  </r>
  <r>
    <x v="881"/>
    <x v="860"/>
    <s v="Implemented object-oriented synergy"/>
    <x v="417"/>
    <n v="31665"/>
    <n v="0.38948339483394834"/>
    <x v="0"/>
    <x v="15"/>
    <n v="70.055309734513273"/>
    <x v="1"/>
    <s v="USD"/>
    <x v="330"/>
    <n v="1438923600"/>
    <b v="0"/>
    <b v="1"/>
    <s v="theater/plays"/>
    <x v="3"/>
    <x v="3"/>
  </r>
  <r>
    <x v="882"/>
    <x v="861"/>
    <s v="Balanced demand-driven definition"/>
    <x v="126"/>
    <n v="2960"/>
    <n v="3.7"/>
    <x v="1"/>
    <x v="175"/>
    <n v="37"/>
    <x v="1"/>
    <s v="USD"/>
    <x v="789"/>
    <n v="1422165600"/>
    <b v="0"/>
    <b v="0"/>
    <s v="theater/plays"/>
    <x v="3"/>
    <x v="3"/>
  </r>
  <r>
    <x v="883"/>
    <x v="862"/>
    <s v="Customer-focused mobile Graphic Interface"/>
    <x v="74"/>
    <n v="8089"/>
    <n v="2.3791176470588233"/>
    <x v="1"/>
    <x v="548"/>
    <n v="41.911917098445599"/>
    <x v="1"/>
    <s v="USD"/>
    <x v="790"/>
    <n v="1277874000"/>
    <b v="0"/>
    <b v="0"/>
    <s v="film &amp; video/shorts"/>
    <x v="4"/>
    <x v="12"/>
  </r>
  <r>
    <x v="884"/>
    <x v="863"/>
    <s v="Horizontal secondary interface"/>
    <x v="418"/>
    <n v="109374"/>
    <n v="0.64036299765807958"/>
    <x v="0"/>
    <x v="549"/>
    <n v="57.992576882290564"/>
    <x v="1"/>
    <s v="USD"/>
    <x v="791"/>
    <n v="1399352400"/>
    <b v="0"/>
    <b v="1"/>
    <s v="theater/plays"/>
    <x v="3"/>
    <x v="3"/>
  </r>
  <r>
    <x v="885"/>
    <x v="864"/>
    <s v="Virtual analyzing collaboration"/>
    <x v="37"/>
    <n v="2129"/>
    <n v="1.1827777777777777"/>
    <x v="1"/>
    <x v="550"/>
    <n v="40.942307692307693"/>
    <x v="1"/>
    <s v="USD"/>
    <x v="792"/>
    <n v="1279083600"/>
    <b v="0"/>
    <b v="0"/>
    <s v="theater/plays"/>
    <x v="3"/>
    <x v="3"/>
  </r>
  <r>
    <x v="886"/>
    <x v="865"/>
    <s v="Multi-tiered explicit focus group"/>
    <x v="419"/>
    <n v="127745"/>
    <n v="0.84824037184594958"/>
    <x v="0"/>
    <x v="551"/>
    <n v="69.9972602739726"/>
    <x v="1"/>
    <s v="USD"/>
    <x v="793"/>
    <n v="1284354000"/>
    <b v="0"/>
    <b v="0"/>
    <s v="music/indie rock"/>
    <x v="1"/>
    <x v="7"/>
  </r>
  <r>
    <x v="887"/>
    <x v="866"/>
    <s v="Multi-layered systematic knowledgebase"/>
    <x v="75"/>
    <n v="2289"/>
    <n v="0.29346153846153844"/>
    <x v="0"/>
    <x v="249"/>
    <n v="73.838709677419359"/>
    <x v="1"/>
    <s v="USD"/>
    <x v="794"/>
    <n v="1441170000"/>
    <b v="0"/>
    <b v="1"/>
    <s v="theater/plays"/>
    <x v="3"/>
    <x v="3"/>
  </r>
  <r>
    <x v="888"/>
    <x v="867"/>
    <s v="Reverse-engineered uniform knowledge user"/>
    <x v="306"/>
    <n v="12174"/>
    <n v="2.0989655172413793"/>
    <x v="1"/>
    <x v="552"/>
    <n v="41.979310344827589"/>
    <x v="1"/>
    <s v="USD"/>
    <x v="795"/>
    <n v="1493528400"/>
    <b v="0"/>
    <b v="0"/>
    <s v="theater/plays"/>
    <x v="3"/>
    <x v="3"/>
  </r>
  <r>
    <x v="889"/>
    <x v="868"/>
    <s v="Secured dynamic capacity"/>
    <x v="36"/>
    <n v="9508"/>
    <n v="1.697857142857143"/>
    <x v="1"/>
    <x v="393"/>
    <n v="77.93442622950819"/>
    <x v="1"/>
    <s v="USD"/>
    <x v="796"/>
    <n v="1395205200"/>
    <b v="0"/>
    <b v="1"/>
    <s v="music/electric music"/>
    <x v="1"/>
    <x v="5"/>
  </r>
  <r>
    <x v="890"/>
    <x v="869"/>
    <s v="Devolved foreground throughput"/>
    <x v="420"/>
    <n v="155849"/>
    <n v="1.1595907738095239"/>
    <x v="1"/>
    <x v="553"/>
    <n v="106.01972789115646"/>
    <x v="1"/>
    <s v="USD"/>
    <x v="797"/>
    <n v="1561438800"/>
    <b v="0"/>
    <b v="0"/>
    <s v="music/indie rock"/>
    <x v="1"/>
    <x v="7"/>
  </r>
  <r>
    <x v="891"/>
    <x v="870"/>
    <s v="Synchronized demand-driven infrastructure"/>
    <x v="162"/>
    <n v="7758"/>
    <n v="2.5859999999999999"/>
    <x v="1"/>
    <x v="34"/>
    <n v="47.018181818181816"/>
    <x v="0"/>
    <s v="CAD"/>
    <x v="798"/>
    <n v="1326693600"/>
    <b v="0"/>
    <b v="0"/>
    <s v="film &amp; video/documentary"/>
    <x v="4"/>
    <x v="4"/>
  </r>
  <r>
    <x v="892"/>
    <x v="871"/>
    <s v="Realigned discrete structure"/>
    <x v="46"/>
    <n v="13835"/>
    <n v="2.3058333333333332"/>
    <x v="1"/>
    <x v="554"/>
    <n v="76.016483516483518"/>
    <x v="1"/>
    <s v="USD"/>
    <x v="799"/>
    <n v="1277960400"/>
    <b v="0"/>
    <b v="0"/>
    <s v="publishing/translations"/>
    <x v="5"/>
    <x v="18"/>
  </r>
  <r>
    <x v="893"/>
    <x v="872"/>
    <s v="Progressive grid-enabled website"/>
    <x v="141"/>
    <n v="10770"/>
    <n v="1.2821428571428573"/>
    <x v="1"/>
    <x v="134"/>
    <n v="54.120603015075375"/>
    <x v="6"/>
    <s v="EUR"/>
    <x v="800"/>
    <n v="1434690000"/>
    <b v="0"/>
    <b v="1"/>
    <s v="film &amp; video/documentary"/>
    <x v="4"/>
    <x v="4"/>
  </r>
  <r>
    <x v="894"/>
    <x v="873"/>
    <s v="Organic cohesive neural-net"/>
    <x v="12"/>
    <n v="3208"/>
    <n v="1.8870588235294117"/>
    <x v="1"/>
    <x v="75"/>
    <n v="57.285714285714285"/>
    <x v="4"/>
    <s v="GBP"/>
    <x v="801"/>
    <n v="1376110800"/>
    <b v="0"/>
    <b v="1"/>
    <s v="film &amp; video/television"/>
    <x v="4"/>
    <x v="19"/>
  </r>
  <r>
    <x v="895"/>
    <x v="874"/>
    <s v="Integrated demand-driven info-mediaries"/>
    <x v="421"/>
    <n v="11108"/>
    <n v="6.9511889862327911E-2"/>
    <x v="0"/>
    <x v="37"/>
    <n v="103.81308411214954"/>
    <x v="1"/>
    <s v="USD"/>
    <x v="802"/>
    <n v="1518415200"/>
    <b v="0"/>
    <b v="0"/>
    <s v="theater/plays"/>
    <x v="3"/>
    <x v="3"/>
  </r>
  <r>
    <x v="896"/>
    <x v="875"/>
    <s v="Reverse-engineered client-server extranet"/>
    <x v="174"/>
    <n v="153338"/>
    <n v="7.7443434343434348"/>
    <x v="1"/>
    <x v="555"/>
    <n v="105.02602739726028"/>
    <x v="2"/>
    <s v="AUD"/>
    <x v="803"/>
    <n v="1310878800"/>
    <b v="0"/>
    <b v="1"/>
    <s v="food/food trucks"/>
    <x v="0"/>
    <x v="0"/>
  </r>
  <r>
    <x v="897"/>
    <x v="876"/>
    <s v="Organized discrete encoding"/>
    <x v="35"/>
    <n v="2437"/>
    <n v="0.27693181818181817"/>
    <x v="0"/>
    <x v="11"/>
    <n v="90.259259259259252"/>
    <x v="1"/>
    <s v="USD"/>
    <x v="212"/>
    <n v="1556600400"/>
    <b v="0"/>
    <b v="0"/>
    <s v="theater/plays"/>
    <x v="3"/>
    <x v="3"/>
  </r>
  <r>
    <x v="898"/>
    <x v="877"/>
    <s v="Balanced regional flexibility"/>
    <x v="422"/>
    <n v="93991"/>
    <n v="0.52479620323841425"/>
    <x v="0"/>
    <x v="556"/>
    <n v="76.978705978705975"/>
    <x v="1"/>
    <s v="USD"/>
    <x v="804"/>
    <n v="1576994400"/>
    <b v="0"/>
    <b v="0"/>
    <s v="film &amp; video/documentary"/>
    <x v="4"/>
    <x v="4"/>
  </r>
  <r>
    <x v="899"/>
    <x v="878"/>
    <s v="Implemented multimedia time-frame"/>
    <x v="33"/>
    <n v="12620"/>
    <n v="4.0709677419354842"/>
    <x v="1"/>
    <x v="300"/>
    <n v="102.60162601626017"/>
    <x v="5"/>
    <s v="CHF"/>
    <x v="805"/>
    <n v="1382677200"/>
    <b v="0"/>
    <b v="0"/>
    <s v="music/jazz"/>
    <x v="1"/>
    <x v="17"/>
  </r>
  <r>
    <x v="900"/>
    <x v="879"/>
    <s v="Enhanced uniform service-desk"/>
    <x v="0"/>
    <n v="2"/>
    <n v="0.02"/>
    <x v="0"/>
    <x v="49"/>
    <n v="2"/>
    <x v="1"/>
    <s v="USD"/>
    <x v="806"/>
    <n v="1411189200"/>
    <b v="0"/>
    <b v="1"/>
    <s v="technology/web"/>
    <x v="2"/>
    <x v="2"/>
  </r>
  <r>
    <x v="901"/>
    <x v="880"/>
    <s v="Versatile bottom-line definition"/>
    <x v="36"/>
    <n v="8746"/>
    <n v="1.5617857142857143"/>
    <x v="1"/>
    <x v="122"/>
    <n v="55.0062893081761"/>
    <x v="1"/>
    <s v="USD"/>
    <x v="807"/>
    <n v="1534654800"/>
    <b v="0"/>
    <b v="1"/>
    <s v="music/rock"/>
    <x v="1"/>
    <x v="1"/>
  </r>
  <r>
    <x v="902"/>
    <x v="881"/>
    <s v="Integrated bifurcated software"/>
    <x v="1"/>
    <n v="3534"/>
    <n v="2.5242857142857145"/>
    <x v="1"/>
    <x v="460"/>
    <n v="32.127272727272725"/>
    <x v="1"/>
    <s v="USD"/>
    <x v="722"/>
    <n v="1457762400"/>
    <b v="0"/>
    <b v="0"/>
    <s v="technology/web"/>
    <x v="2"/>
    <x v="2"/>
  </r>
  <r>
    <x v="903"/>
    <x v="882"/>
    <s v="Assimilated next generation instruction set"/>
    <x v="423"/>
    <n v="709"/>
    <n v="1.729268292682927E-2"/>
    <x v="2"/>
    <x v="443"/>
    <n v="50.642857142857146"/>
    <x v="1"/>
    <s v="USD"/>
    <x v="477"/>
    <n v="1337490000"/>
    <b v="0"/>
    <b v="1"/>
    <s v="publishing/nonfiction"/>
    <x v="5"/>
    <x v="9"/>
  </r>
  <r>
    <x v="904"/>
    <x v="883"/>
    <s v="Digitized foreground array"/>
    <x v="191"/>
    <n v="795"/>
    <n v="0.12230769230769231"/>
    <x v="0"/>
    <x v="36"/>
    <n v="49.6875"/>
    <x v="1"/>
    <s v="USD"/>
    <x v="259"/>
    <n v="1349672400"/>
    <b v="0"/>
    <b v="0"/>
    <s v="publishing/radio &amp; podcasts"/>
    <x v="5"/>
    <x v="15"/>
  </r>
  <r>
    <x v="905"/>
    <x v="884"/>
    <s v="Re-engineered clear-thinking project"/>
    <x v="58"/>
    <n v="12955"/>
    <n v="1.6398734177215191"/>
    <x v="1"/>
    <x v="64"/>
    <n v="54.894067796610166"/>
    <x v="1"/>
    <s v="USD"/>
    <x v="9"/>
    <n v="1379826000"/>
    <b v="0"/>
    <b v="0"/>
    <s v="theater/plays"/>
    <x v="3"/>
    <x v="3"/>
  </r>
  <r>
    <x v="906"/>
    <x v="885"/>
    <s v="Implemented even-keeled standardization"/>
    <x v="20"/>
    <n v="8964"/>
    <n v="1.6298181818181818"/>
    <x v="1"/>
    <x v="271"/>
    <n v="46.931937172774866"/>
    <x v="1"/>
    <s v="USD"/>
    <x v="808"/>
    <n v="1497762000"/>
    <b v="1"/>
    <b v="1"/>
    <s v="film &amp; video/documentary"/>
    <x v="4"/>
    <x v="4"/>
  </r>
  <r>
    <x v="907"/>
    <x v="886"/>
    <s v="Quality-focused asymmetric adapter"/>
    <x v="14"/>
    <n v="1843"/>
    <n v="0.20252747252747252"/>
    <x v="0"/>
    <x v="142"/>
    <n v="44.951219512195124"/>
    <x v="1"/>
    <s v="USD"/>
    <x v="809"/>
    <n v="1304485200"/>
    <b v="0"/>
    <b v="0"/>
    <s v="theater/plays"/>
    <x v="3"/>
    <x v="3"/>
  </r>
  <r>
    <x v="908"/>
    <x v="887"/>
    <s v="Networked intangible help-desk"/>
    <x v="424"/>
    <n v="121950"/>
    <n v="3.1924083769633507"/>
    <x v="1"/>
    <x v="557"/>
    <n v="30.99898322318251"/>
    <x v="1"/>
    <s v="USD"/>
    <x v="444"/>
    <n v="1336885200"/>
    <b v="0"/>
    <b v="0"/>
    <s v="games/video games"/>
    <x v="6"/>
    <x v="11"/>
  </r>
  <r>
    <x v="909"/>
    <x v="888"/>
    <s v="Synchronized attitude-oriented frame"/>
    <x v="37"/>
    <n v="8621"/>
    <n v="4.7894444444444444"/>
    <x v="1"/>
    <x v="175"/>
    <n v="107.7625"/>
    <x v="0"/>
    <s v="CAD"/>
    <x v="384"/>
    <n v="1530421200"/>
    <b v="0"/>
    <b v="1"/>
    <s v="theater/plays"/>
    <x v="3"/>
    <x v="3"/>
  </r>
  <r>
    <x v="910"/>
    <x v="889"/>
    <s v="Proactive incremental architecture"/>
    <x v="425"/>
    <n v="30215"/>
    <n v="0.19556634304207121"/>
    <x v="3"/>
    <x v="102"/>
    <n v="102.07770270270271"/>
    <x v="1"/>
    <s v="USD"/>
    <x v="810"/>
    <n v="1421992800"/>
    <b v="0"/>
    <b v="0"/>
    <s v="theater/plays"/>
    <x v="3"/>
    <x v="3"/>
  </r>
  <r>
    <x v="911"/>
    <x v="890"/>
    <s v="Cloned responsive standardization"/>
    <x v="306"/>
    <n v="11539"/>
    <n v="1.9894827586206896"/>
    <x v="1"/>
    <x v="558"/>
    <n v="24.976190476190474"/>
    <x v="1"/>
    <s v="USD"/>
    <x v="811"/>
    <n v="1568178000"/>
    <b v="1"/>
    <b v="0"/>
    <s v="technology/web"/>
    <x v="2"/>
    <x v="2"/>
  </r>
  <r>
    <x v="912"/>
    <x v="891"/>
    <s v="Reduced bifurcated pricing structure"/>
    <x v="37"/>
    <n v="14310"/>
    <n v="7.95"/>
    <x v="1"/>
    <x v="559"/>
    <n v="79.944134078212286"/>
    <x v="1"/>
    <s v="USD"/>
    <x v="812"/>
    <n v="1347944400"/>
    <b v="1"/>
    <b v="0"/>
    <s v="film &amp; video/drama"/>
    <x v="4"/>
    <x v="6"/>
  </r>
  <r>
    <x v="913"/>
    <x v="892"/>
    <s v="Re-engineered asymmetric challenge"/>
    <x v="426"/>
    <n v="35536"/>
    <n v="0.50621082621082625"/>
    <x v="0"/>
    <x v="560"/>
    <n v="67.946462715105156"/>
    <x v="2"/>
    <s v="AUD"/>
    <x v="813"/>
    <n v="1558760400"/>
    <b v="0"/>
    <b v="0"/>
    <s v="film &amp; video/drama"/>
    <x v="4"/>
    <x v="6"/>
  </r>
  <r>
    <x v="914"/>
    <x v="893"/>
    <s v="Diverse client-driven conglomeration"/>
    <x v="330"/>
    <n v="3676"/>
    <n v="0.57437499999999997"/>
    <x v="0"/>
    <x v="561"/>
    <n v="26.070921985815602"/>
    <x v="4"/>
    <s v="GBP"/>
    <x v="814"/>
    <n v="1376629200"/>
    <b v="0"/>
    <b v="0"/>
    <s v="theater/plays"/>
    <x v="3"/>
    <x v="3"/>
  </r>
  <r>
    <x v="915"/>
    <x v="894"/>
    <s v="Configurable upward-trending solution"/>
    <x v="427"/>
    <n v="195936"/>
    <n v="1.5562827640984909"/>
    <x v="1"/>
    <x v="562"/>
    <n v="105.0032154340836"/>
    <x v="4"/>
    <s v="GBP"/>
    <x v="80"/>
    <n v="1504760400"/>
    <b v="0"/>
    <b v="0"/>
    <s v="film &amp; video/television"/>
    <x v="4"/>
    <x v="19"/>
  </r>
  <r>
    <x v="916"/>
    <x v="895"/>
    <s v="Persistent bandwidth-monitored framework"/>
    <x v="41"/>
    <n v="1343"/>
    <n v="0.36297297297297298"/>
    <x v="0"/>
    <x v="550"/>
    <n v="25.826923076923077"/>
    <x v="1"/>
    <s v="USD"/>
    <x v="815"/>
    <n v="1419660000"/>
    <b v="0"/>
    <b v="0"/>
    <s v="photography/photography books"/>
    <x v="7"/>
    <x v="14"/>
  </r>
  <r>
    <x v="917"/>
    <x v="896"/>
    <s v="Polarized discrete product"/>
    <x v="136"/>
    <n v="2097"/>
    <n v="0.58250000000000002"/>
    <x v="2"/>
    <x v="11"/>
    <n v="77.666666666666671"/>
    <x v="4"/>
    <s v="GBP"/>
    <x v="816"/>
    <n v="1311310800"/>
    <b v="0"/>
    <b v="1"/>
    <s v="film &amp; video/shorts"/>
    <x v="4"/>
    <x v="12"/>
  </r>
  <r>
    <x v="918"/>
    <x v="897"/>
    <s v="Seamless dynamic website"/>
    <x v="167"/>
    <n v="9021"/>
    <n v="2.3739473684210526"/>
    <x v="1"/>
    <x v="388"/>
    <n v="57.82692307692308"/>
    <x v="5"/>
    <s v="CHF"/>
    <x v="474"/>
    <n v="1344315600"/>
    <b v="0"/>
    <b v="0"/>
    <s v="publishing/radio &amp; podcasts"/>
    <x v="5"/>
    <x v="15"/>
  </r>
  <r>
    <x v="919"/>
    <x v="898"/>
    <s v="Extended multimedia firmware"/>
    <x v="428"/>
    <n v="20915"/>
    <n v="0.58750000000000002"/>
    <x v="0"/>
    <x v="537"/>
    <n v="92.955555555555549"/>
    <x v="2"/>
    <s v="AUD"/>
    <x v="817"/>
    <n v="1510725600"/>
    <b v="0"/>
    <b v="1"/>
    <s v="theater/plays"/>
    <x v="3"/>
    <x v="3"/>
  </r>
  <r>
    <x v="920"/>
    <x v="899"/>
    <s v="Versatile directional project"/>
    <x v="98"/>
    <n v="9676"/>
    <n v="1.8256603773584905"/>
    <x v="1"/>
    <x v="563"/>
    <n v="37.945098039215686"/>
    <x v="1"/>
    <s v="USD"/>
    <x v="818"/>
    <n v="1551247200"/>
    <b v="1"/>
    <b v="0"/>
    <s v="film &amp; video/animation"/>
    <x v="4"/>
    <x v="10"/>
  </r>
  <r>
    <x v="921"/>
    <x v="900"/>
    <s v="Profound directional knowledge user"/>
    <x v="429"/>
    <n v="1210"/>
    <n v="7.5436408977556111E-3"/>
    <x v="0"/>
    <x v="63"/>
    <n v="31.842105263157894"/>
    <x v="1"/>
    <s v="USD"/>
    <x v="819"/>
    <n v="1330236000"/>
    <b v="0"/>
    <b v="0"/>
    <s v="technology/web"/>
    <x v="2"/>
    <x v="2"/>
  </r>
  <r>
    <x v="922"/>
    <x v="901"/>
    <s v="Ameliorated logistical capability"/>
    <x v="430"/>
    <n v="90440"/>
    <n v="1.7595330739299611"/>
    <x v="1"/>
    <x v="564"/>
    <n v="40"/>
    <x v="1"/>
    <s v="USD"/>
    <x v="609"/>
    <n v="1545112800"/>
    <b v="0"/>
    <b v="1"/>
    <s v="music/world music"/>
    <x v="1"/>
    <x v="21"/>
  </r>
  <r>
    <x v="923"/>
    <x v="902"/>
    <s v="Sharable discrete definition"/>
    <x v="12"/>
    <n v="4044"/>
    <n v="2.3788235294117648"/>
    <x v="1"/>
    <x v="174"/>
    <n v="101.1"/>
    <x v="1"/>
    <s v="USD"/>
    <x v="547"/>
    <n v="1279170000"/>
    <b v="0"/>
    <b v="0"/>
    <s v="theater/plays"/>
    <x v="3"/>
    <x v="3"/>
  </r>
  <r>
    <x v="924"/>
    <x v="903"/>
    <s v="User-friendly next generation core"/>
    <x v="431"/>
    <n v="192292"/>
    <n v="4.8805076142131982"/>
    <x v="1"/>
    <x v="565"/>
    <n v="84.006989951944078"/>
    <x v="6"/>
    <s v="EUR"/>
    <x v="820"/>
    <n v="1573452000"/>
    <b v="0"/>
    <b v="0"/>
    <s v="theater/plays"/>
    <x v="3"/>
    <x v="3"/>
  </r>
  <r>
    <x v="925"/>
    <x v="904"/>
    <s v="Profit-focused empowering system engine"/>
    <x v="162"/>
    <n v="6722"/>
    <n v="2.2406666666666668"/>
    <x v="1"/>
    <x v="167"/>
    <n v="103.41538461538461"/>
    <x v="1"/>
    <s v="USD"/>
    <x v="821"/>
    <n v="1507093200"/>
    <b v="0"/>
    <b v="0"/>
    <s v="theater/plays"/>
    <x v="3"/>
    <x v="3"/>
  </r>
  <r>
    <x v="926"/>
    <x v="905"/>
    <s v="Synchronized cohesive encoding"/>
    <x v="251"/>
    <n v="1577"/>
    <n v="0.18126436781609195"/>
    <x v="0"/>
    <x v="27"/>
    <n v="105.13333333333334"/>
    <x v="1"/>
    <s v="USD"/>
    <x v="151"/>
    <n v="1463374800"/>
    <b v="0"/>
    <b v="0"/>
    <s v="food/food trucks"/>
    <x v="0"/>
    <x v="0"/>
  </r>
  <r>
    <x v="927"/>
    <x v="906"/>
    <s v="Synergistic dynamic utilization"/>
    <x v="44"/>
    <n v="3301"/>
    <n v="0.45847222222222223"/>
    <x v="0"/>
    <x v="95"/>
    <n v="89.21621621621621"/>
    <x v="1"/>
    <s v="USD"/>
    <x v="822"/>
    <n v="1344574800"/>
    <b v="0"/>
    <b v="0"/>
    <s v="theater/plays"/>
    <x v="3"/>
    <x v="3"/>
  </r>
  <r>
    <x v="928"/>
    <x v="907"/>
    <s v="Triple-buffered bi-directional model"/>
    <x v="225"/>
    <n v="196386"/>
    <n v="1.1731541218637993"/>
    <x v="1"/>
    <x v="566"/>
    <n v="51.995234312946785"/>
    <x v="6"/>
    <s v="EUR"/>
    <x v="823"/>
    <n v="1389074400"/>
    <b v="0"/>
    <b v="0"/>
    <s v="technology/web"/>
    <x v="2"/>
    <x v="2"/>
  </r>
  <r>
    <x v="929"/>
    <x v="908"/>
    <s v="Polarized tertiary function"/>
    <x v="20"/>
    <n v="11952"/>
    <n v="2.173090909090909"/>
    <x v="1"/>
    <x v="229"/>
    <n v="64.956521739130437"/>
    <x v="4"/>
    <s v="GBP"/>
    <x v="824"/>
    <n v="1494997200"/>
    <b v="0"/>
    <b v="0"/>
    <s v="theater/plays"/>
    <x v="3"/>
    <x v="3"/>
  </r>
  <r>
    <x v="930"/>
    <x v="909"/>
    <s v="Configurable fault-tolerant structure"/>
    <x v="26"/>
    <n v="3930"/>
    <n v="1.1228571428571428"/>
    <x v="1"/>
    <x v="72"/>
    <n v="46.235294117647058"/>
    <x v="1"/>
    <s v="USD"/>
    <x v="825"/>
    <n v="1425448800"/>
    <b v="0"/>
    <b v="1"/>
    <s v="theater/plays"/>
    <x v="3"/>
    <x v="3"/>
  </r>
  <r>
    <x v="931"/>
    <x v="910"/>
    <s v="Digitized 24/7 budgetary management"/>
    <x v="58"/>
    <n v="5729"/>
    <n v="0.72518987341772156"/>
    <x v="0"/>
    <x v="192"/>
    <n v="51.151785714285715"/>
    <x v="1"/>
    <s v="USD"/>
    <x v="826"/>
    <n v="1404104400"/>
    <b v="0"/>
    <b v="1"/>
    <s v="theater/plays"/>
    <x v="3"/>
    <x v="3"/>
  </r>
  <r>
    <x v="932"/>
    <x v="911"/>
    <s v="Stand-alone zero tolerance algorithm"/>
    <x v="173"/>
    <n v="4883"/>
    <n v="2.1230434782608696"/>
    <x v="1"/>
    <x v="358"/>
    <n v="33.909722222222221"/>
    <x v="1"/>
    <s v="USD"/>
    <x v="827"/>
    <n v="1394773200"/>
    <b v="0"/>
    <b v="0"/>
    <s v="music/rock"/>
    <x v="1"/>
    <x v="1"/>
  </r>
  <r>
    <x v="933"/>
    <x v="912"/>
    <s v="Implemented tangible support"/>
    <x v="432"/>
    <n v="175015"/>
    <n v="2.3974657534246577"/>
    <x v="1"/>
    <x v="567"/>
    <n v="92.016298633017882"/>
    <x v="1"/>
    <s v="USD"/>
    <x v="828"/>
    <n v="1366520400"/>
    <b v="0"/>
    <b v="0"/>
    <s v="theater/plays"/>
    <x v="3"/>
    <x v="3"/>
  </r>
  <r>
    <x v="934"/>
    <x v="913"/>
    <s v="Reactive radical framework"/>
    <x v="8"/>
    <n v="11280"/>
    <n v="1.8193548387096774"/>
    <x v="1"/>
    <x v="339"/>
    <n v="107.42857142857143"/>
    <x v="1"/>
    <s v="USD"/>
    <x v="829"/>
    <n v="1456639200"/>
    <b v="0"/>
    <b v="0"/>
    <s v="theater/plays"/>
    <x v="3"/>
    <x v="3"/>
  </r>
  <r>
    <x v="935"/>
    <x v="914"/>
    <s v="Object-based full-range knowledge user"/>
    <x v="55"/>
    <n v="10012"/>
    <n v="1.6413114754098361"/>
    <x v="1"/>
    <x v="227"/>
    <n v="75.848484848484844"/>
    <x v="1"/>
    <s v="USD"/>
    <x v="830"/>
    <n v="1438318800"/>
    <b v="0"/>
    <b v="0"/>
    <s v="theater/plays"/>
    <x v="3"/>
    <x v="3"/>
  </r>
  <r>
    <x v="936"/>
    <x v="591"/>
    <s v="Enhanced composite contingency"/>
    <x v="100"/>
    <n v="1690"/>
    <n v="1.6375968992248063E-2"/>
    <x v="0"/>
    <x v="356"/>
    <n v="80.476190476190482"/>
    <x v="1"/>
    <s v="USD"/>
    <x v="831"/>
    <n v="1564030800"/>
    <b v="1"/>
    <b v="0"/>
    <s v="theater/plays"/>
    <x v="3"/>
    <x v="3"/>
  </r>
  <r>
    <x v="937"/>
    <x v="915"/>
    <s v="Cloned fresh-thinking model"/>
    <x v="409"/>
    <n v="84891"/>
    <n v="0.49643859649122807"/>
    <x v="3"/>
    <x v="568"/>
    <n v="86.978483606557376"/>
    <x v="1"/>
    <s v="USD"/>
    <x v="832"/>
    <n v="1449295200"/>
    <b v="0"/>
    <b v="0"/>
    <s v="film &amp; video/documentary"/>
    <x v="4"/>
    <x v="4"/>
  </r>
  <r>
    <x v="938"/>
    <x v="916"/>
    <s v="Total dedicated benchmark"/>
    <x v="243"/>
    <n v="10093"/>
    <n v="1.0970652173913042"/>
    <x v="1"/>
    <x v="87"/>
    <n v="105.13541666666667"/>
    <x v="1"/>
    <s v="USD"/>
    <x v="833"/>
    <n v="1531890000"/>
    <b v="0"/>
    <b v="1"/>
    <s v="publishing/fiction"/>
    <x v="5"/>
    <x v="13"/>
  </r>
  <r>
    <x v="939"/>
    <x v="917"/>
    <s v="Streamlined human-resource Graphic Interface"/>
    <x v="75"/>
    <n v="3839"/>
    <n v="0.49217948717948717"/>
    <x v="0"/>
    <x v="109"/>
    <n v="57.298507462686565"/>
    <x v="1"/>
    <s v="USD"/>
    <x v="834"/>
    <n v="1306213200"/>
    <b v="0"/>
    <b v="1"/>
    <s v="games/video games"/>
    <x v="6"/>
    <x v="11"/>
  </r>
  <r>
    <x v="940"/>
    <x v="918"/>
    <s v="Upgradable analyzing core"/>
    <x v="34"/>
    <n v="6161"/>
    <n v="0.62232323232323228"/>
    <x v="2"/>
    <x v="569"/>
    <n v="93.348484848484844"/>
    <x v="0"/>
    <s v="CAD"/>
    <x v="835"/>
    <n v="1356242400"/>
    <b v="0"/>
    <b v="0"/>
    <s v="technology/web"/>
    <x v="2"/>
    <x v="2"/>
  </r>
  <r>
    <x v="941"/>
    <x v="919"/>
    <s v="Profound exuding pricing structure"/>
    <x v="433"/>
    <n v="5615"/>
    <n v="0.1305813953488372"/>
    <x v="0"/>
    <x v="373"/>
    <n v="71.987179487179489"/>
    <x v="1"/>
    <s v="USD"/>
    <x v="836"/>
    <n v="1297576800"/>
    <b v="1"/>
    <b v="0"/>
    <s v="theater/plays"/>
    <x v="3"/>
    <x v="3"/>
  </r>
  <r>
    <x v="942"/>
    <x v="916"/>
    <s v="Horizontal optimizing model"/>
    <x v="103"/>
    <n v="6205"/>
    <n v="0.64635416666666667"/>
    <x v="0"/>
    <x v="109"/>
    <n v="92.611940298507463"/>
    <x v="2"/>
    <s v="AUD"/>
    <x v="837"/>
    <n v="1296194400"/>
    <b v="0"/>
    <b v="0"/>
    <s v="theater/plays"/>
    <x v="3"/>
    <x v="3"/>
  </r>
  <r>
    <x v="943"/>
    <x v="920"/>
    <s v="Synchronized fault-tolerant algorithm"/>
    <x v="168"/>
    <n v="11969"/>
    <n v="1.5958666666666668"/>
    <x v="1"/>
    <x v="493"/>
    <n v="104.99122807017544"/>
    <x v="1"/>
    <s v="USD"/>
    <x v="219"/>
    <n v="1414558800"/>
    <b v="0"/>
    <b v="0"/>
    <s v="food/food trucks"/>
    <x v="0"/>
    <x v="0"/>
  </r>
  <r>
    <x v="944"/>
    <x v="921"/>
    <s v="Streamlined 5thgeneration intranet"/>
    <x v="83"/>
    <n v="8142"/>
    <n v="0.81420000000000003"/>
    <x v="0"/>
    <x v="570"/>
    <n v="30.958174904942965"/>
    <x v="2"/>
    <s v="AUD"/>
    <x v="365"/>
    <n v="1488348000"/>
    <b v="0"/>
    <b v="0"/>
    <s v="photography/photography books"/>
    <x v="7"/>
    <x v="14"/>
  </r>
  <r>
    <x v="945"/>
    <x v="922"/>
    <s v="Cross-group clear-thinking task-force"/>
    <x v="434"/>
    <n v="55805"/>
    <n v="0.32444767441860467"/>
    <x v="0"/>
    <x v="571"/>
    <n v="33.001182732111175"/>
    <x v="1"/>
    <s v="USD"/>
    <x v="838"/>
    <n v="1334898000"/>
    <b v="1"/>
    <b v="0"/>
    <s v="photography/photography books"/>
    <x v="7"/>
    <x v="14"/>
  </r>
  <r>
    <x v="946"/>
    <x v="923"/>
    <s v="Public-key bandwidth-monitored intranet"/>
    <x v="184"/>
    <n v="15238"/>
    <n v="9.9141184124918666E-2"/>
    <x v="0"/>
    <x v="483"/>
    <n v="84.187845303867405"/>
    <x v="1"/>
    <s v="USD"/>
    <x v="839"/>
    <n v="1308373200"/>
    <b v="0"/>
    <b v="0"/>
    <s v="theater/plays"/>
    <x v="3"/>
    <x v="3"/>
  </r>
  <r>
    <x v="947"/>
    <x v="924"/>
    <s v="Upgradable clear-thinking hardware"/>
    <x v="136"/>
    <n v="961"/>
    <n v="0.26694444444444443"/>
    <x v="0"/>
    <x v="171"/>
    <n v="73.92307692307692"/>
    <x v="1"/>
    <s v="USD"/>
    <x v="840"/>
    <n v="1412312400"/>
    <b v="0"/>
    <b v="0"/>
    <s v="theater/plays"/>
    <x v="3"/>
    <x v="3"/>
  </r>
  <r>
    <x v="948"/>
    <x v="925"/>
    <s v="Integrated holistic paradigm"/>
    <x v="151"/>
    <n v="5918"/>
    <n v="0.62957446808510642"/>
    <x v="3"/>
    <x v="415"/>
    <n v="36.987499999999997"/>
    <x v="1"/>
    <s v="USD"/>
    <x v="841"/>
    <n v="1419228000"/>
    <b v="1"/>
    <b v="1"/>
    <s v="film &amp; video/documentary"/>
    <x v="4"/>
    <x v="4"/>
  </r>
  <r>
    <x v="949"/>
    <x v="926"/>
    <s v="Seamless clear-thinking conglomeration"/>
    <x v="291"/>
    <n v="9520"/>
    <n v="1.6135593220338984"/>
    <x v="1"/>
    <x v="84"/>
    <n v="46.896551724137929"/>
    <x v="1"/>
    <s v="USD"/>
    <x v="842"/>
    <n v="1430974800"/>
    <b v="0"/>
    <b v="0"/>
    <s v="technology/web"/>
    <x v="2"/>
    <x v="2"/>
  </r>
  <r>
    <x v="950"/>
    <x v="927"/>
    <s v="Persistent content-based methodology"/>
    <x v="0"/>
    <n v="5"/>
    <n v="0.05"/>
    <x v="0"/>
    <x v="49"/>
    <n v="5"/>
    <x v="1"/>
    <s v="USD"/>
    <x v="843"/>
    <n v="1555822800"/>
    <b v="0"/>
    <b v="1"/>
    <s v="theater/plays"/>
    <x v="3"/>
    <x v="3"/>
  </r>
  <r>
    <x v="951"/>
    <x v="928"/>
    <s v="Re-engineered 24hour matrix"/>
    <x v="435"/>
    <n v="159056"/>
    <n v="10.969379310344827"/>
    <x v="1"/>
    <x v="572"/>
    <n v="102.02437459910199"/>
    <x v="1"/>
    <s v="USD"/>
    <x v="844"/>
    <n v="1482818400"/>
    <b v="0"/>
    <b v="1"/>
    <s v="music/rock"/>
    <x v="1"/>
    <x v="1"/>
  </r>
  <r>
    <x v="952"/>
    <x v="929"/>
    <s v="Virtual multi-tasking core"/>
    <x v="436"/>
    <n v="101987"/>
    <n v="0.70094158075601376"/>
    <x v="3"/>
    <x v="428"/>
    <n v="45.007502206531335"/>
    <x v="1"/>
    <s v="USD"/>
    <x v="845"/>
    <n v="1471928400"/>
    <b v="0"/>
    <b v="0"/>
    <s v="film &amp; video/documentary"/>
    <x v="4"/>
    <x v="4"/>
  </r>
  <r>
    <x v="953"/>
    <x v="930"/>
    <s v="Streamlined fault-tolerant conglomeration"/>
    <x v="88"/>
    <n v="1980"/>
    <n v="0.6"/>
    <x v="0"/>
    <x v="356"/>
    <n v="94.285714285714292"/>
    <x v="1"/>
    <s v="USD"/>
    <x v="846"/>
    <n v="1453701600"/>
    <b v="0"/>
    <b v="1"/>
    <s v="film &amp; video/science fiction"/>
    <x v="4"/>
    <x v="22"/>
  </r>
  <r>
    <x v="954"/>
    <x v="931"/>
    <s v="Enterprise-wide client-driven policy"/>
    <x v="142"/>
    <n v="156384"/>
    <n v="3.6709859154929578"/>
    <x v="1"/>
    <x v="573"/>
    <n v="101.02325581395348"/>
    <x v="2"/>
    <s v="AUD"/>
    <x v="110"/>
    <n v="1350363600"/>
    <b v="0"/>
    <b v="0"/>
    <s v="technology/web"/>
    <x v="2"/>
    <x v="2"/>
  </r>
  <r>
    <x v="955"/>
    <x v="932"/>
    <s v="Function-based next generation emulation"/>
    <x v="31"/>
    <n v="7763"/>
    <n v="11.09"/>
    <x v="1"/>
    <x v="175"/>
    <n v="97.037499999999994"/>
    <x v="1"/>
    <s v="USD"/>
    <x v="847"/>
    <n v="1353996000"/>
    <b v="0"/>
    <b v="0"/>
    <s v="theater/plays"/>
    <x v="3"/>
    <x v="3"/>
  </r>
  <r>
    <x v="956"/>
    <x v="933"/>
    <s v="Re-engineered composite focus group"/>
    <x v="437"/>
    <n v="35698"/>
    <n v="0.19028784648187633"/>
    <x v="0"/>
    <x v="268"/>
    <n v="43.00963855421687"/>
    <x v="1"/>
    <s v="USD"/>
    <x v="848"/>
    <n v="1451109600"/>
    <b v="0"/>
    <b v="0"/>
    <s v="film &amp; video/science fiction"/>
    <x v="4"/>
    <x v="22"/>
  </r>
  <r>
    <x v="957"/>
    <x v="934"/>
    <s v="Profound mission-critical function"/>
    <x v="122"/>
    <n v="12434"/>
    <n v="1.2687755102040816"/>
    <x v="1"/>
    <x v="54"/>
    <n v="94.916030534351151"/>
    <x v="1"/>
    <s v="USD"/>
    <x v="849"/>
    <n v="1329631200"/>
    <b v="0"/>
    <b v="0"/>
    <s v="theater/plays"/>
    <x v="3"/>
    <x v="3"/>
  </r>
  <r>
    <x v="958"/>
    <x v="935"/>
    <s v="De-engineered zero-defect open system"/>
    <x v="65"/>
    <n v="8081"/>
    <n v="7.3463636363636367"/>
    <x v="1"/>
    <x v="192"/>
    <n v="72.151785714285708"/>
    <x v="1"/>
    <s v="USD"/>
    <x v="780"/>
    <n v="1278997200"/>
    <b v="0"/>
    <b v="0"/>
    <s v="film &amp; video/animation"/>
    <x v="4"/>
    <x v="10"/>
  </r>
  <r>
    <x v="959"/>
    <x v="936"/>
    <s v="Operative hybrid utilization"/>
    <x v="438"/>
    <n v="6631"/>
    <n v="4.5731034482758622E-2"/>
    <x v="0"/>
    <x v="406"/>
    <n v="51.007692307692309"/>
    <x v="1"/>
    <s v="USD"/>
    <x v="140"/>
    <n v="1280120400"/>
    <b v="0"/>
    <b v="0"/>
    <s v="publishing/translations"/>
    <x v="5"/>
    <x v="18"/>
  </r>
  <r>
    <x v="960"/>
    <x v="937"/>
    <s v="Function-based interactive matrix"/>
    <x v="20"/>
    <n v="4678"/>
    <n v="0.85054545454545449"/>
    <x v="0"/>
    <x v="12"/>
    <n v="85.054545454545448"/>
    <x v="1"/>
    <s v="USD"/>
    <x v="850"/>
    <n v="1458104400"/>
    <b v="0"/>
    <b v="0"/>
    <s v="technology/web"/>
    <x v="2"/>
    <x v="2"/>
  </r>
  <r>
    <x v="961"/>
    <x v="938"/>
    <s v="Optimized content-based collaboration"/>
    <x v="57"/>
    <n v="6800"/>
    <n v="1.1929824561403508"/>
    <x v="1"/>
    <x v="287"/>
    <n v="43.87096774193548"/>
    <x v="1"/>
    <s v="USD"/>
    <x v="851"/>
    <n v="1298268000"/>
    <b v="0"/>
    <b v="0"/>
    <s v="publishing/translations"/>
    <x v="5"/>
    <x v="18"/>
  </r>
  <r>
    <x v="962"/>
    <x v="939"/>
    <s v="User-centric cohesive policy"/>
    <x v="136"/>
    <n v="10657"/>
    <n v="2.9602777777777778"/>
    <x v="1"/>
    <x v="574"/>
    <n v="40.063909774436091"/>
    <x v="1"/>
    <s v="USD"/>
    <x v="852"/>
    <n v="1386223200"/>
    <b v="0"/>
    <b v="0"/>
    <s v="food/food trucks"/>
    <x v="0"/>
    <x v="0"/>
  </r>
  <r>
    <x v="963"/>
    <x v="940"/>
    <s v="Ergonomic methodical hub"/>
    <x v="291"/>
    <n v="4997"/>
    <n v="0.84694915254237291"/>
    <x v="0"/>
    <x v="493"/>
    <n v="43.833333333333336"/>
    <x v="6"/>
    <s v="EUR"/>
    <x v="853"/>
    <n v="1299823200"/>
    <b v="0"/>
    <b v="1"/>
    <s v="photography/photography books"/>
    <x v="7"/>
    <x v="14"/>
  </r>
  <r>
    <x v="964"/>
    <x v="941"/>
    <s v="Devolved disintermediate encryption"/>
    <x v="41"/>
    <n v="13164"/>
    <n v="3.5578378378378379"/>
    <x v="1"/>
    <x v="287"/>
    <n v="84.92903225806451"/>
    <x v="1"/>
    <s v="USD"/>
    <x v="854"/>
    <n v="1431752400"/>
    <b v="0"/>
    <b v="0"/>
    <s v="theater/plays"/>
    <x v="3"/>
    <x v="3"/>
  </r>
  <r>
    <x v="965"/>
    <x v="942"/>
    <s v="Phased clear-thinking policy"/>
    <x v="196"/>
    <n v="8501"/>
    <n v="3.8640909090909092"/>
    <x v="1"/>
    <x v="512"/>
    <n v="41.067632850241544"/>
    <x v="4"/>
    <s v="GBP"/>
    <x v="67"/>
    <n v="1267855200"/>
    <b v="0"/>
    <b v="0"/>
    <s v="music/rock"/>
    <x v="1"/>
    <x v="1"/>
  </r>
  <r>
    <x v="966"/>
    <x v="411"/>
    <s v="Seamless solution-oriented capacity"/>
    <x v="12"/>
    <n v="13468"/>
    <n v="7.9223529411764702"/>
    <x v="1"/>
    <x v="242"/>
    <n v="54.971428571428568"/>
    <x v="1"/>
    <s v="USD"/>
    <x v="855"/>
    <n v="1497675600"/>
    <b v="0"/>
    <b v="0"/>
    <s v="theater/plays"/>
    <x v="3"/>
    <x v="3"/>
  </r>
  <r>
    <x v="967"/>
    <x v="943"/>
    <s v="Organized human-resource attitude"/>
    <x v="439"/>
    <n v="121138"/>
    <n v="1.3703393665158372"/>
    <x v="1"/>
    <x v="575"/>
    <n v="77.010807374443743"/>
    <x v="1"/>
    <s v="USD"/>
    <x v="107"/>
    <n v="1336885200"/>
    <b v="0"/>
    <b v="0"/>
    <s v="music/world music"/>
    <x v="1"/>
    <x v="21"/>
  </r>
  <r>
    <x v="968"/>
    <x v="944"/>
    <s v="Open-architected disintermediate budgetary management"/>
    <x v="166"/>
    <n v="8117"/>
    <n v="3.3820833333333336"/>
    <x v="1"/>
    <x v="493"/>
    <n v="71.201754385964918"/>
    <x v="1"/>
    <s v="USD"/>
    <x v="344"/>
    <n v="1295157600"/>
    <b v="0"/>
    <b v="0"/>
    <s v="food/food trucks"/>
    <x v="0"/>
    <x v="0"/>
  </r>
  <r>
    <x v="969"/>
    <x v="945"/>
    <s v="Multi-lateral radical solution"/>
    <x v="58"/>
    <n v="8550"/>
    <n v="1.0822784810126582"/>
    <x v="1"/>
    <x v="576"/>
    <n v="91.935483870967744"/>
    <x v="1"/>
    <s v="USD"/>
    <x v="856"/>
    <n v="1577599200"/>
    <b v="0"/>
    <b v="0"/>
    <s v="theater/plays"/>
    <x v="3"/>
    <x v="3"/>
  </r>
  <r>
    <x v="970"/>
    <x v="946"/>
    <s v="Inverse context-sensitive info-mediaries"/>
    <x v="309"/>
    <n v="57659"/>
    <n v="0.60757639620653314"/>
    <x v="0"/>
    <x v="577"/>
    <n v="97.069023569023571"/>
    <x v="1"/>
    <s v="USD"/>
    <x v="857"/>
    <n v="1305003600"/>
    <b v="0"/>
    <b v="0"/>
    <s v="theater/plays"/>
    <x v="3"/>
    <x v="3"/>
  </r>
  <r>
    <x v="971"/>
    <x v="947"/>
    <s v="Versatile neutral workforce"/>
    <x v="135"/>
    <n v="1414"/>
    <n v="0.27725490196078434"/>
    <x v="0"/>
    <x v="3"/>
    <n v="58.916666666666664"/>
    <x v="1"/>
    <s v="USD"/>
    <x v="858"/>
    <n v="1381726800"/>
    <b v="0"/>
    <b v="0"/>
    <s v="film &amp; video/television"/>
    <x v="4"/>
    <x v="19"/>
  </r>
  <r>
    <x v="972"/>
    <x v="948"/>
    <s v="Multi-tiered systematic knowledge user"/>
    <x v="440"/>
    <n v="97524"/>
    <n v="2.283934426229508"/>
    <x v="1"/>
    <x v="578"/>
    <n v="58.015466983938133"/>
    <x v="1"/>
    <s v="USD"/>
    <x v="859"/>
    <n v="1402462800"/>
    <b v="0"/>
    <b v="1"/>
    <s v="technology/web"/>
    <x v="2"/>
    <x v="2"/>
  </r>
  <r>
    <x v="973"/>
    <x v="949"/>
    <s v="Programmable multi-state algorithm"/>
    <x v="441"/>
    <n v="26176"/>
    <n v="0.21615194054500414"/>
    <x v="0"/>
    <x v="526"/>
    <n v="103.87301587301587"/>
    <x v="1"/>
    <s v="USD"/>
    <x v="860"/>
    <n v="1292133600"/>
    <b v="0"/>
    <b v="1"/>
    <s v="theater/plays"/>
    <x v="3"/>
    <x v="3"/>
  </r>
  <r>
    <x v="974"/>
    <x v="950"/>
    <s v="Multi-channeled reciprocal interface"/>
    <x v="126"/>
    <n v="2991"/>
    <n v="3.73875"/>
    <x v="1"/>
    <x v="235"/>
    <n v="93.46875"/>
    <x v="1"/>
    <s v="USD"/>
    <x v="170"/>
    <n v="1368939600"/>
    <b v="0"/>
    <b v="0"/>
    <s v="music/indie rock"/>
    <x v="1"/>
    <x v="7"/>
  </r>
  <r>
    <x v="975"/>
    <x v="951"/>
    <s v="Right-sized maximized migration"/>
    <x v="91"/>
    <n v="8366"/>
    <n v="1.5492592592592593"/>
    <x v="1"/>
    <x v="18"/>
    <n v="61.970370370370368"/>
    <x v="1"/>
    <s v="USD"/>
    <x v="861"/>
    <n v="1452146400"/>
    <b v="0"/>
    <b v="1"/>
    <s v="theater/plays"/>
    <x v="3"/>
    <x v="3"/>
  </r>
  <r>
    <x v="976"/>
    <x v="952"/>
    <s v="Self-enabling value-added artificial intelligence"/>
    <x v="220"/>
    <n v="12886"/>
    <n v="3.2214999999999998"/>
    <x v="1"/>
    <x v="382"/>
    <n v="92.042857142857144"/>
    <x v="1"/>
    <s v="USD"/>
    <x v="862"/>
    <n v="1296712800"/>
    <b v="0"/>
    <b v="1"/>
    <s v="theater/plays"/>
    <x v="3"/>
    <x v="3"/>
  </r>
  <r>
    <x v="977"/>
    <x v="597"/>
    <s v="Vision-oriented interactive solution"/>
    <x v="260"/>
    <n v="5177"/>
    <n v="0.73957142857142855"/>
    <x v="0"/>
    <x v="109"/>
    <n v="77.268656716417908"/>
    <x v="1"/>
    <s v="USD"/>
    <x v="863"/>
    <n v="1520748000"/>
    <b v="0"/>
    <b v="0"/>
    <s v="food/food trucks"/>
    <x v="0"/>
    <x v="0"/>
  </r>
  <r>
    <x v="978"/>
    <x v="953"/>
    <s v="Fundamental user-facing productivity"/>
    <x v="67"/>
    <n v="8641"/>
    <n v="8.641"/>
    <x v="1"/>
    <x v="45"/>
    <n v="93.923913043478265"/>
    <x v="1"/>
    <s v="USD"/>
    <x v="864"/>
    <n v="1480831200"/>
    <b v="0"/>
    <b v="0"/>
    <s v="games/video games"/>
    <x v="6"/>
    <x v="11"/>
  </r>
  <r>
    <x v="979"/>
    <x v="954"/>
    <s v="Innovative well-modulated capability"/>
    <x v="138"/>
    <n v="86244"/>
    <n v="1.432624584717608"/>
    <x v="1"/>
    <x v="579"/>
    <n v="84.969458128078813"/>
    <x v="4"/>
    <s v="GBP"/>
    <x v="527"/>
    <n v="1426914000"/>
    <b v="0"/>
    <b v="0"/>
    <s v="theater/plays"/>
    <x v="3"/>
    <x v="3"/>
  </r>
  <r>
    <x v="980"/>
    <x v="955"/>
    <s v="Universal fault-tolerant orchestration"/>
    <x v="442"/>
    <n v="78630"/>
    <n v="0.40281762295081969"/>
    <x v="0"/>
    <x v="580"/>
    <n v="105.97035040431267"/>
    <x v="1"/>
    <s v="USD"/>
    <x v="865"/>
    <n v="1446616800"/>
    <b v="1"/>
    <b v="0"/>
    <s v="publishing/nonfiction"/>
    <x v="5"/>
    <x v="9"/>
  </r>
  <r>
    <x v="981"/>
    <x v="956"/>
    <s v="Grass-roots executive synergy"/>
    <x v="313"/>
    <n v="11941"/>
    <n v="1.7822388059701493"/>
    <x v="1"/>
    <x v="581"/>
    <n v="36.969040247678016"/>
    <x v="1"/>
    <s v="USD"/>
    <x v="866"/>
    <n v="1517032800"/>
    <b v="0"/>
    <b v="0"/>
    <s v="technology/web"/>
    <x v="2"/>
    <x v="2"/>
  </r>
  <r>
    <x v="982"/>
    <x v="957"/>
    <s v="Multi-layered optimal application"/>
    <x v="44"/>
    <n v="6115"/>
    <n v="0.84930555555555554"/>
    <x v="0"/>
    <x v="51"/>
    <n v="81.533333333333331"/>
    <x v="1"/>
    <s v="USD"/>
    <x v="867"/>
    <n v="1311224400"/>
    <b v="0"/>
    <b v="1"/>
    <s v="film &amp; video/documentary"/>
    <x v="4"/>
    <x v="4"/>
  </r>
  <r>
    <x v="983"/>
    <x v="958"/>
    <s v="Business-focused full-range core"/>
    <x v="443"/>
    <n v="188404"/>
    <n v="1.4593648334624323"/>
    <x v="1"/>
    <x v="582"/>
    <n v="80.999140154772135"/>
    <x v="1"/>
    <s v="USD"/>
    <x v="868"/>
    <n v="1566190800"/>
    <b v="0"/>
    <b v="0"/>
    <s v="film &amp; video/documentary"/>
    <x v="4"/>
    <x v="4"/>
  </r>
  <r>
    <x v="984"/>
    <x v="959"/>
    <s v="Exclusive system-worthy Graphic Interface"/>
    <x v="191"/>
    <n v="9910"/>
    <n v="1.5246153846153847"/>
    <x v="1"/>
    <x v="345"/>
    <n v="26.010498687664043"/>
    <x v="1"/>
    <s v="USD"/>
    <x v="105"/>
    <n v="1570165200"/>
    <b v="0"/>
    <b v="0"/>
    <s v="theater/plays"/>
    <x v="3"/>
    <x v="3"/>
  </r>
  <r>
    <x v="985"/>
    <x v="960"/>
    <s v="Enhanced optimal ability"/>
    <x v="305"/>
    <n v="114523"/>
    <n v="0.67129542790152408"/>
    <x v="0"/>
    <x v="583"/>
    <n v="25.998410896708286"/>
    <x v="1"/>
    <s v="USD"/>
    <x v="481"/>
    <n v="1388556000"/>
    <b v="0"/>
    <b v="1"/>
    <s v="music/rock"/>
    <x v="1"/>
    <x v="1"/>
  </r>
  <r>
    <x v="986"/>
    <x v="961"/>
    <s v="Optional zero administration neural-net"/>
    <x v="75"/>
    <n v="3144"/>
    <n v="0.40307692307692305"/>
    <x v="0"/>
    <x v="45"/>
    <n v="34.173913043478258"/>
    <x v="1"/>
    <s v="USD"/>
    <x v="253"/>
    <n v="1303189200"/>
    <b v="0"/>
    <b v="0"/>
    <s v="music/rock"/>
    <x v="1"/>
    <x v="1"/>
  </r>
  <r>
    <x v="987"/>
    <x v="962"/>
    <s v="Ameliorated foreground focus group"/>
    <x v="8"/>
    <n v="13441"/>
    <n v="2.1679032258064517"/>
    <x v="1"/>
    <x v="584"/>
    <n v="28.002083333333335"/>
    <x v="1"/>
    <s v="USD"/>
    <x v="869"/>
    <n v="1494478800"/>
    <b v="0"/>
    <b v="0"/>
    <s v="film &amp; video/documentary"/>
    <x v="4"/>
    <x v="4"/>
  </r>
  <r>
    <x v="988"/>
    <x v="963"/>
    <s v="Triple-buffered multi-tasking matrices"/>
    <x v="151"/>
    <n v="4899"/>
    <n v="0.52117021276595743"/>
    <x v="0"/>
    <x v="251"/>
    <n v="76.546875"/>
    <x v="1"/>
    <s v="USD"/>
    <x v="864"/>
    <n v="1480744800"/>
    <b v="0"/>
    <b v="0"/>
    <s v="publishing/radio &amp; podcasts"/>
    <x v="5"/>
    <x v="15"/>
  </r>
  <r>
    <x v="989"/>
    <x v="964"/>
    <s v="Versatile dedicated migration"/>
    <x v="166"/>
    <n v="11990"/>
    <n v="4.9958333333333336"/>
    <x v="1"/>
    <x v="31"/>
    <n v="53.053097345132741"/>
    <x v="1"/>
    <s v="USD"/>
    <x v="843"/>
    <n v="1555822800"/>
    <b v="0"/>
    <b v="0"/>
    <s v="publishing/translations"/>
    <x v="5"/>
    <x v="18"/>
  </r>
  <r>
    <x v="990"/>
    <x v="965"/>
    <s v="Devolved foreground customer loyalty"/>
    <x v="75"/>
    <n v="6839"/>
    <n v="0.87679487179487181"/>
    <x v="0"/>
    <x v="251"/>
    <n v="106.859375"/>
    <x v="1"/>
    <s v="USD"/>
    <x v="289"/>
    <n v="1458882000"/>
    <b v="0"/>
    <b v="1"/>
    <s v="film &amp; video/drama"/>
    <x v="4"/>
    <x v="6"/>
  </r>
  <r>
    <x v="991"/>
    <x v="509"/>
    <s v="Reduced reciprocal focus group"/>
    <x v="122"/>
    <n v="11091"/>
    <n v="1.131734693877551"/>
    <x v="1"/>
    <x v="585"/>
    <n v="46.020746887966808"/>
    <x v="1"/>
    <s v="USD"/>
    <x v="870"/>
    <n v="1411966800"/>
    <b v="0"/>
    <b v="1"/>
    <s v="music/rock"/>
    <x v="1"/>
    <x v="1"/>
  </r>
  <r>
    <x v="992"/>
    <x v="966"/>
    <s v="Networked global migration"/>
    <x v="33"/>
    <n v="13223"/>
    <n v="4.2654838709677421"/>
    <x v="1"/>
    <x v="227"/>
    <n v="100.17424242424242"/>
    <x v="1"/>
    <s v="USD"/>
    <x v="871"/>
    <n v="1526878800"/>
    <b v="0"/>
    <b v="1"/>
    <s v="film &amp; video/drama"/>
    <x v="4"/>
    <x v="6"/>
  </r>
  <r>
    <x v="993"/>
    <x v="967"/>
    <s v="De-engineered even-keeled definition"/>
    <x v="122"/>
    <n v="7608"/>
    <n v="0.77632653061224488"/>
    <x v="3"/>
    <x v="51"/>
    <n v="101.44"/>
    <x v="6"/>
    <s v="EUR"/>
    <x v="872"/>
    <n v="1452405600"/>
    <b v="0"/>
    <b v="1"/>
    <s v="photography/photography books"/>
    <x v="7"/>
    <x v="14"/>
  </r>
  <r>
    <x v="994"/>
    <x v="968"/>
    <s v="Implemented bi-directional flexibility"/>
    <x v="444"/>
    <n v="74073"/>
    <n v="0.52496810772501767"/>
    <x v="0"/>
    <x v="586"/>
    <n v="87.972684085510693"/>
    <x v="1"/>
    <s v="USD"/>
    <x v="873"/>
    <n v="1414040400"/>
    <b v="0"/>
    <b v="1"/>
    <s v="publishing/translations"/>
    <x v="5"/>
    <x v="18"/>
  </r>
  <r>
    <x v="995"/>
    <x v="969"/>
    <s v="Vision-oriented scalable definition"/>
    <x v="238"/>
    <n v="153216"/>
    <n v="1.5746762589928058"/>
    <x v="1"/>
    <x v="587"/>
    <n v="74.995594713656388"/>
    <x v="1"/>
    <s v="USD"/>
    <x v="874"/>
    <n v="1543816800"/>
    <b v="0"/>
    <b v="1"/>
    <s v="food/food trucks"/>
    <x v="0"/>
    <x v="0"/>
  </r>
  <r>
    <x v="996"/>
    <x v="970"/>
    <s v="Future-proofed upward-trending migration"/>
    <x v="47"/>
    <n v="4814"/>
    <n v="0.72939393939393937"/>
    <x v="0"/>
    <x v="192"/>
    <n v="42.982142857142854"/>
    <x v="1"/>
    <s v="USD"/>
    <x v="875"/>
    <n v="1359698400"/>
    <b v="0"/>
    <b v="0"/>
    <s v="theater/plays"/>
    <x v="3"/>
    <x v="3"/>
  </r>
  <r>
    <x v="997"/>
    <x v="971"/>
    <s v="Right-sized full-range throughput"/>
    <x v="4"/>
    <n v="4603"/>
    <n v="0.60565789473684206"/>
    <x v="3"/>
    <x v="279"/>
    <n v="33.115107913669064"/>
    <x v="6"/>
    <s v="EUR"/>
    <x v="876"/>
    <n v="1390629600"/>
    <b v="0"/>
    <b v="0"/>
    <s v="theater/plays"/>
    <x v="3"/>
    <x v="3"/>
  </r>
  <r>
    <x v="998"/>
    <x v="972"/>
    <s v="Polarized composite customer loyalty"/>
    <x v="445"/>
    <n v="37823"/>
    <n v="0.5679129129129129"/>
    <x v="0"/>
    <x v="82"/>
    <n v="101.13101604278074"/>
    <x v="1"/>
    <s v="USD"/>
    <x v="877"/>
    <n v="1267077600"/>
    <b v="0"/>
    <b v="1"/>
    <s v="music/indie rock"/>
    <x v="1"/>
    <x v="7"/>
  </r>
  <r>
    <x v="999"/>
    <x v="973"/>
    <s v="Expanded eco-centric policy"/>
    <x v="446"/>
    <n v="62819"/>
    <n v="0.56542754275427543"/>
    <x v="3"/>
    <x v="588"/>
    <n v="55.98841354723708"/>
    <x v="1"/>
    <s v="USD"/>
    <x v="878"/>
    <n v="1467781200"/>
    <b v="0"/>
    <b v="0"/>
    <s v="food/food trucks"/>
    <x v="0"/>
    <x v="0"/>
  </r>
  <r>
    <x v="1000"/>
    <x v="974"/>
    <m/>
    <x v="447"/>
    <m/>
    <m/>
    <x v="4"/>
    <x v="589"/>
    <m/>
    <x v="7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FFF09-E931-794B-B2FD-42703F56F3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29E59-52ED-6046-9719-2D66D13F50E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4193B-05B6-4D0B-9327-7C5B68C8B79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16" name="[Range].[spotlight].[All]" cap="All"/>
    <pageField fld="3" hier="20" name="[Range].[Date Created Conversion (Year)].[All]" cap="All"/>
  </pageFields>
  <dataFields count="1">
    <dataField name="Count of outcome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A401F-AEE4-8343-8793-A2ED41FEFA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69" firstHeaderRow="1" firstDataRow="1" firstDataCol="1" rowPageCount="1" colPageCount="1"/>
  <pivotFields count="18">
    <pivotField axis="axisRow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h="1" x="3"/>
        <item h="1" x="0"/>
        <item h="1" x="2"/>
        <item x="1"/>
        <item h="1"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66">
    <i>
      <x v="1"/>
    </i>
    <i>
      <x v="2"/>
    </i>
    <i>
      <x v="5"/>
    </i>
    <i>
      <x v="7"/>
    </i>
    <i>
      <x v="10"/>
    </i>
    <i>
      <x v="13"/>
    </i>
    <i>
      <x v="16"/>
    </i>
    <i>
      <x v="17"/>
    </i>
    <i>
      <x v="20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3"/>
    </i>
    <i>
      <x v="55"/>
    </i>
    <i>
      <x v="56"/>
    </i>
    <i>
      <x v="57"/>
    </i>
    <i>
      <x v="58"/>
    </i>
    <i>
      <x v="59"/>
    </i>
    <i>
      <x v="60"/>
    </i>
    <i>
      <x v="62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8"/>
    </i>
    <i>
      <x v="80"/>
    </i>
    <i>
      <x v="81"/>
    </i>
    <i>
      <x v="82"/>
    </i>
    <i>
      <x v="84"/>
    </i>
    <i>
      <x v="85"/>
    </i>
    <i>
      <x v="86"/>
    </i>
    <i>
      <x v="88"/>
    </i>
    <i>
      <x v="89"/>
    </i>
    <i>
      <x v="92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4"/>
    </i>
    <i>
      <x v="125"/>
    </i>
    <i>
      <x v="130"/>
    </i>
    <i>
      <x v="131"/>
    </i>
    <i>
      <x v="132"/>
    </i>
    <i>
      <x v="133"/>
    </i>
    <i>
      <x v="137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2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3"/>
    </i>
    <i>
      <x v="174"/>
    </i>
    <i>
      <x v="177"/>
    </i>
    <i>
      <x v="179"/>
    </i>
    <i>
      <x v="180"/>
    </i>
    <i>
      <x v="182"/>
    </i>
    <i>
      <x v="184"/>
    </i>
    <i>
      <x v="187"/>
    </i>
    <i>
      <x v="194"/>
    </i>
    <i>
      <x v="195"/>
    </i>
    <i>
      <x v="197"/>
    </i>
    <i>
      <x v="201"/>
    </i>
    <i>
      <x v="203"/>
    </i>
    <i>
      <x v="205"/>
    </i>
    <i>
      <x v="207"/>
    </i>
    <i>
      <x v="208"/>
    </i>
    <i>
      <x v="212"/>
    </i>
    <i>
      <x v="213"/>
    </i>
    <i>
      <x v="214"/>
    </i>
    <i>
      <x v="216"/>
    </i>
    <i>
      <x v="218"/>
    </i>
    <i>
      <x v="219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2"/>
    </i>
    <i>
      <x v="254"/>
    </i>
    <i>
      <x v="255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2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5"/>
    </i>
    <i>
      <x v="287"/>
    </i>
    <i>
      <x v="289"/>
    </i>
    <i>
      <x v="291"/>
    </i>
    <i>
      <x v="294"/>
    </i>
    <i>
      <x v="298"/>
    </i>
    <i>
      <x v="301"/>
    </i>
    <i>
      <x v="304"/>
    </i>
    <i>
      <x v="305"/>
    </i>
    <i>
      <x v="307"/>
    </i>
    <i>
      <x v="311"/>
    </i>
    <i>
      <x v="312"/>
    </i>
    <i>
      <x v="313"/>
    </i>
    <i>
      <x v="314"/>
    </i>
    <i>
      <x v="322"/>
    </i>
    <i>
      <x v="324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7"/>
    </i>
    <i>
      <x v="351"/>
    </i>
    <i>
      <x v="353"/>
    </i>
    <i>
      <x v="354"/>
    </i>
    <i>
      <x v="357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69"/>
    </i>
    <i>
      <x v="370"/>
    </i>
    <i>
      <x v="372"/>
    </i>
    <i>
      <x v="373"/>
    </i>
    <i>
      <x v="376"/>
    </i>
    <i>
      <x v="380"/>
    </i>
    <i>
      <x v="381"/>
    </i>
    <i>
      <x v="383"/>
    </i>
    <i>
      <x v="384"/>
    </i>
    <i>
      <x v="385"/>
    </i>
    <i>
      <x v="389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4"/>
    </i>
    <i>
      <x v="406"/>
    </i>
    <i>
      <x v="407"/>
    </i>
    <i>
      <x v="408"/>
    </i>
    <i>
      <x v="411"/>
    </i>
    <i>
      <x v="412"/>
    </i>
    <i>
      <x v="419"/>
    </i>
    <i>
      <x v="420"/>
    </i>
    <i>
      <x v="422"/>
    </i>
    <i>
      <x v="425"/>
    </i>
    <i>
      <x v="426"/>
    </i>
    <i>
      <x v="427"/>
    </i>
    <i>
      <x v="431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4"/>
    </i>
    <i>
      <x v="445"/>
    </i>
    <i>
      <x v="449"/>
    </i>
    <i>
      <x v="451"/>
    </i>
    <i>
      <x v="455"/>
    </i>
    <i>
      <x v="456"/>
    </i>
    <i>
      <x v="458"/>
    </i>
    <i>
      <x v="460"/>
    </i>
    <i>
      <x v="461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3"/>
    </i>
    <i>
      <x v="474"/>
    </i>
    <i>
      <x v="475"/>
    </i>
    <i>
      <x v="478"/>
    </i>
    <i>
      <x v="479"/>
    </i>
    <i>
      <x v="480"/>
    </i>
    <i>
      <x v="484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502"/>
    </i>
    <i>
      <x v="503"/>
    </i>
    <i>
      <x v="506"/>
    </i>
    <i>
      <x v="508"/>
    </i>
    <i>
      <x v="510"/>
    </i>
    <i>
      <x v="512"/>
    </i>
    <i>
      <x v="517"/>
    </i>
    <i>
      <x v="519"/>
    </i>
    <i>
      <x v="520"/>
    </i>
    <i>
      <x v="521"/>
    </i>
    <i>
      <x v="523"/>
    </i>
    <i>
      <x v="526"/>
    </i>
    <i>
      <x v="532"/>
    </i>
    <i>
      <x v="533"/>
    </i>
    <i>
      <x v="535"/>
    </i>
    <i>
      <x v="536"/>
    </i>
    <i>
      <x v="537"/>
    </i>
    <i>
      <x v="540"/>
    </i>
    <i>
      <x v="544"/>
    </i>
    <i>
      <x v="546"/>
    </i>
    <i>
      <x v="547"/>
    </i>
    <i>
      <x v="548"/>
    </i>
    <i>
      <x v="549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5"/>
    </i>
    <i>
      <x v="567"/>
    </i>
    <i>
      <x v="568"/>
    </i>
    <i>
      <x v="569"/>
    </i>
    <i>
      <x v="570"/>
    </i>
    <i>
      <x v="573"/>
    </i>
    <i>
      <x v="574"/>
    </i>
    <i>
      <x v="579"/>
    </i>
    <i>
      <x v="580"/>
    </i>
    <i>
      <x v="583"/>
    </i>
    <i>
      <x v="584"/>
    </i>
    <i>
      <x v="585"/>
    </i>
    <i>
      <x v="586"/>
    </i>
    <i>
      <x v="591"/>
    </i>
    <i>
      <x v="593"/>
    </i>
    <i>
      <x v="595"/>
    </i>
    <i>
      <x v="597"/>
    </i>
    <i>
      <x v="598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20"/>
    </i>
    <i>
      <x v="621"/>
    </i>
    <i>
      <x v="623"/>
    </i>
    <i>
      <x v="624"/>
    </i>
    <i>
      <x v="626"/>
    </i>
    <i>
      <x v="627"/>
    </i>
    <i>
      <x v="628"/>
    </i>
    <i>
      <x v="631"/>
    </i>
    <i>
      <x v="635"/>
    </i>
    <i>
      <x v="641"/>
    </i>
    <i>
      <x v="642"/>
    </i>
    <i>
      <x v="643"/>
    </i>
    <i>
      <x v="652"/>
    </i>
    <i>
      <x v="653"/>
    </i>
    <i>
      <x v="654"/>
    </i>
    <i>
      <x v="655"/>
    </i>
    <i>
      <x v="665"/>
    </i>
    <i>
      <x v="667"/>
    </i>
    <i>
      <x v="669"/>
    </i>
    <i>
      <x v="670"/>
    </i>
    <i>
      <x v="671"/>
    </i>
    <i>
      <x v="675"/>
    </i>
    <i>
      <x v="676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5"/>
    </i>
    <i>
      <x v="697"/>
    </i>
    <i>
      <x v="698"/>
    </i>
    <i>
      <x v="701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7"/>
    </i>
    <i>
      <x v="729"/>
    </i>
    <i>
      <x v="730"/>
    </i>
    <i>
      <x v="733"/>
    </i>
    <i>
      <x v="734"/>
    </i>
    <i>
      <x v="735"/>
    </i>
    <i>
      <x v="737"/>
    </i>
    <i>
      <x v="741"/>
    </i>
    <i>
      <x v="742"/>
    </i>
    <i>
      <x v="744"/>
    </i>
    <i>
      <x v="746"/>
    </i>
    <i>
      <x v="747"/>
    </i>
    <i>
      <x v="749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3"/>
    </i>
    <i>
      <x v="764"/>
    </i>
    <i>
      <x v="765"/>
    </i>
    <i>
      <x v="768"/>
    </i>
    <i>
      <x v="770"/>
    </i>
    <i>
      <x v="772"/>
    </i>
    <i>
      <x v="773"/>
    </i>
    <i>
      <x v="774"/>
    </i>
    <i>
      <x v="778"/>
    </i>
    <i>
      <x v="780"/>
    </i>
    <i>
      <x v="782"/>
    </i>
    <i>
      <x v="783"/>
    </i>
    <i>
      <x v="784"/>
    </i>
    <i>
      <x v="785"/>
    </i>
    <i>
      <x v="786"/>
    </i>
    <i>
      <x v="793"/>
    </i>
    <i>
      <x v="794"/>
    </i>
    <i>
      <x v="797"/>
    </i>
    <i>
      <x v="798"/>
    </i>
    <i>
      <x v="801"/>
    </i>
    <i>
      <x v="802"/>
    </i>
    <i>
      <x v="803"/>
    </i>
    <i>
      <x v="804"/>
    </i>
    <i>
      <x v="806"/>
    </i>
    <i>
      <x v="807"/>
    </i>
    <i>
      <x v="810"/>
    </i>
    <i>
      <x v="812"/>
    </i>
    <i>
      <x v="813"/>
    </i>
    <i>
      <x v="815"/>
    </i>
    <i>
      <x v="816"/>
    </i>
    <i>
      <x v="817"/>
    </i>
    <i>
      <x v="818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31"/>
    </i>
    <i>
      <x v="832"/>
    </i>
    <i>
      <x v="833"/>
    </i>
    <i>
      <x v="834"/>
    </i>
    <i>
      <x v="837"/>
    </i>
    <i>
      <x v="838"/>
    </i>
    <i>
      <x v="839"/>
    </i>
    <i>
      <x v="840"/>
    </i>
    <i>
      <x v="841"/>
    </i>
    <i>
      <x v="842"/>
    </i>
    <i>
      <x v="845"/>
    </i>
    <i>
      <x v="846"/>
    </i>
    <i>
      <x v="847"/>
    </i>
    <i>
      <x v="848"/>
    </i>
    <i>
      <x v="849"/>
    </i>
    <i>
      <x v="851"/>
    </i>
    <i>
      <x v="853"/>
    </i>
    <i>
      <x v="854"/>
    </i>
    <i>
      <x v="855"/>
    </i>
    <i>
      <x v="856"/>
    </i>
    <i>
      <x v="857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71"/>
    </i>
    <i>
      <x v="872"/>
    </i>
    <i>
      <x v="873"/>
    </i>
    <i>
      <x v="874"/>
    </i>
    <i>
      <x v="879"/>
    </i>
    <i>
      <x v="880"/>
    </i>
    <i>
      <x v="882"/>
    </i>
    <i>
      <x v="883"/>
    </i>
    <i>
      <x v="885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9"/>
    </i>
    <i>
      <x v="901"/>
    </i>
    <i>
      <x v="902"/>
    </i>
    <i>
      <x v="905"/>
    </i>
    <i>
      <x v="906"/>
    </i>
    <i>
      <x v="908"/>
    </i>
    <i>
      <x v="909"/>
    </i>
    <i>
      <x v="911"/>
    </i>
    <i>
      <x v="912"/>
    </i>
    <i>
      <x v="915"/>
    </i>
    <i>
      <x v="918"/>
    </i>
    <i>
      <x v="920"/>
    </i>
    <i>
      <x v="922"/>
    </i>
    <i>
      <x v="923"/>
    </i>
    <i>
      <x v="924"/>
    </i>
    <i>
      <x v="925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8"/>
    </i>
    <i>
      <x v="943"/>
    </i>
    <i>
      <x v="949"/>
    </i>
    <i>
      <x v="951"/>
    </i>
    <i>
      <x v="954"/>
    </i>
    <i>
      <x v="955"/>
    </i>
    <i>
      <x v="957"/>
    </i>
    <i>
      <x v="958"/>
    </i>
    <i>
      <x v="961"/>
    </i>
    <i>
      <x v="962"/>
    </i>
    <i>
      <x v="964"/>
    </i>
    <i>
      <x v="965"/>
    </i>
    <i>
      <x v="966"/>
    </i>
    <i>
      <x v="967"/>
    </i>
    <i>
      <x v="968"/>
    </i>
    <i>
      <x v="969"/>
    </i>
    <i>
      <x v="972"/>
    </i>
    <i>
      <x v="974"/>
    </i>
    <i>
      <x v="975"/>
    </i>
    <i>
      <x v="976"/>
    </i>
    <i>
      <x v="978"/>
    </i>
    <i>
      <x v="979"/>
    </i>
    <i>
      <x v="981"/>
    </i>
    <i>
      <x v="983"/>
    </i>
    <i>
      <x v="984"/>
    </i>
    <i>
      <x v="987"/>
    </i>
    <i>
      <x v="989"/>
    </i>
    <i>
      <x v="991"/>
    </i>
    <i>
      <x v="992"/>
    </i>
    <i>
      <x v="995"/>
    </i>
    <i t="grand">
      <x/>
    </i>
  </rowItems>
  <colItems count="1">
    <i/>
  </colItems>
  <pageFields count="1">
    <pageField fld="6" hier="-1"/>
  </pageFields>
  <dataFields count="1">
    <dataField name="Sum of backers_count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5D9DA-4F23-4704-8F47-3C23215D678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366" firstHeaderRow="1" firstDataRow="1" firstDataCol="1" rowPageCount="1" colPageCount="1"/>
  <pivotFields count="18">
    <pivotField showAll="0"/>
    <pivotField axis="axisRow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h="1" x="3"/>
        <item x="0"/>
        <item h="1" x="2"/>
        <item h="1" x="1"/>
        <item h="1"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3">
    <i>
      <x/>
    </i>
    <i>
      <x v="2"/>
    </i>
    <i>
      <x v="5"/>
    </i>
    <i>
      <x v="6"/>
    </i>
    <i>
      <x v="7"/>
    </i>
    <i>
      <x v="8"/>
    </i>
    <i>
      <x v="15"/>
    </i>
    <i>
      <x v="20"/>
    </i>
    <i>
      <x v="22"/>
    </i>
    <i>
      <x v="24"/>
    </i>
    <i>
      <x v="25"/>
    </i>
    <i>
      <x v="29"/>
    </i>
    <i>
      <x v="30"/>
    </i>
    <i>
      <x v="31"/>
    </i>
    <i>
      <x v="36"/>
    </i>
    <i>
      <x v="37"/>
    </i>
    <i>
      <x v="39"/>
    </i>
    <i>
      <x v="47"/>
    </i>
    <i>
      <x v="51"/>
    </i>
    <i>
      <x v="52"/>
    </i>
    <i>
      <x v="55"/>
    </i>
    <i>
      <x v="60"/>
    </i>
    <i>
      <x v="62"/>
    </i>
    <i>
      <x v="64"/>
    </i>
    <i>
      <x v="68"/>
    </i>
    <i>
      <x v="69"/>
    </i>
    <i>
      <x v="70"/>
    </i>
    <i>
      <x v="76"/>
    </i>
    <i>
      <x v="77"/>
    </i>
    <i>
      <x v="79"/>
    </i>
    <i>
      <x v="80"/>
    </i>
    <i>
      <x v="81"/>
    </i>
    <i>
      <x v="88"/>
    </i>
    <i>
      <x v="90"/>
    </i>
    <i>
      <x v="92"/>
    </i>
    <i>
      <x v="93"/>
    </i>
    <i>
      <x v="96"/>
    </i>
    <i>
      <x v="97"/>
    </i>
    <i>
      <x v="99"/>
    </i>
    <i>
      <x v="101"/>
    </i>
    <i>
      <x v="105"/>
    </i>
    <i>
      <x v="106"/>
    </i>
    <i>
      <x v="108"/>
    </i>
    <i>
      <x v="113"/>
    </i>
    <i>
      <x v="114"/>
    </i>
    <i>
      <x v="118"/>
    </i>
    <i>
      <x v="121"/>
    </i>
    <i>
      <x v="133"/>
    </i>
    <i>
      <x v="135"/>
    </i>
    <i>
      <x v="136"/>
    </i>
    <i>
      <x v="138"/>
    </i>
    <i>
      <x v="141"/>
    </i>
    <i>
      <x v="151"/>
    </i>
    <i>
      <x v="153"/>
    </i>
    <i>
      <x v="157"/>
    </i>
    <i>
      <x v="158"/>
    </i>
    <i>
      <x v="159"/>
    </i>
    <i>
      <x v="161"/>
    </i>
    <i>
      <x v="163"/>
    </i>
    <i>
      <x v="165"/>
    </i>
    <i>
      <x v="171"/>
    </i>
    <i>
      <x v="172"/>
    </i>
    <i>
      <x v="175"/>
    </i>
    <i>
      <x v="180"/>
    </i>
    <i>
      <x v="181"/>
    </i>
    <i>
      <x v="190"/>
    </i>
    <i>
      <x v="191"/>
    </i>
    <i>
      <x v="192"/>
    </i>
    <i>
      <x v="193"/>
    </i>
    <i>
      <x v="195"/>
    </i>
    <i>
      <x v="197"/>
    </i>
    <i>
      <x v="198"/>
    </i>
    <i>
      <x v="201"/>
    </i>
    <i>
      <x v="202"/>
    </i>
    <i>
      <x v="209"/>
    </i>
    <i>
      <x v="212"/>
    </i>
    <i>
      <x v="213"/>
    </i>
    <i>
      <x v="214"/>
    </i>
    <i>
      <x v="216"/>
    </i>
    <i>
      <x v="218"/>
    </i>
    <i>
      <x v="220"/>
    </i>
    <i>
      <x v="226"/>
    </i>
    <i>
      <x v="232"/>
    </i>
    <i>
      <x v="235"/>
    </i>
    <i>
      <x v="236"/>
    </i>
    <i>
      <x v="238"/>
    </i>
    <i>
      <x v="239"/>
    </i>
    <i>
      <x v="240"/>
    </i>
    <i>
      <x v="244"/>
    </i>
    <i>
      <x v="246"/>
    </i>
    <i>
      <x v="248"/>
    </i>
    <i>
      <x v="251"/>
    </i>
    <i>
      <x v="255"/>
    </i>
    <i>
      <x v="258"/>
    </i>
    <i>
      <x v="262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9"/>
    </i>
    <i>
      <x v="280"/>
    </i>
    <i>
      <x v="285"/>
    </i>
    <i>
      <x v="288"/>
    </i>
    <i>
      <x v="289"/>
    </i>
    <i>
      <x v="290"/>
    </i>
    <i>
      <x v="307"/>
    </i>
    <i>
      <x v="310"/>
    </i>
    <i>
      <x v="311"/>
    </i>
    <i>
      <x v="313"/>
    </i>
    <i>
      <x v="314"/>
    </i>
    <i>
      <x v="318"/>
    </i>
    <i>
      <x v="319"/>
    </i>
    <i>
      <x v="320"/>
    </i>
    <i>
      <x v="323"/>
    </i>
    <i>
      <x v="328"/>
    </i>
    <i>
      <x v="334"/>
    </i>
    <i>
      <x v="339"/>
    </i>
    <i>
      <x v="348"/>
    </i>
    <i>
      <x v="350"/>
    </i>
    <i>
      <x v="352"/>
    </i>
    <i>
      <x v="355"/>
    </i>
    <i>
      <x v="356"/>
    </i>
    <i>
      <x v="357"/>
    </i>
    <i>
      <x v="358"/>
    </i>
    <i>
      <x v="365"/>
    </i>
    <i>
      <x v="368"/>
    </i>
    <i>
      <x v="369"/>
    </i>
    <i>
      <x v="372"/>
    </i>
    <i>
      <x v="373"/>
    </i>
    <i>
      <x v="374"/>
    </i>
    <i>
      <x v="375"/>
    </i>
    <i>
      <x v="378"/>
    </i>
    <i>
      <x v="390"/>
    </i>
    <i>
      <x v="391"/>
    </i>
    <i>
      <x v="392"/>
    </i>
    <i>
      <x v="394"/>
    </i>
    <i>
      <x v="395"/>
    </i>
    <i>
      <x v="402"/>
    </i>
    <i>
      <x v="403"/>
    </i>
    <i>
      <x v="408"/>
    </i>
    <i>
      <x v="409"/>
    </i>
    <i>
      <x v="411"/>
    </i>
    <i>
      <x v="415"/>
    </i>
    <i>
      <x v="418"/>
    </i>
    <i>
      <x v="419"/>
    </i>
    <i>
      <x v="422"/>
    </i>
    <i>
      <x v="427"/>
    </i>
    <i>
      <x v="428"/>
    </i>
    <i>
      <x v="433"/>
    </i>
    <i>
      <x v="436"/>
    </i>
    <i>
      <x v="439"/>
    </i>
    <i>
      <x v="445"/>
    </i>
    <i>
      <x v="446"/>
    </i>
    <i>
      <x v="447"/>
    </i>
    <i>
      <x v="448"/>
    </i>
    <i>
      <x v="449"/>
    </i>
    <i>
      <x v="450"/>
    </i>
    <i>
      <x v="452"/>
    </i>
    <i>
      <x v="455"/>
    </i>
    <i>
      <x v="457"/>
    </i>
    <i>
      <x v="459"/>
    </i>
    <i>
      <x v="463"/>
    </i>
    <i>
      <x v="466"/>
    </i>
    <i>
      <x v="469"/>
    </i>
    <i>
      <x v="470"/>
    </i>
    <i>
      <x v="471"/>
    </i>
    <i>
      <x v="473"/>
    </i>
    <i>
      <x v="475"/>
    </i>
    <i>
      <x v="477"/>
    </i>
    <i>
      <x v="478"/>
    </i>
    <i>
      <x v="485"/>
    </i>
    <i>
      <x v="487"/>
    </i>
    <i>
      <x v="489"/>
    </i>
    <i>
      <x v="493"/>
    </i>
    <i>
      <x v="494"/>
    </i>
    <i>
      <x v="497"/>
    </i>
    <i>
      <x v="499"/>
    </i>
    <i>
      <x v="500"/>
    </i>
    <i>
      <x v="502"/>
    </i>
    <i>
      <x v="503"/>
    </i>
    <i>
      <x v="507"/>
    </i>
    <i>
      <x v="515"/>
    </i>
    <i>
      <x v="517"/>
    </i>
    <i>
      <x v="521"/>
    </i>
    <i>
      <x v="522"/>
    </i>
    <i>
      <x v="523"/>
    </i>
    <i>
      <x v="525"/>
    </i>
    <i>
      <x v="528"/>
    </i>
    <i>
      <x v="529"/>
    </i>
    <i>
      <x v="531"/>
    </i>
    <i>
      <x v="532"/>
    </i>
    <i>
      <x v="534"/>
    </i>
    <i>
      <x v="535"/>
    </i>
    <i>
      <x v="539"/>
    </i>
    <i>
      <x v="541"/>
    </i>
    <i>
      <x v="542"/>
    </i>
    <i>
      <x v="544"/>
    </i>
    <i>
      <x v="546"/>
    </i>
    <i>
      <x v="553"/>
    </i>
    <i>
      <x v="554"/>
    </i>
    <i>
      <x v="559"/>
    </i>
    <i>
      <x v="563"/>
    </i>
    <i>
      <x v="566"/>
    </i>
    <i>
      <x v="574"/>
    </i>
    <i>
      <x v="577"/>
    </i>
    <i>
      <x v="579"/>
    </i>
    <i>
      <x v="580"/>
    </i>
    <i>
      <x v="581"/>
    </i>
    <i>
      <x v="582"/>
    </i>
    <i>
      <x v="585"/>
    </i>
    <i>
      <x v="588"/>
    </i>
    <i>
      <x v="591"/>
    </i>
    <i>
      <x v="593"/>
    </i>
    <i>
      <x v="597"/>
    </i>
    <i>
      <x v="598"/>
    </i>
    <i>
      <x v="600"/>
    </i>
    <i>
      <x v="601"/>
    </i>
    <i>
      <x v="602"/>
    </i>
    <i>
      <x v="603"/>
    </i>
    <i>
      <x v="604"/>
    </i>
    <i>
      <x v="606"/>
    </i>
    <i>
      <x v="607"/>
    </i>
    <i>
      <x v="608"/>
    </i>
    <i>
      <x v="612"/>
    </i>
    <i>
      <x v="614"/>
    </i>
    <i>
      <x v="615"/>
    </i>
    <i>
      <x v="626"/>
    </i>
    <i>
      <x v="628"/>
    </i>
    <i>
      <x v="631"/>
    </i>
    <i>
      <x v="635"/>
    </i>
    <i>
      <x v="636"/>
    </i>
    <i>
      <x v="638"/>
    </i>
    <i>
      <x v="639"/>
    </i>
    <i>
      <x v="644"/>
    </i>
    <i>
      <x v="653"/>
    </i>
    <i>
      <x v="655"/>
    </i>
    <i>
      <x v="660"/>
    </i>
    <i>
      <x v="665"/>
    </i>
    <i>
      <x v="668"/>
    </i>
    <i>
      <x v="671"/>
    </i>
    <i>
      <x v="672"/>
    </i>
    <i>
      <x v="674"/>
    </i>
    <i>
      <x v="676"/>
    </i>
    <i>
      <x v="680"/>
    </i>
    <i>
      <x v="682"/>
    </i>
    <i>
      <x v="685"/>
    </i>
    <i>
      <x v="688"/>
    </i>
    <i>
      <x v="689"/>
    </i>
    <i>
      <x v="693"/>
    </i>
    <i>
      <x v="695"/>
    </i>
    <i>
      <x v="697"/>
    </i>
    <i>
      <x v="700"/>
    </i>
    <i>
      <x v="702"/>
    </i>
    <i>
      <x v="706"/>
    </i>
    <i>
      <x v="707"/>
    </i>
    <i>
      <x v="708"/>
    </i>
    <i>
      <x v="712"/>
    </i>
    <i>
      <x v="718"/>
    </i>
    <i>
      <x v="721"/>
    </i>
    <i>
      <x v="722"/>
    </i>
    <i>
      <x v="723"/>
    </i>
    <i>
      <x v="726"/>
    </i>
    <i>
      <x v="728"/>
    </i>
    <i>
      <x v="729"/>
    </i>
    <i>
      <x v="730"/>
    </i>
    <i>
      <x v="731"/>
    </i>
    <i>
      <x v="732"/>
    </i>
    <i>
      <x v="735"/>
    </i>
    <i>
      <x v="742"/>
    </i>
    <i>
      <x v="743"/>
    </i>
    <i>
      <x v="744"/>
    </i>
    <i>
      <x v="747"/>
    </i>
    <i>
      <x v="753"/>
    </i>
    <i>
      <x v="756"/>
    </i>
    <i>
      <x v="757"/>
    </i>
    <i>
      <x v="758"/>
    </i>
    <i>
      <x v="760"/>
    </i>
    <i>
      <x v="767"/>
    </i>
    <i>
      <x v="768"/>
    </i>
    <i>
      <x v="770"/>
    </i>
    <i>
      <x v="773"/>
    </i>
    <i>
      <x v="778"/>
    </i>
    <i>
      <x v="781"/>
    </i>
    <i>
      <x v="784"/>
    </i>
    <i>
      <x v="786"/>
    </i>
    <i>
      <x v="787"/>
    </i>
    <i>
      <x v="791"/>
    </i>
    <i>
      <x v="792"/>
    </i>
    <i>
      <x v="793"/>
    </i>
    <i>
      <x v="800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2"/>
    </i>
    <i>
      <x v="816"/>
    </i>
    <i>
      <x v="821"/>
    </i>
    <i>
      <x v="822"/>
    </i>
    <i>
      <x v="825"/>
    </i>
    <i>
      <x v="828"/>
    </i>
    <i>
      <x v="829"/>
    </i>
    <i>
      <x v="830"/>
    </i>
    <i>
      <x v="832"/>
    </i>
    <i>
      <x v="833"/>
    </i>
    <i>
      <x v="836"/>
    </i>
    <i>
      <x v="837"/>
    </i>
    <i>
      <x v="838"/>
    </i>
    <i>
      <x v="845"/>
    </i>
    <i>
      <x v="846"/>
    </i>
    <i>
      <x v="848"/>
    </i>
    <i>
      <x v="850"/>
    </i>
    <i>
      <x v="855"/>
    </i>
    <i>
      <x v="856"/>
    </i>
    <i>
      <x v="858"/>
    </i>
    <i>
      <x v="863"/>
    </i>
    <i>
      <x v="865"/>
    </i>
    <i>
      <x v="868"/>
    </i>
    <i>
      <x v="869"/>
    </i>
    <i>
      <x v="870"/>
    </i>
    <i>
      <x v="874"/>
    </i>
    <i>
      <x v="879"/>
    </i>
    <i>
      <x v="880"/>
    </i>
    <i>
      <x v="882"/>
    </i>
    <i>
      <x v="887"/>
    </i>
    <i>
      <x v="889"/>
    </i>
    <i>
      <x v="891"/>
    </i>
    <i>
      <x v="894"/>
    </i>
    <i>
      <x v="896"/>
    </i>
    <i>
      <x v="898"/>
    </i>
    <i>
      <x v="901"/>
    </i>
    <i>
      <x v="911"/>
    </i>
    <i>
      <x v="913"/>
    </i>
    <i>
      <x v="914"/>
    </i>
    <i>
      <x v="915"/>
    </i>
    <i>
      <x v="920"/>
    </i>
    <i>
      <x v="922"/>
    </i>
    <i>
      <x v="926"/>
    </i>
    <i>
      <x v="930"/>
    </i>
    <i>
      <x v="934"/>
    </i>
    <i>
      <x v="936"/>
    </i>
    <i>
      <x v="940"/>
    </i>
    <i>
      <x v="941"/>
    </i>
    <i>
      <x v="944"/>
    </i>
    <i>
      <x v="948"/>
    </i>
    <i>
      <x v="950"/>
    </i>
    <i>
      <x v="954"/>
    </i>
    <i>
      <x v="956"/>
    </i>
    <i>
      <x v="957"/>
    </i>
    <i>
      <x v="962"/>
    </i>
    <i>
      <x v="964"/>
    </i>
    <i>
      <x v="969"/>
    </i>
    <i>
      <x v="970"/>
    </i>
    <i>
      <x v="971"/>
    </i>
    <i>
      <x v="973"/>
    </i>
    <i t="grand">
      <x/>
    </i>
  </rowItems>
  <colItems count="1">
    <i/>
  </colItems>
  <pageFields count="1">
    <pageField fld="6" hier="-1"/>
  </pageFields>
  <dataFields count="1">
    <dataField name="Number of backer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DDB4-7CC4-8049-BB58-53D74B773476}">
  <dimension ref="A1:F14"/>
  <sheetViews>
    <sheetView workbookViewId="0">
      <selection activeCell="AZ25" sqref="AZ25"/>
    </sheetView>
  </sheetViews>
  <sheetFormatPr defaultColWidth="10.6640625" defaultRowHeight="15.5" x14ac:dyDescent="0.35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1" width="2.1640625" bestFit="1" customWidth="1"/>
    <col min="12" max="101" width="3.1640625" bestFit="1" customWidth="1"/>
    <col min="102" max="1001" width="4.1640625" bestFit="1" customWidth="1"/>
    <col min="1002" max="1002" width="7" bestFit="1" customWidth="1"/>
  </cols>
  <sheetData>
    <row r="1" spans="1:6" x14ac:dyDescent="0.35">
      <c r="A1" s="5" t="s">
        <v>6</v>
      </c>
      <c r="B1" t="s">
        <v>2071</v>
      </c>
    </row>
    <row r="3" spans="1:6" x14ac:dyDescent="0.35">
      <c r="A3" s="5" t="s">
        <v>2070</v>
      </c>
      <c r="B3" s="5" t="s">
        <v>2069</v>
      </c>
    </row>
    <row r="4" spans="1:6" x14ac:dyDescent="0.3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2064</v>
      </c>
      <c r="E8">
        <v>4</v>
      </c>
      <c r="F8">
        <v>4</v>
      </c>
    </row>
    <row r="9" spans="1:6" x14ac:dyDescent="0.3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5CEA-7B40-8640-ABEC-DA516AA265F9}">
  <dimension ref="A1:G31"/>
  <sheetViews>
    <sheetView workbookViewId="0">
      <selection sqref="A1:G31"/>
    </sheetView>
  </sheetViews>
  <sheetFormatPr defaultColWidth="10.6640625" defaultRowHeight="15.5" x14ac:dyDescent="0.35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80" width="11.1640625" bestFit="1" customWidth="1"/>
    <col min="881" max="881" width="7" bestFit="1" customWidth="1"/>
  </cols>
  <sheetData>
    <row r="1" spans="1:7" x14ac:dyDescent="0.35">
      <c r="A1" s="5" t="s">
        <v>6</v>
      </c>
      <c r="B1" t="s">
        <v>2071</v>
      </c>
    </row>
    <row r="2" spans="1:7" x14ac:dyDescent="0.35">
      <c r="A2" s="5" t="s">
        <v>2031</v>
      </c>
      <c r="B2" t="s">
        <v>2071</v>
      </c>
    </row>
    <row r="4" spans="1:7" x14ac:dyDescent="0.35">
      <c r="A4" s="5" t="s">
        <v>2070</v>
      </c>
      <c r="B4" s="5" t="s">
        <v>2069</v>
      </c>
    </row>
    <row r="5" spans="1:7" x14ac:dyDescent="0.3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35">
      <c r="A6" s="6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5">
      <c r="A7" s="6" t="s">
        <v>2065</v>
      </c>
      <c r="E7">
        <v>4</v>
      </c>
      <c r="G7">
        <v>4</v>
      </c>
    </row>
    <row r="8" spans="1:7" x14ac:dyDescent="0.35">
      <c r="A8" s="6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5">
      <c r="A9" s="6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5">
      <c r="A10" s="6" t="s">
        <v>2043</v>
      </c>
      <c r="C10">
        <v>8</v>
      </c>
      <c r="E10">
        <v>10</v>
      </c>
      <c r="G10">
        <v>18</v>
      </c>
    </row>
    <row r="11" spans="1:7" x14ac:dyDescent="0.35">
      <c r="A11" s="6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35">
      <c r="A12" s="6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35">
      <c r="A13" s="6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35">
      <c r="A14" s="6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35">
      <c r="A15" s="6" t="s">
        <v>2057</v>
      </c>
      <c r="C15">
        <v>3</v>
      </c>
      <c r="E15">
        <v>4</v>
      </c>
      <c r="G15">
        <v>7</v>
      </c>
    </row>
    <row r="16" spans="1:7" x14ac:dyDescent="0.35">
      <c r="A16" s="6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35">
      <c r="A17" s="6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5">
      <c r="A18" s="6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5">
      <c r="A19" s="6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5">
      <c r="A20" s="6" t="s">
        <v>2056</v>
      </c>
      <c r="C20">
        <v>4</v>
      </c>
      <c r="E20">
        <v>4</v>
      </c>
      <c r="G20">
        <v>8</v>
      </c>
    </row>
    <row r="21" spans="1:7" x14ac:dyDescent="0.35">
      <c r="A21" s="6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35">
      <c r="A22" s="6" t="s">
        <v>2063</v>
      </c>
      <c r="C22">
        <v>9</v>
      </c>
      <c r="E22">
        <v>5</v>
      </c>
      <c r="G22">
        <v>14</v>
      </c>
    </row>
    <row r="23" spans="1:7" x14ac:dyDescent="0.35">
      <c r="A23" s="6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5">
      <c r="A24" s="6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35">
      <c r="A25" s="6" t="s">
        <v>2059</v>
      </c>
      <c r="C25">
        <v>7</v>
      </c>
      <c r="E25">
        <v>14</v>
      </c>
      <c r="G25">
        <v>21</v>
      </c>
    </row>
    <row r="26" spans="1:7" x14ac:dyDescent="0.35">
      <c r="A26" s="6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5">
      <c r="A27" s="6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35">
      <c r="A28" s="6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5">
      <c r="A29" s="6" t="s">
        <v>2062</v>
      </c>
      <c r="E29">
        <v>3</v>
      </c>
      <c r="G29">
        <v>3</v>
      </c>
    </row>
    <row r="30" spans="1:7" x14ac:dyDescent="0.35">
      <c r="A30" s="6" t="s">
        <v>2067</v>
      </c>
    </row>
    <row r="31" spans="1:7" x14ac:dyDescent="0.35">
      <c r="A31" s="6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44B7-704E-4D94-BB88-ABEFF1699534}">
  <dimension ref="A1:E18"/>
  <sheetViews>
    <sheetView workbookViewId="0">
      <selection activeCell="S19" sqref="S19"/>
    </sheetView>
  </sheetViews>
  <sheetFormatPr defaultColWidth="8.83203125" defaultRowHeight="15.5" x14ac:dyDescent="0.35"/>
  <cols>
    <col min="1" max="1" width="40.33203125" bestFit="1" customWidth="1"/>
    <col min="2" max="2" width="15.33203125" bestFit="1" customWidth="1"/>
    <col min="3" max="3" width="5.5" bestFit="1" customWidth="1"/>
    <col min="4" max="4" width="9.1640625" bestFit="1" customWidth="1"/>
    <col min="5" max="7" width="11" bestFit="1" customWidth="1"/>
  </cols>
  <sheetData>
    <row r="1" spans="1:5" x14ac:dyDescent="0.35">
      <c r="A1" s="5" t="s">
        <v>11</v>
      </c>
      <c r="B1" t="s" vm="1">
        <v>2074</v>
      </c>
    </row>
    <row r="2" spans="1:5" x14ac:dyDescent="0.35">
      <c r="A2" s="5" t="s">
        <v>2087</v>
      </c>
      <c r="B2" t="s" vm="2">
        <v>2074</v>
      </c>
    </row>
    <row r="4" spans="1:5" x14ac:dyDescent="0.35">
      <c r="A4" s="5" t="s">
        <v>2070</v>
      </c>
      <c r="B4" s="5" t="s">
        <v>2069</v>
      </c>
    </row>
    <row r="5" spans="1:5" x14ac:dyDescent="0.35">
      <c r="A5" s="5" t="s">
        <v>2066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5">
      <c r="A6" s="6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6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6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6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6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6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6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6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6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6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6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6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6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35BF-9716-45E6-A492-56309477C50F}">
  <dimension ref="A1:J569"/>
  <sheetViews>
    <sheetView topLeftCell="A3" zoomScale="75" workbookViewId="0">
      <selection activeCell="D1" sqref="D1:E1048576"/>
    </sheetView>
  </sheetViews>
  <sheetFormatPr defaultColWidth="8.83203125" defaultRowHeight="15.5" x14ac:dyDescent="0.35"/>
  <cols>
    <col min="1" max="1" width="14.33203125" bestFit="1" customWidth="1"/>
    <col min="2" max="2" width="20.1640625" bestFit="1" customWidth="1"/>
    <col min="3" max="3" width="16.83203125" bestFit="1" customWidth="1"/>
    <col min="4" max="4" width="30.6640625" bestFit="1" customWidth="1"/>
    <col min="5" max="5" width="17.6640625" bestFit="1" customWidth="1"/>
    <col min="6" max="6" width="10.33203125" bestFit="1" customWidth="1"/>
    <col min="7" max="7" width="15.1640625" bestFit="1" customWidth="1"/>
    <col min="8" max="8" width="38.6640625" bestFit="1" customWidth="1"/>
    <col min="9" max="9" width="22.33203125" bestFit="1" customWidth="1"/>
    <col min="10" max="10" width="19" bestFit="1" customWidth="1"/>
    <col min="11" max="11" width="25.1640625" bestFit="1" customWidth="1"/>
    <col min="12" max="12" width="24.5" bestFit="1" customWidth="1"/>
    <col min="13" max="13" width="16.33203125" bestFit="1" customWidth="1"/>
    <col min="14" max="14" width="14.1640625" bestFit="1" customWidth="1"/>
    <col min="15" max="15" width="10.1640625" bestFit="1" customWidth="1"/>
    <col min="16" max="16" width="11.33203125" bestFit="1" customWidth="1"/>
    <col min="17" max="17" width="11" bestFit="1" customWidth="1"/>
    <col min="18" max="18" width="24.83203125" bestFit="1" customWidth="1"/>
    <col min="19" max="19" width="11.1640625" bestFit="1" customWidth="1"/>
    <col min="20" max="20" width="8.5" bestFit="1" customWidth="1"/>
    <col min="21" max="21" width="21.1640625" bestFit="1" customWidth="1"/>
    <col min="22" max="22" width="11.83203125" bestFit="1" customWidth="1"/>
    <col min="23" max="23" width="9.5" bestFit="1" customWidth="1"/>
    <col min="24" max="24" width="9.1640625" bestFit="1" customWidth="1"/>
    <col min="25" max="25" width="21.33203125" bestFit="1" customWidth="1"/>
    <col min="26" max="26" width="15" bestFit="1" customWidth="1"/>
    <col min="27" max="27" width="9.5" bestFit="1" customWidth="1"/>
    <col min="28" max="28" width="10.83203125" bestFit="1" customWidth="1"/>
    <col min="29" max="29" width="12.83203125" bestFit="1" customWidth="1"/>
    <col min="30" max="30" width="26.33203125" bestFit="1" customWidth="1"/>
    <col min="31" max="31" width="10.5" bestFit="1" customWidth="1"/>
    <col min="32" max="32" width="10.83203125" bestFit="1" customWidth="1"/>
    <col min="33" max="33" width="24.33203125" bestFit="1" customWidth="1"/>
    <col min="34" max="34" width="18.5" bestFit="1" customWidth="1"/>
    <col min="35" max="35" width="25.1640625" bestFit="1" customWidth="1"/>
    <col min="36" max="36" width="15.33203125" bestFit="1" customWidth="1"/>
    <col min="37" max="37" width="10.6640625" bestFit="1" customWidth="1"/>
    <col min="38" max="38" width="21.1640625" bestFit="1" customWidth="1"/>
    <col min="39" max="39" width="10" bestFit="1" customWidth="1"/>
    <col min="40" max="40" width="27.5" bestFit="1" customWidth="1"/>
    <col min="41" max="42" width="20.5" bestFit="1" customWidth="1"/>
    <col min="43" max="43" width="24.33203125" bestFit="1" customWidth="1"/>
    <col min="44" max="44" width="22" bestFit="1" customWidth="1"/>
    <col min="45" max="45" width="23.33203125" bestFit="1" customWidth="1"/>
    <col min="46" max="46" width="20.83203125" bestFit="1" customWidth="1"/>
    <col min="47" max="47" width="21.83203125" bestFit="1" customWidth="1"/>
    <col min="48" max="48" width="9.1640625" bestFit="1" customWidth="1"/>
    <col min="49" max="49" width="22.6640625" bestFit="1" customWidth="1"/>
    <col min="50" max="50" width="13.6640625" bestFit="1" customWidth="1"/>
    <col min="51" max="51" width="15.6640625" bestFit="1" customWidth="1"/>
    <col min="52" max="52" width="11.83203125" bestFit="1" customWidth="1"/>
    <col min="53" max="53" width="9.1640625" bestFit="1" customWidth="1"/>
    <col min="54" max="54" width="23.83203125" bestFit="1" customWidth="1"/>
    <col min="55" max="55" width="23.33203125" bestFit="1" customWidth="1"/>
    <col min="56" max="58" width="12.33203125" bestFit="1" customWidth="1"/>
    <col min="59" max="61" width="11" bestFit="1" customWidth="1"/>
    <col min="62" max="62" width="12.83203125" bestFit="1" customWidth="1"/>
    <col min="63" max="63" width="12.1640625" bestFit="1" customWidth="1"/>
    <col min="64" max="64" width="14" bestFit="1" customWidth="1"/>
    <col min="65" max="65" width="10" bestFit="1" customWidth="1"/>
    <col min="66" max="66" width="10.1640625" bestFit="1" customWidth="1"/>
    <col min="67" max="67" width="25.33203125" bestFit="1" customWidth="1"/>
    <col min="68" max="68" width="11.33203125" bestFit="1" customWidth="1"/>
    <col min="69" max="69" width="27.5" bestFit="1" customWidth="1"/>
    <col min="70" max="70" width="14.33203125" bestFit="1" customWidth="1"/>
    <col min="71" max="71" width="25" bestFit="1" customWidth="1"/>
    <col min="72" max="72" width="26.33203125" bestFit="1" customWidth="1"/>
    <col min="73" max="73" width="27.5" bestFit="1" customWidth="1"/>
    <col min="74" max="74" width="9.83203125" bestFit="1" customWidth="1"/>
    <col min="75" max="75" width="21.6640625" bestFit="1" customWidth="1"/>
    <col min="76" max="76" width="16.83203125" bestFit="1" customWidth="1"/>
    <col min="77" max="77" width="15.33203125" bestFit="1" customWidth="1"/>
    <col min="78" max="78" width="10" bestFit="1" customWidth="1"/>
    <col min="79" max="79" width="19.6640625" bestFit="1" customWidth="1"/>
    <col min="80" max="80" width="13.5" bestFit="1" customWidth="1"/>
    <col min="81" max="81" width="10.1640625" bestFit="1" customWidth="1"/>
    <col min="82" max="82" width="13.33203125" bestFit="1" customWidth="1"/>
    <col min="83" max="83" width="14.5" bestFit="1" customWidth="1"/>
    <col min="84" max="84" width="23.1640625" bestFit="1" customWidth="1"/>
    <col min="85" max="85" width="21.5" bestFit="1" customWidth="1"/>
    <col min="86" max="86" width="23.33203125" bestFit="1" customWidth="1"/>
    <col min="87" max="87" width="22.6640625" bestFit="1" customWidth="1"/>
    <col min="88" max="88" width="13" bestFit="1" customWidth="1"/>
    <col min="89" max="89" width="10.83203125" bestFit="1" customWidth="1"/>
    <col min="90" max="90" width="14.33203125" bestFit="1" customWidth="1"/>
    <col min="91" max="91" width="13" bestFit="1" customWidth="1"/>
    <col min="92" max="92" width="10.6640625" bestFit="1" customWidth="1"/>
    <col min="93" max="93" width="7.83203125" bestFit="1" customWidth="1"/>
    <col min="94" max="94" width="10.83203125" bestFit="1" customWidth="1"/>
    <col min="95" max="95" width="22.1640625" bestFit="1" customWidth="1"/>
    <col min="96" max="96" width="14.6640625" bestFit="1" customWidth="1"/>
    <col min="97" max="97" width="27.1640625" bestFit="1" customWidth="1"/>
    <col min="98" max="98" width="22.33203125" bestFit="1" customWidth="1"/>
    <col min="99" max="99" width="9" bestFit="1" customWidth="1"/>
    <col min="100" max="100" width="9.33203125" bestFit="1" customWidth="1"/>
    <col min="101" max="101" width="9.5" bestFit="1" customWidth="1"/>
    <col min="102" max="102" width="15.1640625" bestFit="1" customWidth="1"/>
    <col min="103" max="103" width="14.5" bestFit="1" customWidth="1"/>
    <col min="104" max="104" width="9.6640625" bestFit="1" customWidth="1"/>
    <col min="105" max="105" width="23.5" bestFit="1" customWidth="1"/>
    <col min="106" max="106" width="10.6640625" bestFit="1" customWidth="1"/>
    <col min="107" max="107" width="22.1640625" bestFit="1" customWidth="1"/>
    <col min="108" max="108" width="13.83203125" bestFit="1" customWidth="1"/>
    <col min="109" max="109" width="18.33203125" bestFit="1" customWidth="1"/>
    <col min="110" max="110" width="14.6640625" bestFit="1" customWidth="1"/>
    <col min="111" max="111" width="9.6640625" bestFit="1" customWidth="1"/>
    <col min="112" max="112" width="14.1640625" bestFit="1" customWidth="1"/>
    <col min="113" max="113" width="12.33203125" bestFit="1" customWidth="1"/>
    <col min="114" max="114" width="24" bestFit="1" customWidth="1"/>
    <col min="115" max="115" width="13.1640625" bestFit="1" customWidth="1"/>
    <col min="116" max="116" width="8.33203125" bestFit="1" customWidth="1"/>
    <col min="117" max="117" width="8.1640625" bestFit="1" customWidth="1"/>
    <col min="118" max="118" width="23.1640625" bestFit="1" customWidth="1"/>
    <col min="119" max="119" width="10.1640625" bestFit="1" customWidth="1"/>
    <col min="120" max="120" width="12.83203125" bestFit="1" customWidth="1"/>
    <col min="121" max="121" width="12.5" bestFit="1" customWidth="1"/>
    <col min="122" max="122" width="14.33203125" bestFit="1" customWidth="1"/>
    <col min="123" max="123" width="10.6640625" bestFit="1" customWidth="1"/>
    <col min="124" max="124" width="13.1640625" bestFit="1" customWidth="1"/>
    <col min="125" max="125" width="23.1640625" bestFit="1" customWidth="1"/>
    <col min="126" max="126" width="19.1640625" bestFit="1" customWidth="1"/>
    <col min="127" max="127" width="9.33203125" bestFit="1" customWidth="1"/>
    <col min="128" max="128" width="9" bestFit="1" customWidth="1"/>
    <col min="129" max="129" width="10.5" bestFit="1" customWidth="1"/>
    <col min="130" max="130" width="25.6640625" bestFit="1" customWidth="1"/>
    <col min="131" max="131" width="22.1640625" bestFit="1" customWidth="1"/>
    <col min="132" max="132" width="7.5" bestFit="1" customWidth="1"/>
    <col min="133" max="133" width="11.1640625" bestFit="1" customWidth="1"/>
    <col min="134" max="134" width="12.83203125" bestFit="1" customWidth="1"/>
    <col min="135" max="135" width="23" bestFit="1" customWidth="1"/>
    <col min="136" max="136" width="9.6640625" bestFit="1" customWidth="1"/>
    <col min="137" max="137" width="17" bestFit="1" customWidth="1"/>
    <col min="138" max="138" width="13.83203125" bestFit="1" customWidth="1"/>
    <col min="139" max="139" width="11.1640625" bestFit="1" customWidth="1"/>
    <col min="140" max="140" width="10.83203125" bestFit="1" customWidth="1"/>
    <col min="141" max="142" width="11.83203125" bestFit="1" customWidth="1"/>
    <col min="143" max="143" width="11" bestFit="1" customWidth="1"/>
    <col min="144" max="144" width="23.33203125" bestFit="1" customWidth="1"/>
    <col min="145" max="145" width="14.6640625" bestFit="1" customWidth="1"/>
    <col min="146" max="146" width="26.6640625" bestFit="1" customWidth="1"/>
    <col min="147" max="147" width="9.1640625" bestFit="1" customWidth="1"/>
    <col min="148" max="148" width="22.83203125" bestFit="1" customWidth="1"/>
    <col min="149" max="149" width="15.33203125" bestFit="1" customWidth="1"/>
    <col min="150" max="150" width="11.83203125" bestFit="1" customWidth="1"/>
    <col min="151" max="152" width="9.33203125" bestFit="1" customWidth="1"/>
    <col min="153" max="153" width="11.5" bestFit="1" customWidth="1"/>
    <col min="154" max="154" width="10.33203125" bestFit="1" customWidth="1"/>
    <col min="155" max="155" width="25.5" bestFit="1" customWidth="1"/>
    <col min="156" max="156" width="25.33203125" bestFit="1" customWidth="1"/>
    <col min="157" max="157" width="8.83203125" bestFit="1" customWidth="1"/>
    <col min="158" max="158" width="9" bestFit="1" customWidth="1"/>
    <col min="159" max="159" width="9.5" bestFit="1" customWidth="1"/>
    <col min="160" max="160" width="25.1640625" bestFit="1" customWidth="1"/>
    <col min="161" max="161" width="21.33203125" bestFit="1" customWidth="1"/>
    <col min="162" max="162" width="10.5" bestFit="1" customWidth="1"/>
    <col min="163" max="163" width="11.1640625" bestFit="1" customWidth="1"/>
    <col min="164" max="164" width="11.6640625" bestFit="1" customWidth="1"/>
    <col min="165" max="165" width="8.83203125" bestFit="1" customWidth="1"/>
    <col min="166" max="166" width="20.83203125" bestFit="1" customWidth="1"/>
    <col min="167" max="167" width="10.1640625" bestFit="1" customWidth="1"/>
    <col min="168" max="168" width="10.6640625" bestFit="1" customWidth="1"/>
    <col min="169" max="169" width="9.6640625" bestFit="1" customWidth="1"/>
    <col min="170" max="170" width="21.83203125" bestFit="1" customWidth="1"/>
    <col min="171" max="171" width="27" bestFit="1" customWidth="1"/>
    <col min="172" max="172" width="14.6640625" bestFit="1" customWidth="1"/>
    <col min="173" max="173" width="16.5" bestFit="1" customWidth="1"/>
    <col min="174" max="174" width="15.83203125" bestFit="1" customWidth="1"/>
    <col min="175" max="175" width="13.5" bestFit="1" customWidth="1"/>
    <col min="176" max="176" width="14" bestFit="1" customWidth="1"/>
    <col min="177" max="177" width="10.5" bestFit="1" customWidth="1"/>
    <col min="178" max="178" width="26" bestFit="1" customWidth="1"/>
    <col min="179" max="179" width="9.6640625" bestFit="1" customWidth="1"/>
    <col min="180" max="180" width="11.33203125" bestFit="1" customWidth="1"/>
    <col min="181" max="181" width="8.83203125" bestFit="1" customWidth="1"/>
    <col min="182" max="182" width="22.6640625" bestFit="1" customWidth="1"/>
    <col min="183" max="183" width="21.1640625" bestFit="1" customWidth="1"/>
    <col min="184" max="184" width="10" bestFit="1" customWidth="1"/>
    <col min="185" max="185" width="13.5" bestFit="1" customWidth="1"/>
    <col min="186" max="186" width="23" bestFit="1" customWidth="1"/>
    <col min="187" max="187" width="14.5" bestFit="1" customWidth="1"/>
    <col min="188" max="188" width="10" bestFit="1" customWidth="1"/>
    <col min="189" max="189" width="23.33203125" bestFit="1" customWidth="1"/>
    <col min="190" max="190" width="21.5" bestFit="1" customWidth="1"/>
    <col min="191" max="191" width="12.6640625" bestFit="1" customWidth="1"/>
    <col min="192" max="192" width="9.83203125" bestFit="1" customWidth="1"/>
    <col min="193" max="193" width="11.83203125" bestFit="1" customWidth="1"/>
    <col min="194" max="194" width="11.33203125" bestFit="1" customWidth="1"/>
    <col min="195" max="195" width="15.1640625" bestFit="1" customWidth="1"/>
    <col min="196" max="196" width="11.6640625" bestFit="1" customWidth="1"/>
    <col min="197" max="197" width="11.5" bestFit="1" customWidth="1"/>
    <col min="198" max="198" width="8.6640625" bestFit="1" customWidth="1"/>
    <col min="199" max="199" width="19.1640625" bestFit="1" customWidth="1"/>
    <col min="200" max="200" width="23.6640625" bestFit="1" customWidth="1"/>
    <col min="201" max="201" width="13.6640625" bestFit="1" customWidth="1"/>
    <col min="202" max="203" width="10" bestFit="1" customWidth="1"/>
    <col min="204" max="204" width="23.6640625" bestFit="1" customWidth="1"/>
    <col min="205" max="205" width="11.33203125" bestFit="1" customWidth="1"/>
    <col min="206" max="206" width="10.1640625" bestFit="1" customWidth="1"/>
    <col min="207" max="207" width="14.83203125" bestFit="1" customWidth="1"/>
    <col min="208" max="208" width="12.1640625" bestFit="1" customWidth="1"/>
    <col min="209" max="209" width="24.1640625" bestFit="1" customWidth="1"/>
    <col min="210" max="210" width="10.33203125" bestFit="1" customWidth="1"/>
    <col min="211" max="211" width="10.5" bestFit="1" customWidth="1"/>
    <col min="212" max="212" width="12.6640625" bestFit="1" customWidth="1"/>
    <col min="213" max="213" width="13.6640625" bestFit="1" customWidth="1"/>
    <col min="214" max="214" width="12.5" bestFit="1" customWidth="1"/>
    <col min="215" max="215" width="19" bestFit="1" customWidth="1"/>
    <col min="216" max="216" width="22.33203125" bestFit="1" customWidth="1"/>
    <col min="217" max="217" width="23.33203125" bestFit="1" customWidth="1"/>
    <col min="218" max="218" width="19.6640625" bestFit="1" customWidth="1"/>
    <col min="219" max="219" width="8.1640625" bestFit="1" customWidth="1"/>
    <col min="220" max="220" width="6" bestFit="1" customWidth="1"/>
    <col min="221" max="221" width="15.5" bestFit="1" customWidth="1"/>
    <col min="222" max="222" width="11.6640625" bestFit="1" customWidth="1"/>
    <col min="223" max="223" width="10.5" bestFit="1" customWidth="1"/>
    <col min="224" max="224" width="23" bestFit="1" customWidth="1"/>
    <col min="225" max="225" width="16.1640625" bestFit="1" customWidth="1"/>
    <col min="226" max="226" width="24" bestFit="1" customWidth="1"/>
    <col min="227" max="227" width="24.33203125" bestFit="1" customWidth="1"/>
    <col min="228" max="228" width="10.33203125" bestFit="1" customWidth="1"/>
    <col min="229" max="229" width="23.83203125" bestFit="1" customWidth="1"/>
    <col min="230" max="230" width="14.6640625" bestFit="1" customWidth="1"/>
    <col min="231" max="231" width="14.5" bestFit="1" customWidth="1"/>
    <col min="232" max="232" width="15.83203125" bestFit="1" customWidth="1"/>
    <col min="233" max="233" width="14.1640625" bestFit="1" customWidth="1"/>
    <col min="234" max="234" width="26.6640625" bestFit="1" customWidth="1"/>
    <col min="235" max="235" width="27" bestFit="1" customWidth="1"/>
    <col min="236" max="236" width="8" bestFit="1" customWidth="1"/>
    <col min="237" max="237" width="20.33203125" bestFit="1" customWidth="1"/>
    <col min="238" max="238" width="12" bestFit="1" customWidth="1"/>
    <col min="239" max="239" width="22.5" bestFit="1" customWidth="1"/>
    <col min="240" max="240" width="10" bestFit="1" customWidth="1"/>
    <col min="241" max="241" width="10.33203125" bestFit="1" customWidth="1"/>
    <col min="242" max="242" width="12.5" bestFit="1" customWidth="1"/>
    <col min="243" max="243" width="13.33203125" bestFit="1" customWidth="1"/>
    <col min="244" max="244" width="9.5" bestFit="1" customWidth="1"/>
    <col min="245" max="245" width="8.83203125" bestFit="1" customWidth="1"/>
    <col min="246" max="246" width="13.33203125" bestFit="1" customWidth="1"/>
    <col min="247" max="247" width="10.5" bestFit="1" customWidth="1"/>
    <col min="248" max="248" width="10.83203125" bestFit="1" customWidth="1"/>
    <col min="249" max="249" width="28" bestFit="1" customWidth="1"/>
    <col min="250" max="250" width="24.5" bestFit="1" customWidth="1"/>
    <col min="251" max="251" width="28.6640625" bestFit="1" customWidth="1"/>
    <col min="252" max="252" width="11" bestFit="1" customWidth="1"/>
    <col min="253" max="253" width="12.1640625" bestFit="1" customWidth="1"/>
    <col min="254" max="254" width="8.83203125" bestFit="1" customWidth="1"/>
    <col min="255" max="255" width="20" bestFit="1" customWidth="1"/>
    <col min="256" max="256" width="22.1640625" bestFit="1" customWidth="1"/>
    <col min="257" max="257" width="13.6640625" bestFit="1" customWidth="1"/>
    <col min="258" max="258" width="11.6640625" bestFit="1" customWidth="1"/>
    <col min="259" max="259" width="11.33203125" bestFit="1" customWidth="1"/>
    <col min="260" max="260" width="10.1640625" bestFit="1" customWidth="1"/>
    <col min="261" max="261" width="12.6640625" bestFit="1" customWidth="1"/>
    <col min="262" max="262" width="13" bestFit="1" customWidth="1"/>
    <col min="263" max="263" width="9.6640625" bestFit="1" customWidth="1"/>
    <col min="264" max="264" width="20" bestFit="1" customWidth="1"/>
    <col min="265" max="265" width="21.6640625" bestFit="1" customWidth="1"/>
    <col min="266" max="266" width="24.1640625" bestFit="1" customWidth="1"/>
    <col min="267" max="267" width="7.5" bestFit="1" customWidth="1"/>
    <col min="268" max="268" width="11.1640625" bestFit="1" customWidth="1"/>
    <col min="269" max="269" width="11.33203125" bestFit="1" customWidth="1"/>
    <col min="270" max="270" width="8.1640625" bestFit="1" customWidth="1"/>
    <col min="271" max="271" width="12.5" bestFit="1" customWidth="1"/>
    <col min="272" max="272" width="12" bestFit="1" customWidth="1"/>
    <col min="273" max="273" width="9.1640625" bestFit="1" customWidth="1"/>
    <col min="274" max="274" width="10.83203125" bestFit="1" customWidth="1"/>
    <col min="275" max="275" width="12" bestFit="1" customWidth="1"/>
    <col min="276" max="276" width="14.5" bestFit="1" customWidth="1"/>
    <col min="277" max="277" width="15" bestFit="1" customWidth="1"/>
    <col min="278" max="278" width="11.5" bestFit="1" customWidth="1"/>
    <col min="279" max="279" width="7" bestFit="1" customWidth="1"/>
    <col min="280" max="280" width="21.1640625" bestFit="1" customWidth="1"/>
    <col min="281" max="281" width="12" bestFit="1" customWidth="1"/>
    <col min="282" max="282" width="26.1640625" bestFit="1" customWidth="1"/>
    <col min="283" max="283" width="13.33203125" bestFit="1" customWidth="1"/>
    <col min="284" max="284" width="13.6640625" bestFit="1" customWidth="1"/>
    <col min="285" max="285" width="7.83203125" bestFit="1" customWidth="1"/>
    <col min="286" max="286" width="22" bestFit="1" customWidth="1"/>
    <col min="287" max="287" width="13.5" bestFit="1" customWidth="1"/>
    <col min="288" max="288" width="11.33203125" bestFit="1" customWidth="1"/>
    <col min="289" max="289" width="13.5" bestFit="1" customWidth="1"/>
    <col min="290" max="290" width="8.33203125" bestFit="1" customWidth="1"/>
    <col min="291" max="291" width="9.6640625" bestFit="1" customWidth="1"/>
    <col min="292" max="292" width="19.33203125" bestFit="1" customWidth="1"/>
    <col min="293" max="293" width="21" bestFit="1" customWidth="1"/>
    <col min="294" max="294" width="8.5" bestFit="1" customWidth="1"/>
    <col min="295" max="295" width="8.33203125" bestFit="1" customWidth="1"/>
    <col min="296" max="296" width="8.6640625" bestFit="1" customWidth="1"/>
    <col min="297" max="297" width="8.33203125" bestFit="1" customWidth="1"/>
    <col min="298" max="298" width="24.1640625" bestFit="1" customWidth="1"/>
    <col min="299" max="299" width="18.5" bestFit="1" customWidth="1"/>
    <col min="300" max="300" width="18.6640625" bestFit="1" customWidth="1"/>
    <col min="301" max="301" width="16.5" bestFit="1" customWidth="1"/>
    <col min="302" max="302" width="9" bestFit="1" customWidth="1"/>
    <col min="303" max="303" width="12.33203125" bestFit="1" customWidth="1"/>
    <col min="304" max="304" width="14.1640625" bestFit="1" customWidth="1"/>
    <col min="305" max="305" width="19.83203125" bestFit="1" customWidth="1"/>
    <col min="306" max="306" width="23.5" bestFit="1" customWidth="1"/>
    <col min="307" max="307" width="22.33203125" bestFit="1" customWidth="1"/>
    <col min="308" max="308" width="11.5" bestFit="1" customWidth="1"/>
    <col min="309" max="309" width="23.5" bestFit="1" customWidth="1"/>
    <col min="310" max="310" width="14.33203125" bestFit="1" customWidth="1"/>
    <col min="311" max="311" width="19.1640625" bestFit="1" customWidth="1"/>
    <col min="312" max="312" width="21.1640625" bestFit="1" customWidth="1"/>
    <col min="313" max="313" width="15.6640625" bestFit="1" customWidth="1"/>
    <col min="314" max="314" width="12.33203125" bestFit="1" customWidth="1"/>
    <col min="315" max="315" width="8.33203125" bestFit="1" customWidth="1"/>
    <col min="316" max="316" width="10.33203125" bestFit="1" customWidth="1"/>
    <col min="317" max="317" width="9.1640625" bestFit="1" customWidth="1"/>
    <col min="318" max="318" width="11.83203125" bestFit="1" customWidth="1"/>
    <col min="319" max="319" width="9.6640625" bestFit="1" customWidth="1"/>
    <col min="320" max="320" width="23.5" bestFit="1" customWidth="1"/>
    <col min="321" max="321" width="14.83203125" bestFit="1" customWidth="1"/>
    <col min="322" max="322" width="19" bestFit="1" customWidth="1"/>
    <col min="323" max="323" width="27.1640625" bestFit="1" customWidth="1"/>
    <col min="324" max="324" width="13.33203125" bestFit="1" customWidth="1"/>
    <col min="325" max="325" width="21.6640625" bestFit="1" customWidth="1"/>
    <col min="326" max="326" width="13.6640625" bestFit="1" customWidth="1"/>
    <col min="327" max="327" width="10.6640625" bestFit="1" customWidth="1"/>
    <col min="328" max="328" width="11" bestFit="1" customWidth="1"/>
    <col min="329" max="329" width="8.5" bestFit="1" customWidth="1"/>
    <col min="330" max="330" width="20.6640625" bestFit="1" customWidth="1"/>
    <col min="331" max="331" width="23.33203125" bestFit="1" customWidth="1"/>
    <col min="332" max="332" width="26.83203125" bestFit="1" customWidth="1"/>
    <col min="333" max="333" width="15.5" bestFit="1" customWidth="1"/>
    <col min="334" max="334" width="11" bestFit="1" customWidth="1"/>
    <col min="335" max="335" width="29.1640625" bestFit="1" customWidth="1"/>
    <col min="336" max="336" width="12" bestFit="1" customWidth="1"/>
    <col min="337" max="337" width="21.5" bestFit="1" customWidth="1"/>
    <col min="338" max="338" width="21.33203125" bestFit="1" customWidth="1"/>
    <col min="339" max="339" width="10.5" bestFit="1" customWidth="1"/>
    <col min="340" max="340" width="13.83203125" bestFit="1" customWidth="1"/>
    <col min="341" max="341" width="14.33203125" bestFit="1" customWidth="1"/>
    <col min="342" max="342" width="10.5" bestFit="1" customWidth="1"/>
    <col min="343" max="343" width="11.1640625" bestFit="1" customWidth="1"/>
    <col min="344" max="344" width="23.33203125" bestFit="1" customWidth="1"/>
    <col min="345" max="345" width="12.83203125" bestFit="1" customWidth="1"/>
    <col min="346" max="346" width="11.5" bestFit="1" customWidth="1"/>
    <col min="347" max="347" width="16.1640625" bestFit="1" customWidth="1"/>
    <col min="348" max="348" width="9.1640625" bestFit="1" customWidth="1"/>
    <col min="349" max="349" width="15" bestFit="1" customWidth="1"/>
    <col min="350" max="351" width="9.83203125" bestFit="1" customWidth="1"/>
    <col min="352" max="352" width="11.33203125" bestFit="1" customWidth="1"/>
    <col min="353" max="353" width="10.1640625" bestFit="1" customWidth="1"/>
    <col min="354" max="354" width="14" bestFit="1" customWidth="1"/>
    <col min="355" max="355" width="14.5" bestFit="1" customWidth="1"/>
    <col min="356" max="356" width="8.6640625" bestFit="1" customWidth="1"/>
    <col min="357" max="357" width="21.6640625" bestFit="1" customWidth="1"/>
    <col min="358" max="358" width="10.1640625" bestFit="1" customWidth="1"/>
    <col min="359" max="359" width="11.83203125" bestFit="1" customWidth="1"/>
    <col min="360" max="360" width="9.5" bestFit="1" customWidth="1"/>
    <col min="361" max="361" width="7.6640625" bestFit="1" customWidth="1"/>
    <col min="362" max="362" width="24.6640625" bestFit="1" customWidth="1"/>
    <col min="363" max="363" width="23.5" bestFit="1" customWidth="1"/>
    <col min="364" max="364" width="22.5" bestFit="1" customWidth="1"/>
    <col min="365" max="365" width="23.83203125" bestFit="1" customWidth="1"/>
    <col min="366" max="366" width="25.1640625" bestFit="1" customWidth="1"/>
    <col min="367" max="367" width="12.33203125" bestFit="1" customWidth="1"/>
    <col min="368" max="368" width="9.6640625" bestFit="1" customWidth="1"/>
    <col min="369" max="369" width="21.33203125" bestFit="1" customWidth="1"/>
    <col min="370" max="370" width="13.5" bestFit="1" customWidth="1"/>
    <col min="371" max="371" width="23.6640625" bestFit="1" customWidth="1"/>
    <col min="372" max="372" width="20.6640625" bestFit="1" customWidth="1"/>
    <col min="373" max="373" width="20.5" bestFit="1" customWidth="1"/>
    <col min="374" max="374" width="11" bestFit="1" customWidth="1"/>
    <col min="375" max="375" width="8.83203125" bestFit="1" customWidth="1"/>
    <col min="376" max="376" width="22.33203125" bestFit="1" customWidth="1"/>
    <col min="377" max="377" width="20.83203125" bestFit="1" customWidth="1"/>
    <col min="378" max="378" width="17.5" bestFit="1" customWidth="1"/>
    <col min="379" max="379" width="13.1640625" bestFit="1" customWidth="1"/>
    <col min="380" max="380" width="8.6640625" bestFit="1" customWidth="1"/>
    <col min="381" max="381" width="16.1640625" bestFit="1" customWidth="1"/>
    <col min="382" max="382" width="17.33203125" bestFit="1" customWidth="1"/>
    <col min="383" max="383" width="11.1640625" bestFit="1" customWidth="1"/>
    <col min="384" max="384" width="11.6640625" bestFit="1" customWidth="1"/>
    <col min="385" max="385" width="27" bestFit="1" customWidth="1"/>
    <col min="386" max="386" width="27.6640625" bestFit="1" customWidth="1"/>
    <col min="387" max="387" width="13.5" bestFit="1" customWidth="1"/>
    <col min="388" max="388" width="12.1640625" bestFit="1" customWidth="1"/>
    <col min="389" max="389" width="9.33203125" bestFit="1" customWidth="1"/>
    <col min="390" max="390" width="12.6640625" bestFit="1" customWidth="1"/>
    <col min="391" max="391" width="14.33203125" bestFit="1" customWidth="1"/>
    <col min="392" max="392" width="8" bestFit="1" customWidth="1"/>
    <col min="393" max="393" width="14" bestFit="1" customWidth="1"/>
    <col min="394" max="394" width="8" bestFit="1" customWidth="1"/>
    <col min="395" max="395" width="21.5" bestFit="1" customWidth="1"/>
    <col min="396" max="396" width="10.83203125" bestFit="1" customWidth="1"/>
    <col min="397" max="397" width="15.83203125" bestFit="1" customWidth="1"/>
    <col min="398" max="398" width="13.5" bestFit="1" customWidth="1"/>
    <col min="399" max="399" width="23" bestFit="1" customWidth="1"/>
    <col min="400" max="400" width="14" bestFit="1" customWidth="1"/>
    <col min="401" max="401" width="11.33203125" bestFit="1" customWidth="1"/>
    <col min="402" max="402" width="30.33203125" bestFit="1" customWidth="1"/>
    <col min="403" max="403" width="19.33203125" bestFit="1" customWidth="1"/>
    <col min="404" max="404" width="14.83203125" bestFit="1" customWidth="1"/>
    <col min="405" max="405" width="9" bestFit="1" customWidth="1"/>
    <col min="406" max="406" width="19.1640625" bestFit="1" customWidth="1"/>
    <col min="407" max="407" width="26.1640625" bestFit="1" customWidth="1"/>
    <col min="408" max="408" width="13" bestFit="1" customWidth="1"/>
    <col min="409" max="409" width="10.6640625" bestFit="1" customWidth="1"/>
    <col min="410" max="410" width="23.5" bestFit="1" customWidth="1"/>
    <col min="411" max="411" width="8.83203125" bestFit="1" customWidth="1"/>
    <col min="412" max="412" width="15.33203125" bestFit="1" customWidth="1"/>
    <col min="413" max="413" width="13" bestFit="1" customWidth="1"/>
    <col min="414" max="414" width="25.5" bestFit="1" customWidth="1"/>
    <col min="415" max="415" width="14.33203125" bestFit="1" customWidth="1"/>
    <col min="416" max="416" width="28.6640625" bestFit="1" customWidth="1"/>
    <col min="417" max="417" width="13.33203125" bestFit="1" customWidth="1"/>
    <col min="418" max="418" width="22.1640625" bestFit="1" customWidth="1"/>
    <col min="419" max="419" width="13.5" bestFit="1" customWidth="1"/>
    <col min="420" max="420" width="27.83203125" bestFit="1" customWidth="1"/>
    <col min="421" max="421" width="25.83203125" bestFit="1" customWidth="1"/>
    <col min="422" max="422" width="14" bestFit="1" customWidth="1"/>
    <col min="423" max="423" width="10.33203125" bestFit="1" customWidth="1"/>
    <col min="424" max="424" width="25" bestFit="1" customWidth="1"/>
    <col min="425" max="425" width="10.1640625" bestFit="1" customWidth="1"/>
    <col min="426" max="426" width="9.1640625" bestFit="1" customWidth="1"/>
    <col min="427" max="427" width="19.1640625" bestFit="1" customWidth="1"/>
    <col min="428" max="428" width="11" bestFit="1" customWidth="1"/>
    <col min="429" max="429" width="11.5" bestFit="1" customWidth="1"/>
    <col min="430" max="430" width="14.1640625" bestFit="1" customWidth="1"/>
    <col min="431" max="431" width="13.83203125" bestFit="1" customWidth="1"/>
    <col min="432" max="432" width="12.33203125" bestFit="1" customWidth="1"/>
    <col min="433" max="433" width="10.6640625" bestFit="1" customWidth="1"/>
    <col min="434" max="434" width="14.6640625" bestFit="1" customWidth="1"/>
    <col min="435" max="435" width="14.83203125" bestFit="1" customWidth="1"/>
    <col min="436" max="436" width="14" bestFit="1" customWidth="1"/>
    <col min="437" max="437" width="14.1640625" bestFit="1" customWidth="1"/>
    <col min="438" max="438" width="12" bestFit="1" customWidth="1"/>
    <col min="439" max="439" width="18.83203125" bestFit="1" customWidth="1"/>
    <col min="440" max="440" width="23.33203125" bestFit="1" customWidth="1"/>
    <col min="441" max="441" width="24.33203125" bestFit="1" customWidth="1"/>
    <col min="442" max="442" width="12" bestFit="1" customWidth="1"/>
    <col min="443" max="443" width="15.5" bestFit="1" customWidth="1"/>
    <col min="444" max="444" width="12.1640625" bestFit="1" customWidth="1"/>
    <col min="445" max="445" width="21.6640625" bestFit="1" customWidth="1"/>
    <col min="446" max="446" width="23.83203125" bestFit="1" customWidth="1"/>
    <col min="447" max="447" width="26.6640625" bestFit="1" customWidth="1"/>
    <col min="448" max="448" width="13.1640625" bestFit="1" customWidth="1"/>
    <col min="449" max="449" width="13.5" bestFit="1" customWidth="1"/>
    <col min="450" max="450" width="8.1640625" bestFit="1" customWidth="1"/>
    <col min="451" max="451" width="21.5" bestFit="1" customWidth="1"/>
    <col min="452" max="452" width="16.83203125" bestFit="1" customWidth="1"/>
    <col min="453" max="453" width="10.5" bestFit="1" customWidth="1"/>
    <col min="454" max="454" width="12.5" bestFit="1" customWidth="1"/>
    <col min="455" max="455" width="13.5" bestFit="1" customWidth="1"/>
    <col min="456" max="456" width="19.33203125" bestFit="1" customWidth="1"/>
    <col min="457" max="457" width="23.33203125" bestFit="1" customWidth="1"/>
    <col min="458" max="458" width="21.6640625" bestFit="1" customWidth="1"/>
    <col min="459" max="459" width="11.6640625" bestFit="1" customWidth="1"/>
    <col min="460" max="460" width="13.83203125" bestFit="1" customWidth="1"/>
    <col min="461" max="461" width="12.33203125" bestFit="1" customWidth="1"/>
    <col min="462" max="462" width="10.83203125" bestFit="1" customWidth="1"/>
    <col min="463" max="463" width="13" bestFit="1" customWidth="1"/>
    <col min="464" max="464" width="11.6640625" bestFit="1" customWidth="1"/>
    <col min="465" max="465" width="12.83203125" bestFit="1" customWidth="1"/>
    <col min="466" max="466" width="11.5" bestFit="1" customWidth="1"/>
    <col min="467" max="467" width="12.1640625" bestFit="1" customWidth="1"/>
    <col min="468" max="468" width="11.1640625" bestFit="1" customWidth="1"/>
    <col min="469" max="469" width="22.33203125" bestFit="1" customWidth="1"/>
    <col min="470" max="470" width="24.6640625" bestFit="1" customWidth="1"/>
    <col min="471" max="471" width="19" bestFit="1" customWidth="1"/>
    <col min="472" max="472" width="15.1640625" bestFit="1" customWidth="1"/>
    <col min="473" max="473" width="10.33203125" bestFit="1" customWidth="1"/>
    <col min="474" max="474" width="8.83203125" bestFit="1" customWidth="1"/>
    <col min="475" max="475" width="13" bestFit="1" customWidth="1"/>
    <col min="476" max="476" width="21.83203125" bestFit="1" customWidth="1"/>
    <col min="477" max="477" width="23" bestFit="1" customWidth="1"/>
    <col min="478" max="478" width="24" bestFit="1" customWidth="1"/>
    <col min="479" max="479" width="21.1640625" bestFit="1" customWidth="1"/>
    <col min="480" max="480" width="18.5" bestFit="1" customWidth="1"/>
    <col min="481" max="481" width="8.83203125" bestFit="1" customWidth="1"/>
    <col min="482" max="482" width="9.33203125" bestFit="1" customWidth="1"/>
    <col min="483" max="483" width="21.5" bestFit="1" customWidth="1"/>
    <col min="484" max="484" width="11.5" bestFit="1" customWidth="1"/>
    <col min="485" max="485" width="15.33203125" bestFit="1" customWidth="1"/>
    <col min="486" max="486" width="23.83203125" bestFit="1" customWidth="1"/>
    <col min="487" max="487" width="15.83203125" bestFit="1" customWidth="1"/>
    <col min="488" max="488" width="14.83203125" bestFit="1" customWidth="1"/>
    <col min="489" max="489" width="17.1640625" bestFit="1" customWidth="1"/>
    <col min="490" max="490" width="22.5" bestFit="1" customWidth="1"/>
    <col min="491" max="491" width="12.33203125" bestFit="1" customWidth="1"/>
    <col min="492" max="492" width="20.5" bestFit="1" customWidth="1"/>
    <col min="493" max="493" width="24.5" bestFit="1" customWidth="1"/>
    <col min="494" max="494" width="22" bestFit="1" customWidth="1"/>
    <col min="495" max="495" width="11.5" bestFit="1" customWidth="1"/>
    <col min="496" max="496" width="12.5" bestFit="1" customWidth="1"/>
    <col min="497" max="497" width="25.83203125" bestFit="1" customWidth="1"/>
    <col min="498" max="498" width="24.1640625" bestFit="1" customWidth="1"/>
    <col min="499" max="499" width="11.1640625" bestFit="1" customWidth="1"/>
    <col min="500" max="500" width="14.83203125" bestFit="1" customWidth="1"/>
    <col min="501" max="501" width="23.5" bestFit="1" customWidth="1"/>
    <col min="502" max="502" width="22.5" bestFit="1" customWidth="1"/>
    <col min="503" max="503" width="10.5" bestFit="1" customWidth="1"/>
    <col min="504" max="504" width="20" bestFit="1" customWidth="1"/>
    <col min="505" max="505" width="30" bestFit="1" customWidth="1"/>
    <col min="506" max="506" width="9.83203125" bestFit="1" customWidth="1"/>
    <col min="507" max="507" width="24.6640625" bestFit="1" customWidth="1"/>
    <col min="508" max="508" width="12.6640625" bestFit="1" customWidth="1"/>
    <col min="509" max="509" width="11.5" bestFit="1" customWidth="1"/>
    <col min="510" max="510" width="13.1640625" bestFit="1" customWidth="1"/>
    <col min="511" max="511" width="23" bestFit="1" customWidth="1"/>
    <col min="512" max="512" width="18.33203125" bestFit="1" customWidth="1"/>
    <col min="513" max="513" width="8.83203125" bestFit="1" customWidth="1"/>
    <col min="514" max="514" width="22.1640625" bestFit="1" customWidth="1"/>
    <col min="515" max="515" width="10.1640625" bestFit="1" customWidth="1"/>
    <col min="516" max="516" width="15" bestFit="1" customWidth="1"/>
    <col min="517" max="517" width="14.83203125" bestFit="1" customWidth="1"/>
    <col min="518" max="518" width="10.6640625" bestFit="1" customWidth="1"/>
    <col min="519" max="519" width="14.5" bestFit="1" customWidth="1"/>
    <col min="520" max="520" width="11.33203125" bestFit="1" customWidth="1"/>
    <col min="521" max="521" width="15.33203125" bestFit="1" customWidth="1"/>
    <col min="522" max="522" width="8.83203125" bestFit="1" customWidth="1"/>
    <col min="523" max="523" width="13.33203125" bestFit="1" customWidth="1"/>
    <col min="524" max="524" width="12" bestFit="1" customWidth="1"/>
    <col min="525" max="525" width="26.6640625" bestFit="1" customWidth="1"/>
    <col min="526" max="526" width="9" bestFit="1" customWidth="1"/>
    <col min="527" max="527" width="22.33203125" bestFit="1" customWidth="1"/>
    <col min="528" max="528" width="26.33203125" bestFit="1" customWidth="1"/>
    <col min="529" max="529" width="29.1640625" bestFit="1" customWidth="1"/>
    <col min="530" max="530" width="22" bestFit="1" customWidth="1"/>
    <col min="531" max="531" width="12.83203125" bestFit="1" customWidth="1"/>
    <col min="532" max="532" width="16" bestFit="1" customWidth="1"/>
    <col min="533" max="533" width="10.83203125" bestFit="1" customWidth="1"/>
    <col min="534" max="534" width="11.1640625" bestFit="1" customWidth="1"/>
    <col min="535" max="536" width="24.33203125" bestFit="1" customWidth="1"/>
    <col min="537" max="537" width="22.83203125" bestFit="1" customWidth="1"/>
    <col min="538" max="538" width="13.33203125" bestFit="1" customWidth="1"/>
    <col min="539" max="539" width="14" bestFit="1" customWidth="1"/>
    <col min="540" max="540" width="12.1640625" bestFit="1" customWidth="1"/>
    <col min="541" max="541" width="9.5" bestFit="1" customWidth="1"/>
    <col min="542" max="542" width="21.83203125" bestFit="1" customWidth="1"/>
    <col min="543" max="543" width="27.6640625" bestFit="1" customWidth="1"/>
    <col min="544" max="544" width="12.83203125" bestFit="1" customWidth="1"/>
    <col min="545" max="545" width="23.33203125" bestFit="1" customWidth="1"/>
    <col min="546" max="546" width="12.33203125" bestFit="1" customWidth="1"/>
    <col min="547" max="547" width="22" bestFit="1" customWidth="1"/>
    <col min="548" max="548" width="9.6640625" bestFit="1" customWidth="1"/>
    <col min="549" max="549" width="25.1640625" bestFit="1" customWidth="1"/>
    <col min="550" max="550" width="19.83203125" bestFit="1" customWidth="1"/>
    <col min="551" max="551" width="21.1640625" bestFit="1" customWidth="1"/>
    <col min="552" max="552" width="12.5" bestFit="1" customWidth="1"/>
    <col min="553" max="553" width="8.83203125" bestFit="1" customWidth="1"/>
    <col min="554" max="554" width="13.83203125" bestFit="1" customWidth="1"/>
    <col min="555" max="555" width="9" bestFit="1" customWidth="1"/>
    <col min="556" max="556" width="9.33203125" bestFit="1" customWidth="1"/>
    <col min="557" max="557" width="23.33203125" bestFit="1" customWidth="1"/>
    <col min="558" max="558" width="10.5" bestFit="1" customWidth="1"/>
    <col min="559" max="590" width="15" bestFit="1" customWidth="1"/>
    <col min="591" max="591" width="10.5" bestFit="1" customWidth="1"/>
  </cols>
  <sheetData>
    <row r="1" spans="1:10" ht="16" thickBot="1" x14ac:dyDescent="0.4">
      <c r="A1" s="5" t="s">
        <v>4</v>
      </c>
      <c r="B1" t="s">
        <v>20</v>
      </c>
      <c r="D1" s="5" t="s">
        <v>4</v>
      </c>
      <c r="E1" t="s">
        <v>14</v>
      </c>
    </row>
    <row r="2" spans="1:10" ht="16" thickBot="1" x14ac:dyDescent="0.4">
      <c r="D2" s="19" t="s">
        <v>2108</v>
      </c>
      <c r="I2" s="20" t="s">
        <v>2109</v>
      </c>
      <c r="J2" s="18" t="s">
        <v>2116</v>
      </c>
    </row>
    <row r="3" spans="1:10" x14ac:dyDescent="0.35">
      <c r="A3" s="5" t="s">
        <v>2066</v>
      </c>
      <c r="B3" t="s">
        <v>2118</v>
      </c>
      <c r="D3" s="5" t="s">
        <v>2066</v>
      </c>
      <c r="E3" t="s">
        <v>2117</v>
      </c>
      <c r="H3" s="12" t="s">
        <v>2112</v>
      </c>
      <c r="I3" s="13">
        <f>AVERAGE(B4:B559)</f>
        <v>852.03417266187046</v>
      </c>
      <c r="J3" s="13">
        <f>AVERAGE(E4:E365)</f>
        <v>588.85082872928172</v>
      </c>
    </row>
    <row r="4" spans="1:10" x14ac:dyDescent="0.35">
      <c r="A4" s="6">
        <v>1</v>
      </c>
      <c r="B4">
        <v>158</v>
      </c>
      <c r="D4" s="6" t="s">
        <v>202</v>
      </c>
      <c r="E4">
        <v>56</v>
      </c>
      <c r="H4" s="14" t="s">
        <v>2111</v>
      </c>
      <c r="I4" s="15">
        <f>MEDIAN(B4:B559)</f>
        <v>198.5</v>
      </c>
      <c r="J4" s="15">
        <f>MEDIAN(E4:E365)</f>
        <v>116</v>
      </c>
    </row>
    <row r="5" spans="1:10" x14ac:dyDescent="0.35">
      <c r="A5" s="6">
        <v>2</v>
      </c>
      <c r="B5">
        <v>1425</v>
      </c>
      <c r="D5" s="6" t="s">
        <v>849</v>
      </c>
      <c r="E5">
        <v>941</v>
      </c>
      <c r="H5" s="14" t="s">
        <v>2110</v>
      </c>
      <c r="I5" s="15">
        <f>MIN(B4:B559)</f>
        <v>16</v>
      </c>
      <c r="J5" s="15">
        <f>MIN(E4:E365)</f>
        <v>0</v>
      </c>
    </row>
    <row r="6" spans="1:10" x14ac:dyDescent="0.35">
      <c r="A6" s="6">
        <v>5</v>
      </c>
      <c r="B6">
        <v>174</v>
      </c>
      <c r="D6" s="6" t="s">
        <v>756</v>
      </c>
      <c r="E6">
        <v>33</v>
      </c>
      <c r="H6" s="14" t="s">
        <v>2113</v>
      </c>
      <c r="I6" s="15">
        <f>MAX(B4:B559)</f>
        <v>7295</v>
      </c>
      <c r="J6" s="15">
        <f>MAX(E4:E365)</f>
        <v>6080</v>
      </c>
    </row>
    <row r="7" spans="1:10" x14ac:dyDescent="0.35">
      <c r="A7" s="6">
        <v>7</v>
      </c>
      <c r="B7">
        <v>227</v>
      </c>
      <c r="D7" s="6" t="s">
        <v>1822</v>
      </c>
      <c r="E7">
        <v>107</v>
      </c>
      <c r="H7" s="14" t="s">
        <v>2114</v>
      </c>
      <c r="I7" s="15">
        <f>VAR(B4:B559)</f>
        <v>1622279.6042355306</v>
      </c>
      <c r="J7" s="15">
        <f>VAR(E4:E365)</f>
        <v>952903.29624584876</v>
      </c>
    </row>
    <row r="8" spans="1:10" ht="16" thickBot="1" x14ac:dyDescent="0.4">
      <c r="A8" s="6">
        <v>10</v>
      </c>
      <c r="B8">
        <v>220</v>
      </c>
      <c r="D8" s="6" t="s">
        <v>408</v>
      </c>
      <c r="E8">
        <v>210</v>
      </c>
      <c r="H8" s="16" t="s">
        <v>2115</v>
      </c>
      <c r="I8" s="17">
        <f>STDEV(B4:B559)</f>
        <v>1273.6874044425228</v>
      </c>
      <c r="J8" s="17">
        <f>STDEV(E4:E365)</f>
        <v>976.16765785691177</v>
      </c>
    </row>
    <row r="9" spans="1:10" x14ac:dyDescent="0.35">
      <c r="A9" s="6">
        <v>13</v>
      </c>
      <c r="B9">
        <v>98</v>
      </c>
      <c r="D9" s="6" t="s">
        <v>1907</v>
      </c>
      <c r="E9">
        <v>67</v>
      </c>
    </row>
    <row r="10" spans="1:10" x14ac:dyDescent="0.35">
      <c r="A10" s="6">
        <v>16</v>
      </c>
      <c r="B10">
        <v>100</v>
      </c>
      <c r="D10" s="6" t="s">
        <v>1460</v>
      </c>
      <c r="E10">
        <v>14</v>
      </c>
    </row>
    <row r="11" spans="1:10" x14ac:dyDescent="0.35">
      <c r="A11" s="6">
        <v>17</v>
      </c>
      <c r="B11">
        <v>1249</v>
      </c>
      <c r="D11" s="6" t="s">
        <v>880</v>
      </c>
      <c r="E11">
        <v>418</v>
      </c>
    </row>
    <row r="12" spans="1:10" x14ac:dyDescent="0.35">
      <c r="A12" s="6">
        <v>20</v>
      </c>
      <c r="B12">
        <v>1396</v>
      </c>
      <c r="D12" s="6" t="s">
        <v>245</v>
      </c>
      <c r="E12">
        <v>1220</v>
      </c>
    </row>
    <row r="13" spans="1:10" x14ac:dyDescent="0.35">
      <c r="A13" s="6">
        <v>22</v>
      </c>
      <c r="B13">
        <v>890</v>
      </c>
      <c r="D13" s="6" t="s">
        <v>1220</v>
      </c>
      <c r="E13">
        <v>102</v>
      </c>
    </row>
    <row r="14" spans="1:10" x14ac:dyDescent="0.35">
      <c r="A14" s="6">
        <v>23</v>
      </c>
      <c r="B14">
        <v>142</v>
      </c>
      <c r="D14" s="6" t="s">
        <v>1101</v>
      </c>
      <c r="E14">
        <v>80</v>
      </c>
    </row>
    <row r="15" spans="1:10" x14ac:dyDescent="0.35">
      <c r="A15" s="6">
        <v>24</v>
      </c>
      <c r="B15">
        <v>2673</v>
      </c>
      <c r="D15" s="6" t="s">
        <v>1748</v>
      </c>
      <c r="E15">
        <v>35</v>
      </c>
      <c r="I15" s="21"/>
    </row>
    <row r="16" spans="1:10" x14ac:dyDescent="0.35">
      <c r="A16" s="6">
        <v>25</v>
      </c>
      <c r="B16">
        <v>163</v>
      </c>
      <c r="D16" s="6" t="s">
        <v>1360</v>
      </c>
      <c r="E16">
        <v>750</v>
      </c>
      <c r="I16" s="21"/>
    </row>
    <row r="17" spans="1:9" x14ac:dyDescent="0.35">
      <c r="A17" s="6">
        <v>28</v>
      </c>
      <c r="B17">
        <v>2220</v>
      </c>
      <c r="D17" s="6" t="s">
        <v>422</v>
      </c>
      <c r="E17">
        <v>19</v>
      </c>
      <c r="I17" s="21"/>
    </row>
    <row r="18" spans="1:9" x14ac:dyDescent="0.35">
      <c r="A18" s="6">
        <v>29</v>
      </c>
      <c r="B18">
        <v>1606</v>
      </c>
      <c r="D18" s="6" t="s">
        <v>174</v>
      </c>
      <c r="E18">
        <v>5</v>
      </c>
      <c r="I18" s="21"/>
    </row>
    <row r="19" spans="1:9" x14ac:dyDescent="0.35">
      <c r="A19" s="6">
        <v>30</v>
      </c>
      <c r="B19">
        <v>129</v>
      </c>
      <c r="D19" s="6" t="s">
        <v>1691</v>
      </c>
      <c r="E19">
        <v>154</v>
      </c>
      <c r="I19" s="21"/>
    </row>
    <row r="20" spans="1:9" x14ac:dyDescent="0.35">
      <c r="A20" s="6">
        <v>31</v>
      </c>
      <c r="B20">
        <v>226</v>
      </c>
      <c r="D20" s="6" t="s">
        <v>12</v>
      </c>
      <c r="E20">
        <v>0</v>
      </c>
      <c r="I20" s="21"/>
    </row>
    <row r="21" spans="1:9" x14ac:dyDescent="0.35">
      <c r="A21" s="6">
        <v>33</v>
      </c>
      <c r="B21">
        <v>5419</v>
      </c>
      <c r="D21" s="6" t="s">
        <v>280</v>
      </c>
      <c r="E21">
        <v>3304</v>
      </c>
    </row>
    <row r="22" spans="1:9" x14ac:dyDescent="0.35">
      <c r="A22" s="6">
        <v>34</v>
      </c>
      <c r="B22">
        <v>165</v>
      </c>
      <c r="D22" s="6" t="s">
        <v>452</v>
      </c>
      <c r="E22">
        <v>1</v>
      </c>
    </row>
    <row r="23" spans="1:9" x14ac:dyDescent="0.35">
      <c r="A23" s="6">
        <v>35</v>
      </c>
      <c r="B23">
        <v>1965</v>
      </c>
      <c r="D23" s="6" t="s">
        <v>1234</v>
      </c>
      <c r="E23">
        <v>183</v>
      </c>
    </row>
    <row r="24" spans="1:9" x14ac:dyDescent="0.35">
      <c r="A24" s="6">
        <v>36</v>
      </c>
      <c r="B24">
        <v>16</v>
      </c>
      <c r="D24" s="6" t="s">
        <v>851</v>
      </c>
      <c r="E24">
        <v>1</v>
      </c>
    </row>
    <row r="25" spans="1:9" x14ac:dyDescent="0.35">
      <c r="A25" s="6">
        <v>37</v>
      </c>
      <c r="B25">
        <v>107</v>
      </c>
      <c r="D25" s="6" t="s">
        <v>740</v>
      </c>
      <c r="E25">
        <v>830</v>
      </c>
    </row>
    <row r="26" spans="1:9" x14ac:dyDescent="0.35">
      <c r="A26" s="6">
        <v>38</v>
      </c>
      <c r="B26">
        <v>134</v>
      </c>
      <c r="D26" s="6" t="s">
        <v>1826</v>
      </c>
      <c r="E26">
        <v>27</v>
      </c>
    </row>
    <row r="27" spans="1:9" x14ac:dyDescent="0.35">
      <c r="A27" s="6">
        <v>40</v>
      </c>
      <c r="B27">
        <v>198</v>
      </c>
      <c r="D27" s="6" t="s">
        <v>92</v>
      </c>
      <c r="E27">
        <v>15</v>
      </c>
    </row>
    <row r="28" spans="1:9" x14ac:dyDescent="0.35">
      <c r="A28" s="6">
        <v>41</v>
      </c>
      <c r="B28">
        <v>111</v>
      </c>
      <c r="D28" s="6" t="s">
        <v>1948</v>
      </c>
      <c r="E28">
        <v>130</v>
      </c>
    </row>
    <row r="29" spans="1:9" x14ac:dyDescent="0.35">
      <c r="A29" s="6">
        <v>42</v>
      </c>
      <c r="B29">
        <v>222</v>
      </c>
      <c r="D29" s="6" t="s">
        <v>394</v>
      </c>
      <c r="E29">
        <v>5</v>
      </c>
    </row>
    <row r="30" spans="1:9" x14ac:dyDescent="0.35">
      <c r="A30" s="6">
        <v>43</v>
      </c>
      <c r="B30">
        <v>6212</v>
      </c>
      <c r="D30" s="6" t="s">
        <v>1168</v>
      </c>
      <c r="E30">
        <v>26</v>
      </c>
    </row>
    <row r="31" spans="1:9" x14ac:dyDescent="0.35">
      <c r="A31" s="6">
        <v>44</v>
      </c>
      <c r="B31">
        <v>98</v>
      </c>
      <c r="D31" s="6" t="s">
        <v>1936</v>
      </c>
      <c r="E31">
        <v>21</v>
      </c>
    </row>
    <row r="32" spans="1:9" x14ac:dyDescent="0.35">
      <c r="A32" s="6">
        <v>46</v>
      </c>
      <c r="B32">
        <v>92</v>
      </c>
      <c r="D32" s="6" t="s">
        <v>1425</v>
      </c>
      <c r="E32">
        <v>1748</v>
      </c>
    </row>
    <row r="33" spans="1:5" x14ac:dyDescent="0.35">
      <c r="A33" s="6">
        <v>47</v>
      </c>
      <c r="B33">
        <v>149</v>
      </c>
      <c r="D33" s="6" t="s">
        <v>149</v>
      </c>
      <c r="E33">
        <v>1467</v>
      </c>
    </row>
    <row r="34" spans="1:5" x14ac:dyDescent="0.35">
      <c r="A34" s="6">
        <v>48</v>
      </c>
      <c r="B34">
        <v>2431</v>
      </c>
      <c r="D34" s="6" t="s">
        <v>884</v>
      </c>
      <c r="E34">
        <v>15</v>
      </c>
    </row>
    <row r="35" spans="1:5" x14ac:dyDescent="0.35">
      <c r="A35" s="6">
        <v>49</v>
      </c>
      <c r="B35">
        <v>303</v>
      </c>
      <c r="D35" s="6" t="s">
        <v>1737</v>
      </c>
      <c r="E35">
        <v>31</v>
      </c>
    </row>
    <row r="36" spans="1:5" x14ac:dyDescent="0.35">
      <c r="A36" s="6">
        <v>53</v>
      </c>
      <c r="B36">
        <v>209</v>
      </c>
      <c r="D36" s="6" t="s">
        <v>786</v>
      </c>
      <c r="E36">
        <v>75</v>
      </c>
    </row>
    <row r="37" spans="1:5" x14ac:dyDescent="0.35">
      <c r="A37" s="6">
        <v>55</v>
      </c>
      <c r="B37">
        <v>131</v>
      </c>
      <c r="D37" s="6" t="s">
        <v>1377</v>
      </c>
      <c r="E37">
        <v>76</v>
      </c>
    </row>
    <row r="38" spans="1:5" x14ac:dyDescent="0.35">
      <c r="A38" s="6">
        <v>56</v>
      </c>
      <c r="B38">
        <v>164</v>
      </c>
      <c r="D38" s="6" t="s">
        <v>1226</v>
      </c>
      <c r="E38">
        <v>253</v>
      </c>
    </row>
    <row r="39" spans="1:5" x14ac:dyDescent="0.35">
      <c r="A39" s="6">
        <v>57</v>
      </c>
      <c r="B39">
        <v>201</v>
      </c>
      <c r="D39" s="6" t="s">
        <v>1246</v>
      </c>
      <c r="E39">
        <v>21</v>
      </c>
    </row>
    <row r="40" spans="1:5" x14ac:dyDescent="0.35">
      <c r="A40" s="6">
        <v>58</v>
      </c>
      <c r="B40">
        <v>211</v>
      </c>
      <c r="D40" s="6" t="s">
        <v>646</v>
      </c>
      <c r="E40">
        <v>104</v>
      </c>
    </row>
    <row r="41" spans="1:5" x14ac:dyDescent="0.35">
      <c r="A41" s="6">
        <v>59</v>
      </c>
      <c r="B41">
        <v>128</v>
      </c>
      <c r="D41" s="6" t="s">
        <v>352</v>
      </c>
      <c r="E41">
        <v>1</v>
      </c>
    </row>
    <row r="42" spans="1:5" x14ac:dyDescent="0.35">
      <c r="A42" s="6">
        <v>60</v>
      </c>
      <c r="B42">
        <v>1600</v>
      </c>
      <c r="D42" s="6" t="s">
        <v>1242</v>
      </c>
      <c r="E42">
        <v>1</v>
      </c>
    </row>
    <row r="43" spans="1:5" x14ac:dyDescent="0.35">
      <c r="A43" s="6">
        <v>62</v>
      </c>
      <c r="B43">
        <v>249</v>
      </c>
      <c r="D43" s="6" t="s">
        <v>1884</v>
      </c>
      <c r="E43">
        <v>15</v>
      </c>
    </row>
    <row r="44" spans="1:5" x14ac:dyDescent="0.35">
      <c r="A44" s="6">
        <v>65</v>
      </c>
      <c r="B44">
        <v>236</v>
      </c>
      <c r="D44" s="6" t="s">
        <v>1770</v>
      </c>
      <c r="E44">
        <v>526</v>
      </c>
    </row>
    <row r="45" spans="1:5" x14ac:dyDescent="0.35">
      <c r="A45" s="6">
        <v>67</v>
      </c>
      <c r="B45">
        <v>4065</v>
      </c>
      <c r="D45" s="6" t="s">
        <v>374</v>
      </c>
      <c r="E45">
        <v>75</v>
      </c>
    </row>
    <row r="46" spans="1:5" x14ac:dyDescent="0.35">
      <c r="A46" s="6">
        <v>68</v>
      </c>
      <c r="B46">
        <v>246</v>
      </c>
      <c r="D46" s="6" t="s">
        <v>1671</v>
      </c>
      <c r="E46">
        <v>47</v>
      </c>
    </row>
    <row r="47" spans="1:5" x14ac:dyDescent="0.35">
      <c r="A47" s="6">
        <v>70</v>
      </c>
      <c r="B47">
        <v>2475</v>
      </c>
      <c r="D47" s="6" t="s">
        <v>2019</v>
      </c>
      <c r="E47">
        <v>112</v>
      </c>
    </row>
    <row r="48" spans="1:5" x14ac:dyDescent="0.35">
      <c r="A48" s="6">
        <v>71</v>
      </c>
      <c r="B48">
        <v>76</v>
      </c>
      <c r="D48" s="6" t="s">
        <v>732</v>
      </c>
      <c r="E48">
        <v>393</v>
      </c>
    </row>
    <row r="49" spans="1:5" x14ac:dyDescent="0.35">
      <c r="A49" s="6">
        <v>72</v>
      </c>
      <c r="B49">
        <v>54</v>
      </c>
      <c r="D49" s="6" t="s">
        <v>320</v>
      </c>
      <c r="E49">
        <v>940</v>
      </c>
    </row>
    <row r="50" spans="1:5" x14ac:dyDescent="0.35">
      <c r="A50" s="6">
        <v>73</v>
      </c>
      <c r="B50">
        <v>88</v>
      </c>
      <c r="D50" s="6" t="s">
        <v>438</v>
      </c>
      <c r="E50">
        <v>65</v>
      </c>
    </row>
    <row r="51" spans="1:5" x14ac:dyDescent="0.35">
      <c r="A51" s="6">
        <v>74</v>
      </c>
      <c r="B51">
        <v>85</v>
      </c>
      <c r="D51" s="6" t="s">
        <v>1280</v>
      </c>
      <c r="E51">
        <v>648</v>
      </c>
    </row>
    <row r="52" spans="1:5" x14ac:dyDescent="0.35">
      <c r="A52" s="6">
        <v>75</v>
      </c>
      <c r="B52">
        <v>170</v>
      </c>
      <c r="D52" s="6" t="s">
        <v>270</v>
      </c>
      <c r="E52">
        <v>296</v>
      </c>
    </row>
    <row r="53" spans="1:5" x14ac:dyDescent="0.35">
      <c r="A53" s="6">
        <v>78</v>
      </c>
      <c r="B53">
        <v>330</v>
      </c>
      <c r="D53" s="6" t="s">
        <v>2000</v>
      </c>
      <c r="E53">
        <v>92</v>
      </c>
    </row>
    <row r="54" spans="1:5" x14ac:dyDescent="0.35">
      <c r="A54" s="6">
        <v>80</v>
      </c>
      <c r="B54">
        <v>127</v>
      </c>
      <c r="D54" s="6" t="s">
        <v>1794</v>
      </c>
      <c r="E54">
        <v>452</v>
      </c>
    </row>
    <row r="55" spans="1:5" x14ac:dyDescent="0.35">
      <c r="A55" s="6">
        <v>81</v>
      </c>
      <c r="B55">
        <v>411</v>
      </c>
      <c r="D55" s="6" t="s">
        <v>499</v>
      </c>
      <c r="E55">
        <v>931</v>
      </c>
    </row>
    <row r="56" spans="1:5" x14ac:dyDescent="0.35">
      <c r="A56" s="6">
        <v>82</v>
      </c>
      <c r="B56">
        <v>180</v>
      </c>
      <c r="D56" s="6" t="s">
        <v>1113</v>
      </c>
      <c r="E56">
        <v>243</v>
      </c>
    </row>
    <row r="57" spans="1:5" x14ac:dyDescent="0.35">
      <c r="A57" s="6">
        <v>84</v>
      </c>
      <c r="B57">
        <v>374</v>
      </c>
      <c r="D57" s="6" t="s">
        <v>1522</v>
      </c>
      <c r="E57">
        <v>17</v>
      </c>
    </row>
    <row r="58" spans="1:5" x14ac:dyDescent="0.35">
      <c r="A58" s="6">
        <v>85</v>
      </c>
      <c r="B58">
        <v>71</v>
      </c>
      <c r="D58" s="6" t="s">
        <v>1864</v>
      </c>
      <c r="E58">
        <v>52</v>
      </c>
    </row>
    <row r="59" spans="1:5" x14ac:dyDescent="0.35">
      <c r="A59" s="6">
        <v>86</v>
      </c>
      <c r="B59">
        <v>203</v>
      </c>
      <c r="D59" s="6" t="s">
        <v>1089</v>
      </c>
      <c r="E59">
        <v>191</v>
      </c>
    </row>
    <row r="60" spans="1:5" x14ac:dyDescent="0.35">
      <c r="A60" s="6">
        <v>88</v>
      </c>
      <c r="B60">
        <v>113</v>
      </c>
      <c r="D60" s="6" t="s">
        <v>909</v>
      </c>
      <c r="E60">
        <v>84</v>
      </c>
    </row>
    <row r="61" spans="1:5" x14ac:dyDescent="0.35">
      <c r="A61" s="6">
        <v>89</v>
      </c>
      <c r="B61">
        <v>96</v>
      </c>
      <c r="D61" s="6" t="s">
        <v>584</v>
      </c>
      <c r="E61">
        <v>3182</v>
      </c>
    </row>
    <row r="62" spans="1:5" x14ac:dyDescent="0.35">
      <c r="A62" s="6">
        <v>92</v>
      </c>
      <c r="B62">
        <v>498</v>
      </c>
      <c r="D62" s="6" t="s">
        <v>1438</v>
      </c>
      <c r="E62">
        <v>1</v>
      </c>
    </row>
    <row r="63" spans="1:5" x14ac:dyDescent="0.35">
      <c r="A63" s="6">
        <v>94</v>
      </c>
      <c r="B63">
        <v>180</v>
      </c>
      <c r="D63" s="6" t="s">
        <v>698</v>
      </c>
      <c r="E63">
        <v>26</v>
      </c>
    </row>
    <row r="64" spans="1:5" x14ac:dyDescent="0.35">
      <c r="A64" s="6">
        <v>95</v>
      </c>
      <c r="B64">
        <v>27</v>
      </c>
      <c r="D64" s="6" t="s">
        <v>432</v>
      </c>
      <c r="E64">
        <v>24</v>
      </c>
    </row>
    <row r="65" spans="1:5" x14ac:dyDescent="0.35">
      <c r="A65" s="6">
        <v>96</v>
      </c>
      <c r="B65">
        <v>2331</v>
      </c>
      <c r="D65" s="6" t="s">
        <v>652</v>
      </c>
      <c r="E65">
        <v>1</v>
      </c>
    </row>
    <row r="66" spans="1:5" x14ac:dyDescent="0.35">
      <c r="A66" s="6">
        <v>97</v>
      </c>
      <c r="B66">
        <v>113</v>
      </c>
      <c r="D66" s="6" t="s">
        <v>1806</v>
      </c>
      <c r="E66">
        <v>31</v>
      </c>
    </row>
    <row r="67" spans="1:5" x14ac:dyDescent="0.35">
      <c r="A67" s="6">
        <v>99</v>
      </c>
      <c r="B67">
        <v>164</v>
      </c>
      <c r="D67" s="6" t="s">
        <v>1222</v>
      </c>
      <c r="E67">
        <v>86</v>
      </c>
    </row>
    <row r="68" spans="1:5" x14ac:dyDescent="0.35">
      <c r="A68" s="6">
        <v>101</v>
      </c>
      <c r="B68">
        <v>164</v>
      </c>
      <c r="D68" s="6" t="s">
        <v>1076</v>
      </c>
      <c r="E68">
        <v>133</v>
      </c>
    </row>
    <row r="69" spans="1:5" x14ac:dyDescent="0.35">
      <c r="A69" s="6">
        <v>102</v>
      </c>
      <c r="B69">
        <v>336</v>
      </c>
      <c r="D69" s="6" t="s">
        <v>366</v>
      </c>
      <c r="E69">
        <v>30</v>
      </c>
    </row>
    <row r="70" spans="1:5" x14ac:dyDescent="0.35">
      <c r="A70" s="6">
        <v>104</v>
      </c>
      <c r="B70">
        <v>1917</v>
      </c>
      <c r="D70" s="6" t="s">
        <v>460</v>
      </c>
      <c r="E70">
        <v>40</v>
      </c>
    </row>
    <row r="71" spans="1:5" x14ac:dyDescent="0.35">
      <c r="A71" s="6">
        <v>105</v>
      </c>
      <c r="B71">
        <v>95</v>
      </c>
      <c r="D71" s="6" t="s">
        <v>414</v>
      </c>
      <c r="E71">
        <v>136</v>
      </c>
    </row>
    <row r="72" spans="1:5" x14ac:dyDescent="0.35">
      <c r="A72" s="6">
        <v>106</v>
      </c>
      <c r="B72">
        <v>147</v>
      </c>
      <c r="D72" s="6" t="s">
        <v>282</v>
      </c>
      <c r="E72">
        <v>73</v>
      </c>
    </row>
    <row r="73" spans="1:5" x14ac:dyDescent="0.35">
      <c r="A73" s="6">
        <v>107</v>
      </c>
      <c r="B73">
        <v>86</v>
      </c>
      <c r="D73" s="6" t="s">
        <v>878</v>
      </c>
      <c r="E73">
        <v>5497</v>
      </c>
    </row>
    <row r="74" spans="1:5" x14ac:dyDescent="0.35">
      <c r="A74" s="6">
        <v>108</v>
      </c>
      <c r="B74">
        <v>83</v>
      </c>
      <c r="D74" s="6" t="s">
        <v>668</v>
      </c>
      <c r="E74">
        <v>803</v>
      </c>
    </row>
    <row r="75" spans="1:5" x14ac:dyDescent="0.35">
      <c r="A75" s="6">
        <v>111</v>
      </c>
      <c r="B75">
        <v>676</v>
      </c>
      <c r="D75" s="6" t="s">
        <v>1019</v>
      </c>
      <c r="E75">
        <v>21</v>
      </c>
    </row>
    <row r="76" spans="1:5" x14ac:dyDescent="0.35">
      <c r="A76" s="6">
        <v>112</v>
      </c>
      <c r="B76">
        <v>361</v>
      </c>
      <c r="D76" s="6" t="s">
        <v>1886</v>
      </c>
      <c r="E76">
        <v>37</v>
      </c>
    </row>
    <row r="77" spans="1:5" x14ac:dyDescent="0.35">
      <c r="A77" s="6">
        <v>113</v>
      </c>
      <c r="B77">
        <v>131</v>
      </c>
      <c r="D77" s="6" t="s">
        <v>1828</v>
      </c>
      <c r="E77">
        <v>1221</v>
      </c>
    </row>
    <row r="78" spans="1:5" x14ac:dyDescent="0.35">
      <c r="A78" s="6">
        <v>114</v>
      </c>
      <c r="B78">
        <v>126</v>
      </c>
      <c r="D78" s="6" t="s">
        <v>1488</v>
      </c>
      <c r="E78">
        <v>1596</v>
      </c>
    </row>
    <row r="79" spans="1:5" x14ac:dyDescent="0.35">
      <c r="A79" s="6">
        <v>117</v>
      </c>
      <c r="B79">
        <v>275</v>
      </c>
      <c r="D79" s="6" t="s">
        <v>1135</v>
      </c>
      <c r="E79">
        <v>2690</v>
      </c>
    </row>
    <row r="80" spans="1:5" x14ac:dyDescent="0.35">
      <c r="A80" s="6">
        <v>118</v>
      </c>
      <c r="B80">
        <v>67</v>
      </c>
      <c r="D80" s="6" t="s">
        <v>948</v>
      </c>
      <c r="E80">
        <v>1</v>
      </c>
    </row>
    <row r="81" spans="1:5" x14ac:dyDescent="0.35">
      <c r="A81" s="6">
        <v>119</v>
      </c>
      <c r="B81">
        <v>154</v>
      </c>
      <c r="D81" s="6" t="s">
        <v>768</v>
      </c>
      <c r="E81">
        <v>23</v>
      </c>
    </row>
    <row r="82" spans="1:5" x14ac:dyDescent="0.35">
      <c r="A82" s="6">
        <v>120</v>
      </c>
      <c r="B82">
        <v>1782</v>
      </c>
      <c r="D82" s="6" t="s">
        <v>1784</v>
      </c>
      <c r="E82">
        <v>57</v>
      </c>
    </row>
    <row r="83" spans="1:5" x14ac:dyDescent="0.35">
      <c r="A83" s="6">
        <v>121</v>
      </c>
      <c r="B83">
        <v>903</v>
      </c>
      <c r="D83" s="6" t="s">
        <v>1151</v>
      </c>
      <c r="E83">
        <v>1028</v>
      </c>
    </row>
    <row r="84" spans="1:5" x14ac:dyDescent="0.35">
      <c r="A84" s="6">
        <v>124</v>
      </c>
      <c r="B84">
        <v>94</v>
      </c>
      <c r="D84" s="6" t="s">
        <v>614</v>
      </c>
      <c r="E84">
        <v>2062</v>
      </c>
    </row>
    <row r="85" spans="1:5" x14ac:dyDescent="0.35">
      <c r="A85" s="6">
        <v>125</v>
      </c>
      <c r="B85">
        <v>180</v>
      </c>
      <c r="D85" s="6" t="s">
        <v>297</v>
      </c>
      <c r="E85">
        <v>662</v>
      </c>
    </row>
    <row r="86" spans="1:5" x14ac:dyDescent="0.35">
      <c r="A86" s="6">
        <v>130</v>
      </c>
      <c r="B86">
        <v>533</v>
      </c>
      <c r="D86" s="6" t="s">
        <v>1786</v>
      </c>
      <c r="E86">
        <v>1229</v>
      </c>
    </row>
    <row r="87" spans="1:5" x14ac:dyDescent="0.35">
      <c r="A87" s="6">
        <v>131</v>
      </c>
      <c r="B87">
        <v>2443</v>
      </c>
      <c r="D87" s="6" t="s">
        <v>1368</v>
      </c>
      <c r="E87">
        <v>87</v>
      </c>
    </row>
    <row r="88" spans="1:5" x14ac:dyDescent="0.35">
      <c r="A88" s="6">
        <v>132</v>
      </c>
      <c r="B88">
        <v>89</v>
      </c>
      <c r="D88" s="6" t="s">
        <v>223</v>
      </c>
      <c r="E88">
        <v>1482</v>
      </c>
    </row>
    <row r="89" spans="1:5" x14ac:dyDescent="0.35">
      <c r="A89" s="6">
        <v>133</v>
      </c>
      <c r="B89">
        <v>159</v>
      </c>
      <c r="D89" s="6" t="s">
        <v>656</v>
      </c>
      <c r="E89">
        <v>245</v>
      </c>
    </row>
    <row r="90" spans="1:5" x14ac:dyDescent="0.35">
      <c r="A90" s="6">
        <v>137</v>
      </c>
      <c r="B90">
        <v>50</v>
      </c>
      <c r="D90" s="6" t="s">
        <v>1332</v>
      </c>
      <c r="E90">
        <v>4697</v>
      </c>
    </row>
    <row r="91" spans="1:5" x14ac:dyDescent="0.35">
      <c r="A91" s="6">
        <v>140</v>
      </c>
      <c r="B91">
        <v>186</v>
      </c>
      <c r="D91" s="6" t="s">
        <v>604</v>
      </c>
      <c r="E91">
        <v>133</v>
      </c>
    </row>
    <row r="92" spans="1:5" x14ac:dyDescent="0.35">
      <c r="A92" s="6">
        <v>141</v>
      </c>
      <c r="B92">
        <v>1071</v>
      </c>
      <c r="D92" s="6" t="s">
        <v>1468</v>
      </c>
      <c r="E92">
        <v>656</v>
      </c>
    </row>
    <row r="93" spans="1:5" x14ac:dyDescent="0.35">
      <c r="A93" s="6">
        <v>142</v>
      </c>
      <c r="B93">
        <v>117</v>
      </c>
      <c r="D93" s="6" t="s">
        <v>215</v>
      </c>
      <c r="E93">
        <v>1000</v>
      </c>
    </row>
    <row r="94" spans="1:5" x14ac:dyDescent="0.35">
      <c r="A94" s="6">
        <v>143</v>
      </c>
      <c r="B94">
        <v>70</v>
      </c>
      <c r="D94" s="6" t="s">
        <v>808</v>
      </c>
      <c r="E94">
        <v>355</v>
      </c>
    </row>
    <row r="95" spans="1:5" x14ac:dyDescent="0.35">
      <c r="A95" s="6">
        <v>144</v>
      </c>
      <c r="B95">
        <v>135</v>
      </c>
      <c r="D95" s="6" t="s">
        <v>826</v>
      </c>
      <c r="E95">
        <v>424</v>
      </c>
    </row>
    <row r="96" spans="1:5" x14ac:dyDescent="0.35">
      <c r="A96" s="6">
        <v>145</v>
      </c>
      <c r="B96">
        <v>768</v>
      </c>
      <c r="D96" s="6" t="s">
        <v>1448</v>
      </c>
      <c r="E96">
        <v>2025</v>
      </c>
    </row>
    <row r="97" spans="1:5" x14ac:dyDescent="0.35">
      <c r="A97" s="6">
        <v>147</v>
      </c>
      <c r="B97">
        <v>199</v>
      </c>
      <c r="D97" s="6" t="s">
        <v>1870</v>
      </c>
      <c r="E97">
        <v>225</v>
      </c>
    </row>
    <row r="98" spans="1:5" x14ac:dyDescent="0.35">
      <c r="A98" s="6">
        <v>148</v>
      </c>
      <c r="B98">
        <v>107</v>
      </c>
      <c r="D98" s="6" t="s">
        <v>231</v>
      </c>
      <c r="E98">
        <v>679</v>
      </c>
    </row>
    <row r="99" spans="1:5" x14ac:dyDescent="0.35">
      <c r="A99" s="6">
        <v>149</v>
      </c>
      <c r="B99">
        <v>195</v>
      </c>
      <c r="D99" s="6" t="s">
        <v>1627</v>
      </c>
      <c r="E99">
        <v>78</v>
      </c>
    </row>
    <row r="100" spans="1:5" x14ac:dyDescent="0.35">
      <c r="A100" s="6">
        <v>152</v>
      </c>
      <c r="B100">
        <v>3376</v>
      </c>
      <c r="D100" s="6" t="s">
        <v>1992</v>
      </c>
      <c r="E100">
        <v>75</v>
      </c>
    </row>
    <row r="101" spans="1:5" x14ac:dyDescent="0.35">
      <c r="A101" s="6">
        <v>158</v>
      </c>
      <c r="B101">
        <v>41</v>
      </c>
      <c r="D101" s="6" t="s">
        <v>255</v>
      </c>
      <c r="E101">
        <v>37</v>
      </c>
    </row>
    <row r="102" spans="1:5" x14ac:dyDescent="0.35">
      <c r="A102" s="6">
        <v>159</v>
      </c>
      <c r="B102">
        <v>1821</v>
      </c>
      <c r="D102" s="6" t="s">
        <v>1194</v>
      </c>
      <c r="E102">
        <v>558</v>
      </c>
    </row>
    <row r="103" spans="1:5" x14ac:dyDescent="0.35">
      <c r="A103" s="6">
        <v>160</v>
      </c>
      <c r="B103">
        <v>164</v>
      </c>
      <c r="D103" s="6" t="s">
        <v>1103</v>
      </c>
      <c r="E103">
        <v>9</v>
      </c>
    </row>
    <row r="104" spans="1:5" x14ac:dyDescent="0.35">
      <c r="A104" s="6">
        <v>162</v>
      </c>
      <c r="B104">
        <v>157</v>
      </c>
      <c r="D104" s="6" t="s">
        <v>524</v>
      </c>
      <c r="E104">
        <v>57</v>
      </c>
    </row>
    <row r="105" spans="1:5" x14ac:dyDescent="0.35">
      <c r="A105" s="6">
        <v>163</v>
      </c>
      <c r="B105">
        <v>246</v>
      </c>
      <c r="D105" s="6" t="s">
        <v>1032</v>
      </c>
      <c r="E105">
        <v>15</v>
      </c>
    </row>
    <row r="106" spans="1:5" x14ac:dyDescent="0.35">
      <c r="A106" s="6">
        <v>164</v>
      </c>
      <c r="B106">
        <v>1396</v>
      </c>
      <c r="D106" s="6" t="s">
        <v>628</v>
      </c>
      <c r="E106">
        <v>137</v>
      </c>
    </row>
    <row r="107" spans="1:5" x14ac:dyDescent="0.35">
      <c r="A107" s="6">
        <v>165</v>
      </c>
      <c r="B107">
        <v>2506</v>
      </c>
      <c r="D107" s="6" t="s">
        <v>824</v>
      </c>
      <c r="E107">
        <v>1068</v>
      </c>
    </row>
    <row r="108" spans="1:5" x14ac:dyDescent="0.35">
      <c r="A108" s="6">
        <v>166</v>
      </c>
      <c r="B108">
        <v>244</v>
      </c>
      <c r="D108" s="6" t="s">
        <v>2004</v>
      </c>
      <c r="E108">
        <v>64</v>
      </c>
    </row>
    <row r="109" spans="1:5" x14ac:dyDescent="0.35">
      <c r="A109" s="6">
        <v>167</v>
      </c>
      <c r="B109">
        <v>146</v>
      </c>
      <c r="D109" s="6" t="s">
        <v>1971</v>
      </c>
      <c r="E109">
        <v>24</v>
      </c>
    </row>
    <row r="110" spans="1:5" x14ac:dyDescent="0.35">
      <c r="A110" s="6">
        <v>169</v>
      </c>
      <c r="B110">
        <v>1267</v>
      </c>
      <c r="D110" s="6" t="s">
        <v>736</v>
      </c>
      <c r="E110">
        <v>328</v>
      </c>
    </row>
    <row r="111" spans="1:5" x14ac:dyDescent="0.35">
      <c r="A111" s="6">
        <v>173</v>
      </c>
      <c r="B111">
        <v>1561</v>
      </c>
      <c r="D111" s="6" t="s">
        <v>1502</v>
      </c>
      <c r="E111">
        <v>1121</v>
      </c>
    </row>
    <row r="112" spans="1:5" x14ac:dyDescent="0.35">
      <c r="A112" s="6">
        <v>174</v>
      </c>
      <c r="B112">
        <v>48</v>
      </c>
      <c r="D112" s="6" t="s">
        <v>764</v>
      </c>
      <c r="E112">
        <v>40</v>
      </c>
    </row>
    <row r="113" spans="1:5" x14ac:dyDescent="0.35">
      <c r="A113" s="6">
        <v>177</v>
      </c>
      <c r="B113">
        <v>2739</v>
      </c>
      <c r="D113" s="6" t="s">
        <v>1969</v>
      </c>
      <c r="E113">
        <v>594</v>
      </c>
    </row>
    <row r="114" spans="1:5" x14ac:dyDescent="0.35">
      <c r="A114" s="6">
        <v>179</v>
      </c>
      <c r="B114">
        <v>3537</v>
      </c>
      <c r="D114" s="6" t="s">
        <v>1095</v>
      </c>
      <c r="E114">
        <v>63</v>
      </c>
    </row>
    <row r="115" spans="1:5" x14ac:dyDescent="0.35">
      <c r="A115" s="6">
        <v>180</v>
      </c>
      <c r="B115">
        <v>2107</v>
      </c>
      <c r="D115" s="6" t="s">
        <v>303</v>
      </c>
      <c r="E115">
        <v>774</v>
      </c>
    </row>
    <row r="116" spans="1:5" x14ac:dyDescent="0.35">
      <c r="A116" s="6">
        <v>182</v>
      </c>
      <c r="B116">
        <v>3318</v>
      </c>
      <c r="D116" s="6" t="s">
        <v>658</v>
      </c>
      <c r="E116">
        <v>32</v>
      </c>
    </row>
    <row r="117" spans="1:5" x14ac:dyDescent="0.35">
      <c r="A117" s="6">
        <v>184</v>
      </c>
      <c r="B117">
        <v>340</v>
      </c>
      <c r="D117" s="6" t="s">
        <v>734</v>
      </c>
      <c r="E117">
        <v>1257</v>
      </c>
    </row>
    <row r="118" spans="1:5" x14ac:dyDescent="0.35">
      <c r="A118" s="6">
        <v>187</v>
      </c>
      <c r="B118">
        <v>1442</v>
      </c>
      <c r="D118" s="6" t="s">
        <v>1569</v>
      </c>
      <c r="E118">
        <v>513</v>
      </c>
    </row>
    <row r="119" spans="1:5" x14ac:dyDescent="0.35">
      <c r="A119" s="6">
        <v>194</v>
      </c>
      <c r="B119">
        <v>126</v>
      </c>
      <c r="D119" s="6" t="s">
        <v>1922</v>
      </c>
      <c r="E119">
        <v>181</v>
      </c>
    </row>
    <row r="120" spans="1:5" x14ac:dyDescent="0.35">
      <c r="A120" s="6">
        <v>195</v>
      </c>
      <c r="B120">
        <v>524</v>
      </c>
      <c r="D120" s="6" t="s">
        <v>362</v>
      </c>
      <c r="E120">
        <v>1194</v>
      </c>
    </row>
    <row r="121" spans="1:5" x14ac:dyDescent="0.35">
      <c r="A121" s="6">
        <v>197</v>
      </c>
      <c r="B121">
        <v>1989</v>
      </c>
      <c r="D121" s="6" t="s">
        <v>330</v>
      </c>
      <c r="E121">
        <v>326</v>
      </c>
    </row>
    <row r="122" spans="1:5" x14ac:dyDescent="0.35">
      <c r="A122" s="6">
        <v>201</v>
      </c>
      <c r="B122">
        <v>157</v>
      </c>
      <c r="D122" s="6" t="s">
        <v>1772</v>
      </c>
      <c r="E122">
        <v>121</v>
      </c>
    </row>
    <row r="123" spans="1:5" x14ac:dyDescent="0.35">
      <c r="A123" s="6">
        <v>203</v>
      </c>
      <c r="B123">
        <v>4498</v>
      </c>
      <c r="D123" s="6" t="s">
        <v>913</v>
      </c>
      <c r="E123">
        <v>91</v>
      </c>
    </row>
    <row r="124" spans="1:5" x14ac:dyDescent="0.35">
      <c r="A124" s="6">
        <v>205</v>
      </c>
      <c r="B124">
        <v>80</v>
      </c>
      <c r="D124" s="6" t="s">
        <v>1651</v>
      </c>
      <c r="E124">
        <v>19</v>
      </c>
    </row>
    <row r="125" spans="1:5" x14ac:dyDescent="0.35">
      <c r="A125" s="6">
        <v>207</v>
      </c>
      <c r="B125">
        <v>43</v>
      </c>
      <c r="D125" s="6" t="s">
        <v>1129</v>
      </c>
      <c r="E125">
        <v>49</v>
      </c>
    </row>
    <row r="126" spans="1:5" x14ac:dyDescent="0.35">
      <c r="A126" s="6">
        <v>208</v>
      </c>
      <c r="B126">
        <v>2053</v>
      </c>
      <c r="D126" s="6" t="s">
        <v>1589</v>
      </c>
      <c r="E126">
        <v>676</v>
      </c>
    </row>
    <row r="127" spans="1:5" x14ac:dyDescent="0.35">
      <c r="A127" s="6">
        <v>212</v>
      </c>
      <c r="B127">
        <v>168</v>
      </c>
      <c r="D127" s="6" t="s">
        <v>748</v>
      </c>
      <c r="E127">
        <v>3483</v>
      </c>
    </row>
    <row r="128" spans="1:5" x14ac:dyDescent="0.35">
      <c r="A128" s="6">
        <v>213</v>
      </c>
      <c r="B128">
        <v>4289</v>
      </c>
      <c r="D128" s="6" t="s">
        <v>388</v>
      </c>
      <c r="E128">
        <v>955</v>
      </c>
    </row>
    <row r="129" spans="1:5" x14ac:dyDescent="0.35">
      <c r="A129" s="6">
        <v>214</v>
      </c>
      <c r="B129">
        <v>165</v>
      </c>
      <c r="D129" s="6" t="s">
        <v>151</v>
      </c>
      <c r="E129">
        <v>75</v>
      </c>
    </row>
    <row r="130" spans="1:5" x14ac:dyDescent="0.35">
      <c r="A130" s="6">
        <v>216</v>
      </c>
      <c r="B130">
        <v>1815</v>
      </c>
      <c r="D130" s="6" t="s">
        <v>836</v>
      </c>
      <c r="E130">
        <v>1608</v>
      </c>
    </row>
    <row r="131" spans="1:5" x14ac:dyDescent="0.35">
      <c r="A131" s="6">
        <v>218</v>
      </c>
      <c r="B131">
        <v>397</v>
      </c>
      <c r="D131" s="6" t="s">
        <v>1172</v>
      </c>
      <c r="E131">
        <v>1790</v>
      </c>
    </row>
    <row r="132" spans="1:5" x14ac:dyDescent="0.35">
      <c r="A132" s="6">
        <v>219</v>
      </c>
      <c r="B132">
        <v>1539</v>
      </c>
      <c r="D132" s="6" t="s">
        <v>1975</v>
      </c>
      <c r="E132">
        <v>252</v>
      </c>
    </row>
    <row r="133" spans="1:5" x14ac:dyDescent="0.35">
      <c r="A133" s="6">
        <v>222</v>
      </c>
      <c r="B133">
        <v>138</v>
      </c>
      <c r="D133" s="6" t="s">
        <v>1526</v>
      </c>
      <c r="E133">
        <v>34</v>
      </c>
    </row>
    <row r="134" spans="1:5" x14ac:dyDescent="0.35">
      <c r="A134" s="6">
        <v>224</v>
      </c>
      <c r="B134">
        <v>3594</v>
      </c>
      <c r="D134" s="6" t="s">
        <v>1354</v>
      </c>
      <c r="E134">
        <v>504</v>
      </c>
    </row>
    <row r="135" spans="1:5" x14ac:dyDescent="0.35">
      <c r="A135" s="6">
        <v>225</v>
      </c>
      <c r="B135">
        <v>5880</v>
      </c>
      <c r="D135" s="6" t="s">
        <v>1703</v>
      </c>
      <c r="E135">
        <v>1758</v>
      </c>
    </row>
    <row r="136" spans="1:5" x14ac:dyDescent="0.35">
      <c r="A136" s="6">
        <v>226</v>
      </c>
      <c r="B136">
        <v>112</v>
      </c>
      <c r="D136" s="6" t="s">
        <v>328</v>
      </c>
      <c r="E136">
        <v>115</v>
      </c>
    </row>
    <row r="137" spans="1:5" x14ac:dyDescent="0.35">
      <c r="A137" s="6">
        <v>227</v>
      </c>
      <c r="B137">
        <v>943</v>
      </c>
      <c r="D137" s="6" t="s">
        <v>1001</v>
      </c>
      <c r="E137">
        <v>113</v>
      </c>
    </row>
    <row r="138" spans="1:5" x14ac:dyDescent="0.35">
      <c r="A138" s="6">
        <v>228</v>
      </c>
      <c r="B138">
        <v>2468</v>
      </c>
      <c r="D138" s="6" t="s">
        <v>636</v>
      </c>
      <c r="E138">
        <v>10</v>
      </c>
    </row>
    <row r="139" spans="1:5" x14ac:dyDescent="0.35">
      <c r="A139" s="6">
        <v>229</v>
      </c>
      <c r="B139">
        <v>2551</v>
      </c>
      <c r="D139" s="6" t="s">
        <v>1127</v>
      </c>
      <c r="E139">
        <v>395</v>
      </c>
    </row>
    <row r="140" spans="1:5" x14ac:dyDescent="0.35">
      <c r="A140" s="6">
        <v>230</v>
      </c>
      <c r="B140">
        <v>101</v>
      </c>
      <c r="D140" s="6" t="s">
        <v>1733</v>
      </c>
      <c r="E140">
        <v>1</v>
      </c>
    </row>
    <row r="141" spans="1:5" x14ac:dyDescent="0.35">
      <c r="A141" s="6">
        <v>232</v>
      </c>
      <c r="B141">
        <v>92</v>
      </c>
      <c r="D141" s="6" t="s">
        <v>495</v>
      </c>
      <c r="E141">
        <v>2179</v>
      </c>
    </row>
    <row r="142" spans="1:5" x14ac:dyDescent="0.35">
      <c r="A142" s="6">
        <v>233</v>
      </c>
      <c r="B142">
        <v>62</v>
      </c>
      <c r="D142" s="6" t="s">
        <v>1988</v>
      </c>
      <c r="E142">
        <v>742</v>
      </c>
    </row>
    <row r="143" spans="1:5" x14ac:dyDescent="0.35">
      <c r="A143" s="6">
        <v>234</v>
      </c>
      <c r="B143">
        <v>149</v>
      </c>
      <c r="D143" s="6" t="s">
        <v>984</v>
      </c>
      <c r="E143">
        <v>16</v>
      </c>
    </row>
    <row r="144" spans="1:5" x14ac:dyDescent="0.35">
      <c r="A144" s="6">
        <v>237</v>
      </c>
      <c r="B144">
        <v>329</v>
      </c>
      <c r="D144" s="6" t="s">
        <v>450</v>
      </c>
      <c r="E144">
        <v>13</v>
      </c>
    </row>
    <row r="145" spans="1:5" x14ac:dyDescent="0.35">
      <c r="A145" s="6">
        <v>238</v>
      </c>
      <c r="B145">
        <v>97</v>
      </c>
      <c r="D145" s="6" t="s">
        <v>1046</v>
      </c>
      <c r="E145">
        <v>2072</v>
      </c>
    </row>
    <row r="146" spans="1:5" x14ac:dyDescent="0.35">
      <c r="A146" s="6">
        <v>240</v>
      </c>
      <c r="B146">
        <v>1784</v>
      </c>
      <c r="D146" s="6" t="s">
        <v>105</v>
      </c>
      <c r="E146">
        <v>4306</v>
      </c>
    </row>
    <row r="147" spans="1:5" x14ac:dyDescent="0.35">
      <c r="A147" s="6">
        <v>241</v>
      </c>
      <c r="B147">
        <v>1684</v>
      </c>
      <c r="D147" s="6" t="s">
        <v>1300</v>
      </c>
      <c r="E147">
        <v>750</v>
      </c>
    </row>
    <row r="148" spans="1:5" x14ac:dyDescent="0.35">
      <c r="A148" s="6">
        <v>242</v>
      </c>
      <c r="B148">
        <v>250</v>
      </c>
      <c r="D148" s="6" t="s">
        <v>1362</v>
      </c>
      <c r="E148">
        <v>77</v>
      </c>
    </row>
    <row r="149" spans="1:5" x14ac:dyDescent="0.35">
      <c r="A149" s="6">
        <v>243</v>
      </c>
      <c r="B149">
        <v>238</v>
      </c>
      <c r="D149" s="6" t="s">
        <v>1057</v>
      </c>
      <c r="E149">
        <v>347</v>
      </c>
    </row>
    <row r="150" spans="1:5" x14ac:dyDescent="0.35">
      <c r="A150" s="6">
        <v>244</v>
      </c>
      <c r="B150">
        <v>53</v>
      </c>
      <c r="D150" s="6" t="s">
        <v>1258</v>
      </c>
      <c r="E150">
        <v>67</v>
      </c>
    </row>
    <row r="151" spans="1:5" x14ac:dyDescent="0.35">
      <c r="A151" s="6">
        <v>245</v>
      </c>
      <c r="B151">
        <v>214</v>
      </c>
      <c r="D151" s="6" t="s">
        <v>1131</v>
      </c>
      <c r="E151">
        <v>180</v>
      </c>
    </row>
    <row r="152" spans="1:5" x14ac:dyDescent="0.35">
      <c r="A152" s="6">
        <v>246</v>
      </c>
      <c r="B152">
        <v>222</v>
      </c>
      <c r="D152" s="6" t="s">
        <v>1693</v>
      </c>
      <c r="E152">
        <v>22</v>
      </c>
    </row>
    <row r="153" spans="1:5" x14ac:dyDescent="0.35">
      <c r="A153" s="6">
        <v>247</v>
      </c>
      <c r="B153">
        <v>1884</v>
      </c>
      <c r="D153" s="6" t="s">
        <v>1093</v>
      </c>
      <c r="E153">
        <v>1979</v>
      </c>
    </row>
    <row r="154" spans="1:5" x14ac:dyDescent="0.35">
      <c r="A154" s="6">
        <v>248</v>
      </c>
      <c r="B154">
        <v>218</v>
      </c>
      <c r="D154" s="6" t="s">
        <v>1573</v>
      </c>
      <c r="E154">
        <v>3410</v>
      </c>
    </row>
    <row r="155" spans="1:5" x14ac:dyDescent="0.35">
      <c r="A155" s="6">
        <v>249</v>
      </c>
      <c r="B155">
        <v>6465</v>
      </c>
      <c r="D155" s="6" t="s">
        <v>402</v>
      </c>
      <c r="E155">
        <v>1130</v>
      </c>
    </row>
    <row r="156" spans="1:5" x14ac:dyDescent="0.35">
      <c r="A156" s="6">
        <v>252</v>
      </c>
      <c r="B156">
        <v>59</v>
      </c>
      <c r="D156" s="6" t="s">
        <v>146</v>
      </c>
      <c r="E156">
        <v>1</v>
      </c>
    </row>
    <row r="157" spans="1:5" x14ac:dyDescent="0.35">
      <c r="A157" s="6">
        <v>254</v>
      </c>
      <c r="B157">
        <v>88</v>
      </c>
      <c r="D157" s="6" t="s">
        <v>895</v>
      </c>
      <c r="E157">
        <v>162</v>
      </c>
    </row>
    <row r="158" spans="1:5" x14ac:dyDescent="0.35">
      <c r="A158" s="6">
        <v>255</v>
      </c>
      <c r="B158">
        <v>1697</v>
      </c>
      <c r="D158" s="6" t="s">
        <v>1619</v>
      </c>
      <c r="E158">
        <v>7</v>
      </c>
    </row>
    <row r="159" spans="1:5" x14ac:dyDescent="0.35">
      <c r="A159" s="6">
        <v>257</v>
      </c>
      <c r="B159">
        <v>92</v>
      </c>
      <c r="D159" s="6" t="s">
        <v>1336</v>
      </c>
      <c r="E159">
        <v>18</v>
      </c>
    </row>
    <row r="160" spans="1:5" x14ac:dyDescent="0.35">
      <c r="A160" s="6">
        <v>258</v>
      </c>
      <c r="B160">
        <v>186</v>
      </c>
      <c r="D160" s="6" t="s">
        <v>1401</v>
      </c>
      <c r="E160">
        <v>1657</v>
      </c>
    </row>
    <row r="161" spans="1:5" x14ac:dyDescent="0.35">
      <c r="A161" s="6">
        <v>259</v>
      </c>
      <c r="B161">
        <v>138</v>
      </c>
      <c r="D161" s="6" t="s">
        <v>1384</v>
      </c>
      <c r="E161">
        <v>4428</v>
      </c>
    </row>
    <row r="162" spans="1:5" x14ac:dyDescent="0.35">
      <c r="A162" s="6">
        <v>260</v>
      </c>
      <c r="B162">
        <v>261</v>
      </c>
      <c r="D162" s="6" t="s">
        <v>1613</v>
      </c>
      <c r="E162">
        <v>45</v>
      </c>
    </row>
    <row r="163" spans="1:5" x14ac:dyDescent="0.35">
      <c r="A163" s="6">
        <v>262</v>
      </c>
      <c r="B163">
        <v>107</v>
      </c>
      <c r="D163" s="6" t="s">
        <v>56</v>
      </c>
      <c r="E163">
        <v>55</v>
      </c>
    </row>
    <row r="164" spans="1:5" x14ac:dyDescent="0.35">
      <c r="A164" s="6">
        <v>263</v>
      </c>
      <c r="B164">
        <v>199</v>
      </c>
      <c r="D164" s="6" t="s">
        <v>123</v>
      </c>
      <c r="E164">
        <v>88</v>
      </c>
    </row>
    <row r="165" spans="1:5" x14ac:dyDescent="0.35">
      <c r="A165" s="6">
        <v>264</v>
      </c>
      <c r="B165">
        <v>5512</v>
      </c>
      <c r="D165" s="6" t="s">
        <v>444</v>
      </c>
      <c r="E165">
        <v>156</v>
      </c>
    </row>
    <row r="166" spans="1:5" x14ac:dyDescent="0.35">
      <c r="A166" s="6">
        <v>265</v>
      </c>
      <c r="B166">
        <v>86</v>
      </c>
      <c r="D166" s="6" t="s">
        <v>816</v>
      </c>
      <c r="E166">
        <v>67</v>
      </c>
    </row>
    <row r="167" spans="1:5" x14ac:dyDescent="0.35">
      <c r="A167" s="6">
        <v>267</v>
      </c>
      <c r="B167">
        <v>2768</v>
      </c>
      <c r="D167" s="6" t="s">
        <v>806</v>
      </c>
      <c r="E167">
        <v>127</v>
      </c>
    </row>
    <row r="168" spans="1:5" x14ac:dyDescent="0.35">
      <c r="A168" s="6">
        <v>268</v>
      </c>
      <c r="B168">
        <v>48</v>
      </c>
      <c r="D168" s="6" t="s">
        <v>229</v>
      </c>
      <c r="E168">
        <v>106</v>
      </c>
    </row>
    <row r="169" spans="1:5" x14ac:dyDescent="0.35">
      <c r="A169" s="6">
        <v>269</v>
      </c>
      <c r="B169">
        <v>87</v>
      </c>
      <c r="D169" s="6" t="s">
        <v>1314</v>
      </c>
      <c r="E169">
        <v>2604</v>
      </c>
    </row>
    <row r="170" spans="1:5" x14ac:dyDescent="0.35">
      <c r="A170" s="6">
        <v>272</v>
      </c>
      <c r="B170">
        <v>1894</v>
      </c>
      <c r="D170" s="6" t="s">
        <v>966</v>
      </c>
      <c r="E170">
        <v>105</v>
      </c>
    </row>
    <row r="171" spans="1:5" x14ac:dyDescent="0.35">
      <c r="A171" s="6">
        <v>273</v>
      </c>
      <c r="B171">
        <v>282</v>
      </c>
      <c r="D171" s="6" t="s">
        <v>31</v>
      </c>
      <c r="E171">
        <v>53</v>
      </c>
    </row>
    <row r="172" spans="1:5" x14ac:dyDescent="0.35">
      <c r="A172" s="6">
        <v>275</v>
      </c>
      <c r="B172">
        <v>116</v>
      </c>
      <c r="D172" s="6" t="s">
        <v>322</v>
      </c>
      <c r="E172">
        <v>117</v>
      </c>
    </row>
    <row r="173" spans="1:5" x14ac:dyDescent="0.35">
      <c r="A173" s="6">
        <v>277</v>
      </c>
      <c r="B173">
        <v>83</v>
      </c>
      <c r="D173" s="6" t="s">
        <v>2015</v>
      </c>
      <c r="E173">
        <v>842</v>
      </c>
    </row>
    <row r="174" spans="1:5" x14ac:dyDescent="0.35">
      <c r="A174" s="6">
        <v>278</v>
      </c>
      <c r="B174">
        <v>91</v>
      </c>
      <c r="D174" s="6" t="s">
        <v>802</v>
      </c>
      <c r="E174">
        <v>25</v>
      </c>
    </row>
    <row r="175" spans="1:5" x14ac:dyDescent="0.35">
      <c r="A175" s="6">
        <v>279</v>
      </c>
      <c r="B175">
        <v>546</v>
      </c>
      <c r="D175" s="6" t="s">
        <v>861</v>
      </c>
      <c r="E175">
        <v>435</v>
      </c>
    </row>
    <row r="176" spans="1:5" x14ac:dyDescent="0.35">
      <c r="A176" s="6">
        <v>280</v>
      </c>
      <c r="B176">
        <v>393</v>
      </c>
      <c r="D176" s="6" t="s">
        <v>522</v>
      </c>
      <c r="E176">
        <v>92</v>
      </c>
    </row>
    <row r="177" spans="1:5" x14ac:dyDescent="0.35">
      <c r="A177" s="6">
        <v>282</v>
      </c>
      <c r="B177">
        <v>133</v>
      </c>
      <c r="D177" s="6" t="s">
        <v>1409</v>
      </c>
      <c r="E177">
        <v>926</v>
      </c>
    </row>
    <row r="178" spans="1:5" x14ac:dyDescent="0.35">
      <c r="A178" s="6">
        <v>285</v>
      </c>
      <c r="B178">
        <v>254</v>
      </c>
      <c r="D178" s="6" t="s">
        <v>857</v>
      </c>
      <c r="E178">
        <v>3015</v>
      </c>
    </row>
    <row r="179" spans="1:5" x14ac:dyDescent="0.35">
      <c r="A179" s="6">
        <v>287</v>
      </c>
      <c r="B179">
        <v>176</v>
      </c>
      <c r="D179" s="6" t="s">
        <v>744</v>
      </c>
      <c r="E179">
        <v>25</v>
      </c>
    </row>
    <row r="180" spans="1:5" x14ac:dyDescent="0.35">
      <c r="A180" s="6">
        <v>289</v>
      </c>
      <c r="B180">
        <v>337</v>
      </c>
      <c r="D180" s="6" t="s">
        <v>1998</v>
      </c>
      <c r="E180">
        <v>4405</v>
      </c>
    </row>
    <row r="181" spans="1:5" x14ac:dyDescent="0.35">
      <c r="A181" s="6">
        <v>291</v>
      </c>
      <c r="B181">
        <v>107</v>
      </c>
      <c r="D181" s="6" t="s">
        <v>436</v>
      </c>
      <c r="E181">
        <v>243</v>
      </c>
    </row>
    <row r="182" spans="1:5" x14ac:dyDescent="0.35">
      <c r="A182" s="6">
        <v>294</v>
      </c>
      <c r="B182">
        <v>183</v>
      </c>
      <c r="D182" s="6" t="s">
        <v>682</v>
      </c>
      <c r="E182">
        <v>31</v>
      </c>
    </row>
    <row r="183" spans="1:5" x14ac:dyDescent="0.35">
      <c r="A183" s="6">
        <v>298</v>
      </c>
      <c r="B183">
        <v>72</v>
      </c>
      <c r="D183" s="6" t="s">
        <v>1431</v>
      </c>
      <c r="E183">
        <v>889</v>
      </c>
    </row>
    <row r="184" spans="1:5" x14ac:dyDescent="0.35">
      <c r="A184" s="6">
        <v>301</v>
      </c>
      <c r="B184">
        <v>295</v>
      </c>
      <c r="D184" s="6" t="s">
        <v>1894</v>
      </c>
      <c r="E184">
        <v>112</v>
      </c>
    </row>
    <row r="185" spans="1:5" x14ac:dyDescent="0.35">
      <c r="A185" s="6">
        <v>304</v>
      </c>
      <c r="B185">
        <v>142</v>
      </c>
      <c r="D185" s="6" t="s">
        <v>618</v>
      </c>
      <c r="E185">
        <v>29</v>
      </c>
    </row>
    <row r="186" spans="1:5" x14ac:dyDescent="0.35">
      <c r="A186" s="6">
        <v>305</v>
      </c>
      <c r="B186">
        <v>85</v>
      </c>
      <c r="D186" s="6" t="s">
        <v>1042</v>
      </c>
      <c r="E186">
        <v>120</v>
      </c>
    </row>
    <row r="187" spans="1:5" x14ac:dyDescent="0.35">
      <c r="A187" s="6">
        <v>307</v>
      </c>
      <c r="B187">
        <v>659</v>
      </c>
      <c r="D187" s="6" t="s">
        <v>1913</v>
      </c>
      <c r="E187">
        <v>78</v>
      </c>
    </row>
    <row r="188" spans="1:5" x14ac:dyDescent="0.35">
      <c r="A188" s="6">
        <v>311</v>
      </c>
      <c r="B188">
        <v>121</v>
      </c>
      <c r="D188" s="6" t="s">
        <v>1788</v>
      </c>
      <c r="E188">
        <v>12</v>
      </c>
    </row>
    <row r="189" spans="1:5" x14ac:dyDescent="0.35">
      <c r="A189" s="6">
        <v>312</v>
      </c>
      <c r="B189">
        <v>3742</v>
      </c>
      <c r="D189" s="6" t="s">
        <v>1705</v>
      </c>
      <c r="E189">
        <v>94</v>
      </c>
    </row>
    <row r="190" spans="1:5" x14ac:dyDescent="0.35">
      <c r="A190" s="6">
        <v>313</v>
      </c>
      <c r="B190">
        <v>223</v>
      </c>
      <c r="D190" s="6" t="s">
        <v>800</v>
      </c>
      <c r="E190">
        <v>441</v>
      </c>
    </row>
    <row r="191" spans="1:5" x14ac:dyDescent="0.35">
      <c r="A191" s="6">
        <v>314</v>
      </c>
      <c r="B191">
        <v>133</v>
      </c>
      <c r="D191" s="6" t="s">
        <v>200</v>
      </c>
      <c r="E191">
        <v>1684</v>
      </c>
    </row>
    <row r="192" spans="1:5" x14ac:dyDescent="0.35">
      <c r="A192" s="6">
        <v>322</v>
      </c>
      <c r="B192">
        <v>5168</v>
      </c>
      <c r="D192" s="6" t="s">
        <v>940</v>
      </c>
      <c r="E192">
        <v>186</v>
      </c>
    </row>
    <row r="193" spans="1:5" x14ac:dyDescent="0.35">
      <c r="A193" s="6">
        <v>324</v>
      </c>
      <c r="B193">
        <v>307</v>
      </c>
      <c r="D193" s="6" t="s">
        <v>1011</v>
      </c>
      <c r="E193">
        <v>9</v>
      </c>
    </row>
    <row r="194" spans="1:5" x14ac:dyDescent="0.35">
      <c r="A194" s="6">
        <v>328</v>
      </c>
      <c r="B194">
        <v>2441</v>
      </c>
      <c r="D194" s="6" t="s">
        <v>1292</v>
      </c>
      <c r="E194">
        <v>62</v>
      </c>
    </row>
    <row r="195" spans="1:5" x14ac:dyDescent="0.35">
      <c r="A195" s="6">
        <v>330</v>
      </c>
      <c r="B195">
        <v>1385</v>
      </c>
      <c r="D195" s="6" t="s">
        <v>1750</v>
      </c>
      <c r="E195">
        <v>63</v>
      </c>
    </row>
    <row r="196" spans="1:5" x14ac:dyDescent="0.35">
      <c r="A196" s="6">
        <v>331</v>
      </c>
      <c r="B196">
        <v>190</v>
      </c>
      <c r="D196" s="6" t="s">
        <v>305</v>
      </c>
      <c r="E196">
        <v>672</v>
      </c>
    </row>
    <row r="197" spans="1:5" x14ac:dyDescent="0.35">
      <c r="A197" s="6">
        <v>332</v>
      </c>
      <c r="B197">
        <v>470</v>
      </c>
      <c r="D197" s="6" t="s">
        <v>1200</v>
      </c>
      <c r="E197">
        <v>245</v>
      </c>
    </row>
    <row r="198" spans="1:5" x14ac:dyDescent="0.35">
      <c r="A198" s="6">
        <v>333</v>
      </c>
      <c r="B198">
        <v>253</v>
      </c>
      <c r="D198" s="6" t="s">
        <v>1147</v>
      </c>
      <c r="E198">
        <v>2779</v>
      </c>
    </row>
    <row r="199" spans="1:5" x14ac:dyDescent="0.35">
      <c r="A199" s="6">
        <v>334</v>
      </c>
      <c r="B199">
        <v>1113</v>
      </c>
      <c r="D199" s="6" t="s">
        <v>684</v>
      </c>
      <c r="E199">
        <v>108</v>
      </c>
    </row>
    <row r="200" spans="1:5" x14ac:dyDescent="0.35">
      <c r="A200" s="6">
        <v>335</v>
      </c>
      <c r="B200">
        <v>2283</v>
      </c>
      <c r="D200" s="6" t="s">
        <v>530</v>
      </c>
      <c r="E200">
        <v>41</v>
      </c>
    </row>
    <row r="201" spans="1:5" x14ac:dyDescent="0.35">
      <c r="A201" s="6">
        <v>337</v>
      </c>
      <c r="B201">
        <v>1095</v>
      </c>
      <c r="D201" s="6" t="s">
        <v>574</v>
      </c>
      <c r="E201">
        <v>454</v>
      </c>
    </row>
    <row r="202" spans="1:5" x14ac:dyDescent="0.35">
      <c r="A202" s="6">
        <v>338</v>
      </c>
      <c r="B202">
        <v>1690</v>
      </c>
      <c r="D202" s="6" t="s">
        <v>905</v>
      </c>
      <c r="E202">
        <v>747</v>
      </c>
    </row>
    <row r="203" spans="1:5" x14ac:dyDescent="0.35">
      <c r="A203" s="6">
        <v>347</v>
      </c>
      <c r="B203">
        <v>191</v>
      </c>
      <c r="D203" s="6" t="s">
        <v>1230</v>
      </c>
      <c r="E203">
        <v>157</v>
      </c>
    </row>
    <row r="204" spans="1:5" x14ac:dyDescent="0.35">
      <c r="A204" s="6">
        <v>351</v>
      </c>
      <c r="B204">
        <v>2013</v>
      </c>
      <c r="D204" s="6" t="s">
        <v>1050</v>
      </c>
      <c r="E204">
        <v>1796</v>
      </c>
    </row>
    <row r="205" spans="1:5" x14ac:dyDescent="0.35">
      <c r="A205" s="6">
        <v>353</v>
      </c>
      <c r="B205">
        <v>1703</v>
      </c>
      <c r="D205" s="6" t="s">
        <v>1009</v>
      </c>
      <c r="E205">
        <v>1538</v>
      </c>
    </row>
    <row r="206" spans="1:5" x14ac:dyDescent="0.35">
      <c r="A206" s="6">
        <v>354</v>
      </c>
      <c r="B206">
        <v>80</v>
      </c>
      <c r="D206" s="6" t="s">
        <v>29</v>
      </c>
      <c r="E206">
        <v>24</v>
      </c>
    </row>
    <row r="207" spans="1:5" x14ac:dyDescent="0.35">
      <c r="A207" s="6">
        <v>357</v>
      </c>
      <c r="B207">
        <v>41</v>
      </c>
      <c r="D207" s="6" t="s">
        <v>1149</v>
      </c>
      <c r="E207">
        <v>92</v>
      </c>
    </row>
    <row r="208" spans="1:5" x14ac:dyDescent="0.35">
      <c r="A208" s="6">
        <v>359</v>
      </c>
      <c r="B208">
        <v>187</v>
      </c>
      <c r="D208" s="6" t="s">
        <v>1515</v>
      </c>
      <c r="E208">
        <v>191</v>
      </c>
    </row>
    <row r="209" spans="1:5" x14ac:dyDescent="0.35">
      <c r="A209" s="6">
        <v>360</v>
      </c>
      <c r="B209">
        <v>2875</v>
      </c>
      <c r="D209" s="6" t="s">
        <v>1278</v>
      </c>
      <c r="E209">
        <v>1198</v>
      </c>
    </row>
    <row r="210" spans="1:5" x14ac:dyDescent="0.35">
      <c r="A210" s="6">
        <v>361</v>
      </c>
      <c r="B210">
        <v>88</v>
      </c>
      <c r="D210" s="6" t="s">
        <v>834</v>
      </c>
      <c r="E210">
        <v>151</v>
      </c>
    </row>
    <row r="211" spans="1:5" x14ac:dyDescent="0.35">
      <c r="A211" s="6">
        <v>362</v>
      </c>
      <c r="B211">
        <v>191</v>
      </c>
      <c r="D211" s="6" t="s">
        <v>694</v>
      </c>
      <c r="E211">
        <v>2468</v>
      </c>
    </row>
    <row r="212" spans="1:5" x14ac:dyDescent="0.35">
      <c r="A212" s="6">
        <v>363</v>
      </c>
      <c r="B212">
        <v>139</v>
      </c>
      <c r="D212" s="6" t="s">
        <v>1567</v>
      </c>
      <c r="E212">
        <v>248</v>
      </c>
    </row>
    <row r="213" spans="1:5" x14ac:dyDescent="0.35">
      <c r="A213" s="6">
        <v>364</v>
      </c>
      <c r="B213">
        <v>186</v>
      </c>
      <c r="D213" s="6" t="s">
        <v>487</v>
      </c>
      <c r="E213">
        <v>934</v>
      </c>
    </row>
    <row r="214" spans="1:5" x14ac:dyDescent="0.35">
      <c r="A214" s="6">
        <v>365</v>
      </c>
      <c r="B214">
        <v>112</v>
      </c>
      <c r="D214" s="6" t="s">
        <v>1427</v>
      </c>
      <c r="E214">
        <v>79</v>
      </c>
    </row>
    <row r="215" spans="1:5" x14ac:dyDescent="0.35">
      <c r="A215" s="6">
        <v>366</v>
      </c>
      <c r="B215">
        <v>101</v>
      </c>
      <c r="D215" s="6" t="s">
        <v>1040</v>
      </c>
      <c r="E215">
        <v>54</v>
      </c>
    </row>
    <row r="216" spans="1:5" x14ac:dyDescent="0.35">
      <c r="A216" s="6">
        <v>368</v>
      </c>
      <c r="B216">
        <v>206</v>
      </c>
      <c r="D216" s="6" t="s">
        <v>1078</v>
      </c>
      <c r="E216">
        <v>846</v>
      </c>
    </row>
    <row r="217" spans="1:5" x14ac:dyDescent="0.35">
      <c r="A217" s="6">
        <v>369</v>
      </c>
      <c r="B217">
        <v>154</v>
      </c>
      <c r="D217" s="6" t="s">
        <v>1196</v>
      </c>
      <c r="E217">
        <v>64</v>
      </c>
    </row>
    <row r="218" spans="1:5" x14ac:dyDescent="0.35">
      <c r="A218" s="6">
        <v>370</v>
      </c>
      <c r="B218">
        <v>5966</v>
      </c>
      <c r="D218" s="6" t="s">
        <v>600</v>
      </c>
      <c r="E218">
        <v>15</v>
      </c>
    </row>
    <row r="219" spans="1:5" x14ac:dyDescent="0.35">
      <c r="A219" s="6">
        <v>372</v>
      </c>
      <c r="B219">
        <v>169</v>
      </c>
      <c r="D219" s="6" t="s">
        <v>952</v>
      </c>
      <c r="E219">
        <v>31</v>
      </c>
    </row>
    <row r="220" spans="1:5" x14ac:dyDescent="0.35">
      <c r="A220" s="6">
        <v>373</v>
      </c>
      <c r="B220">
        <v>2106</v>
      </c>
      <c r="D220" s="6" t="s">
        <v>1105</v>
      </c>
      <c r="E220">
        <v>1784</v>
      </c>
    </row>
    <row r="221" spans="1:5" x14ac:dyDescent="0.35">
      <c r="A221" s="6">
        <v>376</v>
      </c>
      <c r="B221">
        <v>131</v>
      </c>
      <c r="D221" s="6" t="s">
        <v>176</v>
      </c>
      <c r="E221">
        <v>38</v>
      </c>
    </row>
    <row r="222" spans="1:5" x14ac:dyDescent="0.35">
      <c r="A222" s="6">
        <v>380</v>
      </c>
      <c r="B222">
        <v>84</v>
      </c>
      <c r="D222" s="6" t="s">
        <v>1782</v>
      </c>
      <c r="E222">
        <v>67</v>
      </c>
    </row>
    <row r="223" spans="1:5" x14ac:dyDescent="0.35">
      <c r="A223" s="6">
        <v>381</v>
      </c>
      <c r="B223">
        <v>155</v>
      </c>
      <c r="D223" s="6" t="s">
        <v>1689</v>
      </c>
      <c r="E223">
        <v>70</v>
      </c>
    </row>
    <row r="224" spans="1:5" x14ac:dyDescent="0.35">
      <c r="A224" s="6">
        <v>383</v>
      </c>
      <c r="B224">
        <v>189</v>
      </c>
      <c r="D224" s="6" t="s">
        <v>1585</v>
      </c>
      <c r="E224">
        <v>10</v>
      </c>
    </row>
    <row r="225" spans="1:5" x14ac:dyDescent="0.35">
      <c r="A225" s="6">
        <v>384</v>
      </c>
      <c r="B225">
        <v>4799</v>
      </c>
      <c r="D225" s="6" t="s">
        <v>999</v>
      </c>
      <c r="E225">
        <v>1120</v>
      </c>
    </row>
    <row r="226" spans="1:5" x14ac:dyDescent="0.35">
      <c r="A226" s="6">
        <v>385</v>
      </c>
      <c r="B226">
        <v>1137</v>
      </c>
      <c r="D226" s="6" t="s">
        <v>1366</v>
      </c>
      <c r="E226">
        <v>131</v>
      </c>
    </row>
    <row r="227" spans="1:5" x14ac:dyDescent="0.35">
      <c r="A227" s="6">
        <v>389</v>
      </c>
      <c r="B227">
        <v>1152</v>
      </c>
      <c r="D227" s="6" t="s">
        <v>1394</v>
      </c>
      <c r="E227">
        <v>111</v>
      </c>
    </row>
    <row r="228" spans="1:5" x14ac:dyDescent="0.35">
      <c r="A228" s="6">
        <v>390</v>
      </c>
      <c r="B228">
        <v>50</v>
      </c>
      <c r="D228" s="6" t="s">
        <v>1423</v>
      </c>
      <c r="E228">
        <v>77</v>
      </c>
    </row>
    <row r="229" spans="1:5" x14ac:dyDescent="0.35">
      <c r="A229" s="6">
        <v>393</v>
      </c>
      <c r="B229">
        <v>3059</v>
      </c>
      <c r="D229" s="6" t="s">
        <v>750</v>
      </c>
      <c r="E229">
        <v>923</v>
      </c>
    </row>
    <row r="230" spans="1:5" x14ac:dyDescent="0.35">
      <c r="A230" s="6">
        <v>394</v>
      </c>
      <c r="B230">
        <v>34</v>
      </c>
      <c r="D230" s="6" t="s">
        <v>1517</v>
      </c>
      <c r="E230">
        <v>16</v>
      </c>
    </row>
    <row r="231" spans="1:5" x14ac:dyDescent="0.35">
      <c r="A231" s="6">
        <v>395</v>
      </c>
      <c r="B231">
        <v>220</v>
      </c>
      <c r="D231" s="6" t="s">
        <v>1399</v>
      </c>
      <c r="E231">
        <v>2955</v>
      </c>
    </row>
    <row r="232" spans="1:5" x14ac:dyDescent="0.35">
      <c r="A232" s="6">
        <v>396</v>
      </c>
      <c r="B232">
        <v>1604</v>
      </c>
      <c r="D232" s="6" t="s">
        <v>396</v>
      </c>
      <c r="E232">
        <v>26</v>
      </c>
    </row>
    <row r="233" spans="1:5" x14ac:dyDescent="0.35">
      <c r="A233" s="6">
        <v>397</v>
      </c>
      <c r="B233">
        <v>454</v>
      </c>
      <c r="D233" s="6" t="s">
        <v>794</v>
      </c>
      <c r="E233">
        <v>2176</v>
      </c>
    </row>
    <row r="234" spans="1:5" x14ac:dyDescent="0.35">
      <c r="A234" s="6">
        <v>398</v>
      </c>
      <c r="B234">
        <v>123</v>
      </c>
      <c r="D234" s="6" t="s">
        <v>724</v>
      </c>
      <c r="E234">
        <v>1072</v>
      </c>
    </row>
    <row r="235" spans="1:5" x14ac:dyDescent="0.35">
      <c r="A235" s="6">
        <v>401</v>
      </c>
      <c r="B235">
        <v>299</v>
      </c>
      <c r="D235" s="6" t="s">
        <v>38</v>
      </c>
      <c r="E235">
        <v>18</v>
      </c>
    </row>
    <row r="236" spans="1:5" x14ac:dyDescent="0.35">
      <c r="A236" s="6">
        <v>404</v>
      </c>
      <c r="B236">
        <v>2237</v>
      </c>
      <c r="D236" s="6" t="s">
        <v>2008</v>
      </c>
      <c r="E236">
        <v>64</v>
      </c>
    </row>
    <row r="237" spans="1:5" x14ac:dyDescent="0.35">
      <c r="A237" s="6">
        <v>406</v>
      </c>
      <c r="B237">
        <v>645</v>
      </c>
      <c r="D237" s="6" t="s">
        <v>493</v>
      </c>
      <c r="E237">
        <v>17</v>
      </c>
    </row>
    <row r="238" spans="1:5" x14ac:dyDescent="0.35">
      <c r="A238" s="6">
        <v>407</v>
      </c>
      <c r="B238">
        <v>484</v>
      </c>
      <c r="D238" s="6" t="s">
        <v>1656</v>
      </c>
      <c r="E238">
        <v>679</v>
      </c>
    </row>
    <row r="239" spans="1:5" x14ac:dyDescent="0.35">
      <c r="A239" s="6">
        <v>408</v>
      </c>
      <c r="B239">
        <v>154</v>
      </c>
      <c r="D239" s="6" t="s">
        <v>448</v>
      </c>
      <c r="E239">
        <v>168</v>
      </c>
    </row>
    <row r="240" spans="1:5" x14ac:dyDescent="0.35">
      <c r="A240" s="6">
        <v>411</v>
      </c>
      <c r="B240">
        <v>82</v>
      </c>
      <c r="D240" s="6" t="s">
        <v>424</v>
      </c>
      <c r="E240">
        <v>886</v>
      </c>
    </row>
    <row r="241" spans="1:5" x14ac:dyDescent="0.35">
      <c r="A241" s="6">
        <v>412</v>
      </c>
      <c r="B241">
        <v>134</v>
      </c>
      <c r="D241" s="6" t="s">
        <v>354</v>
      </c>
      <c r="E241">
        <v>1467</v>
      </c>
    </row>
    <row r="242" spans="1:5" x14ac:dyDescent="0.35">
      <c r="A242" s="6">
        <v>419</v>
      </c>
      <c r="B242">
        <v>5203</v>
      </c>
      <c r="D242" s="6" t="s">
        <v>706</v>
      </c>
      <c r="E242">
        <v>33</v>
      </c>
    </row>
    <row r="243" spans="1:5" x14ac:dyDescent="0.35">
      <c r="A243" s="6">
        <v>420</v>
      </c>
      <c r="B243">
        <v>94</v>
      </c>
      <c r="D243" s="6" t="s">
        <v>54</v>
      </c>
      <c r="E243">
        <v>27</v>
      </c>
    </row>
    <row r="244" spans="1:5" x14ac:dyDescent="0.35">
      <c r="A244" s="6">
        <v>422</v>
      </c>
      <c r="B244">
        <v>205</v>
      </c>
      <c r="D244" s="6" t="s">
        <v>75</v>
      </c>
      <c r="E244">
        <v>674</v>
      </c>
    </row>
    <row r="245" spans="1:5" x14ac:dyDescent="0.35">
      <c r="A245" s="6">
        <v>425</v>
      </c>
      <c r="B245">
        <v>92</v>
      </c>
      <c r="D245" s="6" t="s">
        <v>1330</v>
      </c>
      <c r="E245">
        <v>2928</v>
      </c>
    </row>
    <row r="246" spans="1:5" x14ac:dyDescent="0.35">
      <c r="A246" s="6">
        <v>426</v>
      </c>
      <c r="B246">
        <v>219</v>
      </c>
      <c r="D246" s="6" t="s">
        <v>704</v>
      </c>
      <c r="E246">
        <v>128</v>
      </c>
    </row>
    <row r="247" spans="1:5" x14ac:dyDescent="0.35">
      <c r="A247" s="6">
        <v>427</v>
      </c>
      <c r="B247">
        <v>2526</v>
      </c>
      <c r="D247" s="6" t="s">
        <v>1207</v>
      </c>
      <c r="E247">
        <v>42</v>
      </c>
    </row>
    <row r="248" spans="1:5" x14ac:dyDescent="0.35">
      <c r="A248" s="6">
        <v>431</v>
      </c>
      <c r="B248">
        <v>94</v>
      </c>
      <c r="D248" s="6" t="s">
        <v>1719</v>
      </c>
      <c r="E248">
        <v>33</v>
      </c>
    </row>
    <row r="249" spans="1:5" x14ac:dyDescent="0.35">
      <c r="A249" s="6">
        <v>435</v>
      </c>
      <c r="B249">
        <v>1713</v>
      </c>
      <c r="D249" s="6" t="s">
        <v>915</v>
      </c>
      <c r="E249">
        <v>792</v>
      </c>
    </row>
    <row r="250" spans="1:5" x14ac:dyDescent="0.35">
      <c r="A250" s="6">
        <v>436</v>
      </c>
      <c r="B250">
        <v>249</v>
      </c>
      <c r="D250" s="6" t="s">
        <v>1832</v>
      </c>
      <c r="E250">
        <v>1</v>
      </c>
    </row>
    <row r="251" spans="1:5" x14ac:dyDescent="0.35">
      <c r="A251" s="6">
        <v>437</v>
      </c>
      <c r="B251">
        <v>192</v>
      </c>
      <c r="D251" s="6" t="s">
        <v>944</v>
      </c>
      <c r="E251">
        <v>605</v>
      </c>
    </row>
    <row r="252" spans="1:5" x14ac:dyDescent="0.35">
      <c r="A252" s="6">
        <v>438</v>
      </c>
      <c r="B252">
        <v>247</v>
      </c>
      <c r="D252" s="6" t="s">
        <v>1082</v>
      </c>
      <c r="E252">
        <v>10</v>
      </c>
    </row>
    <row r="253" spans="1:5" x14ac:dyDescent="0.35">
      <c r="A253" s="6">
        <v>439</v>
      </c>
      <c r="B253">
        <v>2293</v>
      </c>
      <c r="D253" s="6" t="s">
        <v>1860</v>
      </c>
      <c r="E253">
        <v>141</v>
      </c>
    </row>
    <row r="254" spans="1:5" x14ac:dyDescent="0.35">
      <c r="A254" s="6">
        <v>440</v>
      </c>
      <c r="B254">
        <v>3131</v>
      </c>
      <c r="D254" s="6" t="s">
        <v>1536</v>
      </c>
      <c r="E254">
        <v>1</v>
      </c>
    </row>
    <row r="255" spans="1:5" x14ac:dyDescent="0.35">
      <c r="A255" s="6">
        <v>442</v>
      </c>
      <c r="B255">
        <v>143</v>
      </c>
      <c r="D255" s="6" t="s">
        <v>650</v>
      </c>
      <c r="E255">
        <v>49</v>
      </c>
    </row>
    <row r="256" spans="1:5" x14ac:dyDescent="0.35">
      <c r="A256" s="6">
        <v>444</v>
      </c>
      <c r="B256">
        <v>296</v>
      </c>
      <c r="D256" s="6" t="s">
        <v>48</v>
      </c>
      <c r="E256">
        <v>44</v>
      </c>
    </row>
    <row r="257" spans="1:5" x14ac:dyDescent="0.35">
      <c r="A257" s="6">
        <v>445</v>
      </c>
      <c r="B257">
        <v>170</v>
      </c>
      <c r="D257" s="6" t="s">
        <v>1633</v>
      </c>
      <c r="E257">
        <v>1225</v>
      </c>
    </row>
    <row r="258" spans="1:5" x14ac:dyDescent="0.35">
      <c r="A258" s="6">
        <v>449</v>
      </c>
      <c r="B258">
        <v>86</v>
      </c>
      <c r="D258" s="6" t="s">
        <v>810</v>
      </c>
      <c r="E258">
        <v>44</v>
      </c>
    </row>
    <row r="259" spans="1:5" x14ac:dyDescent="0.35">
      <c r="A259" s="6">
        <v>451</v>
      </c>
      <c r="B259">
        <v>6286</v>
      </c>
      <c r="D259" s="6" t="s">
        <v>1013</v>
      </c>
      <c r="E259">
        <v>554</v>
      </c>
    </row>
    <row r="260" spans="1:5" x14ac:dyDescent="0.35">
      <c r="A260" s="6">
        <v>455</v>
      </c>
      <c r="B260">
        <v>3727</v>
      </c>
      <c r="D260" s="6" t="s">
        <v>1017</v>
      </c>
      <c r="E260">
        <v>648</v>
      </c>
    </row>
    <row r="261" spans="1:5" x14ac:dyDescent="0.35">
      <c r="A261" s="6">
        <v>456</v>
      </c>
      <c r="B261">
        <v>1605</v>
      </c>
      <c r="D261" s="6" t="s">
        <v>1322</v>
      </c>
      <c r="E261">
        <v>257</v>
      </c>
    </row>
    <row r="262" spans="1:5" x14ac:dyDescent="0.35">
      <c r="A262" s="6">
        <v>458</v>
      </c>
      <c r="B262">
        <v>2120</v>
      </c>
      <c r="D262" s="6" t="s">
        <v>1858</v>
      </c>
      <c r="E262">
        <v>523</v>
      </c>
    </row>
    <row r="263" spans="1:5" x14ac:dyDescent="0.35">
      <c r="A263" s="6">
        <v>460</v>
      </c>
      <c r="B263">
        <v>50</v>
      </c>
      <c r="D263" s="6" t="s">
        <v>552</v>
      </c>
      <c r="E263">
        <v>1</v>
      </c>
    </row>
    <row r="264" spans="1:5" x14ac:dyDescent="0.35">
      <c r="A264" s="6">
        <v>461</v>
      </c>
      <c r="B264">
        <v>2080</v>
      </c>
      <c r="D264" s="6" t="s">
        <v>1950</v>
      </c>
      <c r="E264">
        <v>55</v>
      </c>
    </row>
    <row r="265" spans="1:5" x14ac:dyDescent="0.35">
      <c r="A265" s="6">
        <v>463</v>
      </c>
      <c r="B265">
        <v>2105</v>
      </c>
      <c r="D265" s="6" t="s">
        <v>1334</v>
      </c>
      <c r="E265">
        <v>2915</v>
      </c>
    </row>
    <row r="266" spans="1:5" x14ac:dyDescent="0.35">
      <c r="A266" s="6">
        <v>464</v>
      </c>
      <c r="B266">
        <v>2436</v>
      </c>
      <c r="D266" s="6" t="s">
        <v>1554</v>
      </c>
      <c r="E266">
        <v>1274</v>
      </c>
    </row>
    <row r="267" spans="1:5" x14ac:dyDescent="0.35">
      <c r="A267" s="6">
        <v>465</v>
      </c>
      <c r="B267">
        <v>80</v>
      </c>
      <c r="D267" s="6" t="s">
        <v>1840</v>
      </c>
      <c r="E267">
        <v>16</v>
      </c>
    </row>
    <row r="268" spans="1:5" x14ac:dyDescent="0.35">
      <c r="A268" s="6">
        <v>466</v>
      </c>
      <c r="B268">
        <v>42</v>
      </c>
      <c r="D268" s="6" t="s">
        <v>61</v>
      </c>
      <c r="E268">
        <v>200</v>
      </c>
    </row>
    <row r="269" spans="1:5" x14ac:dyDescent="0.35">
      <c r="A269" s="6">
        <v>467</v>
      </c>
      <c r="B269">
        <v>139</v>
      </c>
      <c r="D269" s="6" t="s">
        <v>360</v>
      </c>
      <c r="E269">
        <v>1059</v>
      </c>
    </row>
    <row r="270" spans="1:5" x14ac:dyDescent="0.35">
      <c r="A270" s="6">
        <v>469</v>
      </c>
      <c r="B270">
        <v>159</v>
      </c>
      <c r="D270" s="6" t="s">
        <v>1956</v>
      </c>
      <c r="E270">
        <v>114</v>
      </c>
    </row>
    <row r="271" spans="1:5" x14ac:dyDescent="0.35">
      <c r="A271" s="6">
        <v>470</v>
      </c>
      <c r="B271">
        <v>381</v>
      </c>
      <c r="D271" s="6" t="s">
        <v>931</v>
      </c>
      <c r="E271">
        <v>32</v>
      </c>
    </row>
    <row r="272" spans="1:5" x14ac:dyDescent="0.35">
      <c r="A272" s="6">
        <v>471</v>
      </c>
      <c r="B272">
        <v>194</v>
      </c>
      <c r="D272" s="6" t="s">
        <v>418</v>
      </c>
      <c r="E272">
        <v>86</v>
      </c>
    </row>
    <row r="273" spans="1:5" x14ac:dyDescent="0.35">
      <c r="A273" s="6">
        <v>473</v>
      </c>
      <c r="B273">
        <v>106</v>
      </c>
      <c r="D273" s="6" t="s">
        <v>558</v>
      </c>
      <c r="E273">
        <v>1335</v>
      </c>
    </row>
    <row r="274" spans="1:5" x14ac:dyDescent="0.35">
      <c r="A274" s="6">
        <v>474</v>
      </c>
      <c r="B274">
        <v>142</v>
      </c>
      <c r="D274" s="6" t="s">
        <v>267</v>
      </c>
      <c r="E274">
        <v>60</v>
      </c>
    </row>
    <row r="275" spans="1:5" x14ac:dyDescent="0.35">
      <c r="A275" s="6">
        <v>475</v>
      </c>
      <c r="B275">
        <v>211</v>
      </c>
      <c r="D275" s="6" t="s">
        <v>170</v>
      </c>
      <c r="E275">
        <v>2253</v>
      </c>
    </row>
    <row r="276" spans="1:5" x14ac:dyDescent="0.35">
      <c r="A276" s="6">
        <v>478</v>
      </c>
      <c r="B276">
        <v>2756</v>
      </c>
      <c r="D276" s="6" t="s">
        <v>1099</v>
      </c>
      <c r="E276">
        <v>6080</v>
      </c>
    </row>
    <row r="277" spans="1:5" x14ac:dyDescent="0.35">
      <c r="A277" s="6">
        <v>479</v>
      </c>
      <c r="B277">
        <v>173</v>
      </c>
      <c r="D277" s="6" t="s">
        <v>155</v>
      </c>
      <c r="E277">
        <v>120</v>
      </c>
    </row>
    <row r="278" spans="1:5" x14ac:dyDescent="0.35">
      <c r="A278" s="6">
        <v>480</v>
      </c>
      <c r="B278">
        <v>87</v>
      </c>
      <c r="D278" s="6" t="s">
        <v>855</v>
      </c>
      <c r="E278">
        <v>40</v>
      </c>
    </row>
    <row r="279" spans="1:5" x14ac:dyDescent="0.35">
      <c r="A279" s="6">
        <v>484</v>
      </c>
      <c r="B279">
        <v>1572</v>
      </c>
      <c r="D279" s="6" t="s">
        <v>664</v>
      </c>
      <c r="E279">
        <v>7</v>
      </c>
    </row>
    <row r="280" spans="1:5" x14ac:dyDescent="0.35">
      <c r="A280" s="6">
        <v>487</v>
      </c>
      <c r="B280">
        <v>2346</v>
      </c>
      <c r="D280" s="6" t="s">
        <v>1356</v>
      </c>
      <c r="E280">
        <v>14</v>
      </c>
    </row>
    <row r="281" spans="1:5" x14ac:dyDescent="0.35">
      <c r="A281" s="6">
        <v>488</v>
      </c>
      <c r="B281">
        <v>115</v>
      </c>
      <c r="D281" s="6" t="s">
        <v>1205</v>
      </c>
      <c r="E281">
        <v>71</v>
      </c>
    </row>
    <row r="282" spans="1:5" x14ac:dyDescent="0.35">
      <c r="A282" s="6">
        <v>489</v>
      </c>
      <c r="B282">
        <v>85</v>
      </c>
      <c r="D282" s="6" t="s">
        <v>1804</v>
      </c>
      <c r="E282">
        <v>1825</v>
      </c>
    </row>
    <row r="283" spans="1:5" x14ac:dyDescent="0.35">
      <c r="A283" s="6">
        <v>490</v>
      </c>
      <c r="B283">
        <v>144</v>
      </c>
      <c r="D283" s="6" t="s">
        <v>1920</v>
      </c>
      <c r="E283">
        <v>1691</v>
      </c>
    </row>
    <row r="284" spans="1:5" x14ac:dyDescent="0.35">
      <c r="A284" s="6">
        <v>491</v>
      </c>
      <c r="B284">
        <v>2443</v>
      </c>
      <c r="D284" s="6" t="s">
        <v>180</v>
      </c>
      <c r="E284">
        <v>12</v>
      </c>
    </row>
    <row r="285" spans="1:5" x14ac:dyDescent="0.35">
      <c r="A285" s="6">
        <v>493</v>
      </c>
      <c r="B285">
        <v>64</v>
      </c>
      <c r="D285" s="6" t="s">
        <v>692</v>
      </c>
      <c r="E285">
        <v>80</v>
      </c>
    </row>
    <row r="286" spans="1:5" x14ac:dyDescent="0.35">
      <c r="A286" s="6">
        <v>494</v>
      </c>
      <c r="B286">
        <v>268</v>
      </c>
      <c r="D286" s="6" t="s">
        <v>702</v>
      </c>
      <c r="E286">
        <v>73</v>
      </c>
    </row>
    <row r="287" spans="1:5" x14ac:dyDescent="0.35">
      <c r="A287" s="6">
        <v>495</v>
      </c>
      <c r="B287">
        <v>195</v>
      </c>
      <c r="D287" s="6" t="s">
        <v>954</v>
      </c>
      <c r="E287">
        <v>1181</v>
      </c>
    </row>
    <row r="288" spans="1:5" x14ac:dyDescent="0.35">
      <c r="A288" s="6">
        <v>502</v>
      </c>
      <c r="B288">
        <v>186</v>
      </c>
      <c r="D288" s="6" t="s">
        <v>897</v>
      </c>
      <c r="E288">
        <v>83</v>
      </c>
    </row>
    <row r="289" spans="1:5" x14ac:dyDescent="0.35">
      <c r="A289" s="6">
        <v>503</v>
      </c>
      <c r="B289">
        <v>460</v>
      </c>
      <c r="D289" s="6" t="s">
        <v>472</v>
      </c>
      <c r="E289">
        <v>226</v>
      </c>
    </row>
    <row r="290" spans="1:5" x14ac:dyDescent="0.35">
      <c r="A290" s="6">
        <v>506</v>
      </c>
      <c r="B290">
        <v>2528</v>
      </c>
      <c r="D290" s="6" t="s">
        <v>752</v>
      </c>
      <c r="E290">
        <v>1</v>
      </c>
    </row>
    <row r="291" spans="1:5" x14ac:dyDescent="0.35">
      <c r="A291" s="6">
        <v>508</v>
      </c>
      <c r="B291">
        <v>3657</v>
      </c>
      <c r="D291" s="6" t="s">
        <v>962</v>
      </c>
      <c r="E291">
        <v>46</v>
      </c>
    </row>
    <row r="292" spans="1:5" x14ac:dyDescent="0.35">
      <c r="A292" s="6">
        <v>510</v>
      </c>
      <c r="B292">
        <v>131</v>
      </c>
      <c r="D292" s="6" t="s">
        <v>79</v>
      </c>
      <c r="E292">
        <v>558</v>
      </c>
    </row>
    <row r="293" spans="1:5" x14ac:dyDescent="0.35">
      <c r="A293" s="6">
        <v>512</v>
      </c>
      <c r="B293">
        <v>239</v>
      </c>
      <c r="D293" s="6" t="s">
        <v>1442</v>
      </c>
      <c r="E293">
        <v>83</v>
      </c>
    </row>
    <row r="294" spans="1:5" x14ac:dyDescent="0.35">
      <c r="A294" s="6">
        <v>517</v>
      </c>
      <c r="B294">
        <v>78</v>
      </c>
      <c r="D294" s="6" t="s">
        <v>554</v>
      </c>
      <c r="E294">
        <v>101</v>
      </c>
    </row>
    <row r="295" spans="1:5" x14ac:dyDescent="0.35">
      <c r="A295" s="6">
        <v>519</v>
      </c>
      <c r="B295">
        <v>1773</v>
      </c>
      <c r="D295" s="6" t="s">
        <v>1364</v>
      </c>
      <c r="E295">
        <v>752</v>
      </c>
    </row>
    <row r="296" spans="1:5" x14ac:dyDescent="0.35">
      <c r="A296" s="6">
        <v>520</v>
      </c>
      <c r="B296">
        <v>32</v>
      </c>
      <c r="D296" s="6" t="s">
        <v>1044</v>
      </c>
      <c r="E296">
        <v>579</v>
      </c>
    </row>
    <row r="297" spans="1:5" x14ac:dyDescent="0.35">
      <c r="A297" s="6">
        <v>521</v>
      </c>
      <c r="B297">
        <v>369</v>
      </c>
      <c r="D297" s="6" t="s">
        <v>642</v>
      </c>
      <c r="E297">
        <v>1910</v>
      </c>
    </row>
    <row r="298" spans="1:5" x14ac:dyDescent="0.35">
      <c r="A298" s="6">
        <v>523</v>
      </c>
      <c r="B298">
        <v>89</v>
      </c>
      <c r="D298" s="6" t="s">
        <v>644</v>
      </c>
      <c r="E298">
        <v>38</v>
      </c>
    </row>
    <row r="299" spans="1:5" x14ac:dyDescent="0.35">
      <c r="A299" s="6">
        <v>526</v>
      </c>
      <c r="B299">
        <v>147</v>
      </c>
      <c r="D299" s="6" t="s">
        <v>1556</v>
      </c>
      <c r="E299">
        <v>210</v>
      </c>
    </row>
    <row r="300" spans="1:5" x14ac:dyDescent="0.35">
      <c r="A300" s="6">
        <v>532</v>
      </c>
      <c r="B300">
        <v>126</v>
      </c>
      <c r="D300" s="6" t="s">
        <v>1055</v>
      </c>
      <c r="E300">
        <v>62</v>
      </c>
    </row>
    <row r="301" spans="1:5" x14ac:dyDescent="0.35">
      <c r="A301" s="6">
        <v>533</v>
      </c>
      <c r="B301">
        <v>2218</v>
      </c>
      <c r="D301" s="6" t="s">
        <v>1068</v>
      </c>
      <c r="E301">
        <v>362</v>
      </c>
    </row>
    <row r="302" spans="1:5" x14ac:dyDescent="0.35">
      <c r="A302" s="6">
        <v>535</v>
      </c>
      <c r="B302">
        <v>202</v>
      </c>
      <c r="D302" s="6" t="s">
        <v>1645</v>
      </c>
      <c r="E302">
        <v>67</v>
      </c>
    </row>
    <row r="303" spans="1:5" x14ac:dyDescent="0.35">
      <c r="A303" s="6">
        <v>536</v>
      </c>
      <c r="B303">
        <v>140</v>
      </c>
      <c r="D303" s="6" t="s">
        <v>1924</v>
      </c>
      <c r="E303">
        <v>13</v>
      </c>
    </row>
    <row r="304" spans="1:5" x14ac:dyDescent="0.35">
      <c r="A304" s="6">
        <v>537</v>
      </c>
      <c r="B304">
        <v>1052</v>
      </c>
      <c r="D304" s="6" t="s">
        <v>1240</v>
      </c>
      <c r="E304">
        <v>82</v>
      </c>
    </row>
    <row r="305" spans="1:5" x14ac:dyDescent="0.35">
      <c r="A305" s="6">
        <v>540</v>
      </c>
      <c r="B305">
        <v>247</v>
      </c>
      <c r="D305" s="6" t="s">
        <v>564</v>
      </c>
      <c r="E305">
        <v>15</v>
      </c>
    </row>
    <row r="306" spans="1:5" x14ac:dyDescent="0.35">
      <c r="A306" s="6">
        <v>544</v>
      </c>
      <c r="B306">
        <v>84</v>
      </c>
      <c r="D306" s="6" t="s">
        <v>1286</v>
      </c>
      <c r="E306">
        <v>64</v>
      </c>
    </row>
    <row r="307" spans="1:5" x14ac:dyDescent="0.35">
      <c r="A307" s="6">
        <v>546</v>
      </c>
      <c r="B307">
        <v>88</v>
      </c>
      <c r="D307" s="6" t="s">
        <v>207</v>
      </c>
      <c r="E307">
        <v>838</v>
      </c>
    </row>
    <row r="308" spans="1:5" x14ac:dyDescent="0.35">
      <c r="A308" s="6">
        <v>547</v>
      </c>
      <c r="B308">
        <v>156</v>
      </c>
      <c r="D308" s="6" t="s">
        <v>738</v>
      </c>
      <c r="E308">
        <v>147</v>
      </c>
    </row>
    <row r="309" spans="1:5" x14ac:dyDescent="0.35">
      <c r="A309" s="6">
        <v>548</v>
      </c>
      <c r="B309">
        <v>2985</v>
      </c>
      <c r="D309" s="6" t="s">
        <v>1617</v>
      </c>
      <c r="E309">
        <v>6</v>
      </c>
    </row>
    <row r="310" spans="1:5" x14ac:dyDescent="0.35">
      <c r="A310" s="6">
        <v>549</v>
      </c>
      <c r="B310">
        <v>762</v>
      </c>
      <c r="D310" s="6" t="s">
        <v>1874</v>
      </c>
      <c r="E310">
        <v>38</v>
      </c>
    </row>
    <row r="311" spans="1:5" x14ac:dyDescent="0.35">
      <c r="A311" s="6">
        <v>554</v>
      </c>
      <c r="B311">
        <v>554</v>
      </c>
      <c r="D311" s="6" t="s">
        <v>1494</v>
      </c>
      <c r="E311">
        <v>10</v>
      </c>
    </row>
    <row r="312" spans="1:5" x14ac:dyDescent="0.35">
      <c r="A312" s="6">
        <v>555</v>
      </c>
      <c r="B312">
        <v>135</v>
      </c>
      <c r="D312" s="6" t="s">
        <v>243</v>
      </c>
      <c r="E312">
        <v>714</v>
      </c>
    </row>
    <row r="313" spans="1:5" x14ac:dyDescent="0.35">
      <c r="A313" s="6">
        <v>556</v>
      </c>
      <c r="B313">
        <v>122</v>
      </c>
      <c r="D313" s="6" t="s">
        <v>882</v>
      </c>
      <c r="E313">
        <v>1439</v>
      </c>
    </row>
    <row r="314" spans="1:5" x14ac:dyDescent="0.35">
      <c r="A314" s="6">
        <v>557</v>
      </c>
      <c r="B314">
        <v>221</v>
      </c>
      <c r="D314" s="6" t="s">
        <v>404</v>
      </c>
      <c r="E314">
        <v>782</v>
      </c>
    </row>
    <row r="315" spans="1:5" x14ac:dyDescent="0.35">
      <c r="A315" s="6">
        <v>558</v>
      </c>
      <c r="B315">
        <v>126</v>
      </c>
      <c r="D315" s="6" t="s">
        <v>1800</v>
      </c>
      <c r="E315">
        <v>1886</v>
      </c>
    </row>
    <row r="316" spans="1:5" x14ac:dyDescent="0.35">
      <c r="A316" s="6">
        <v>559</v>
      </c>
      <c r="B316">
        <v>1022</v>
      </c>
      <c r="D316" s="6" t="s">
        <v>686</v>
      </c>
      <c r="E316">
        <v>30</v>
      </c>
    </row>
    <row r="317" spans="1:5" x14ac:dyDescent="0.35">
      <c r="A317" s="6">
        <v>560</v>
      </c>
      <c r="B317">
        <v>3177</v>
      </c>
      <c r="D317" s="6" t="s">
        <v>392</v>
      </c>
      <c r="E317">
        <v>67</v>
      </c>
    </row>
    <row r="318" spans="1:5" x14ac:dyDescent="0.35">
      <c r="A318" s="6">
        <v>561</v>
      </c>
      <c r="B318">
        <v>198</v>
      </c>
      <c r="D318" s="6" t="s">
        <v>434</v>
      </c>
      <c r="E318">
        <v>86</v>
      </c>
    </row>
    <row r="319" spans="1:5" x14ac:dyDescent="0.35">
      <c r="A319" s="6">
        <v>563</v>
      </c>
      <c r="B319">
        <v>85</v>
      </c>
      <c r="D319" s="6" t="s">
        <v>295</v>
      </c>
      <c r="E319">
        <v>3387</v>
      </c>
    </row>
    <row r="320" spans="1:5" x14ac:dyDescent="0.35">
      <c r="A320" s="6">
        <v>565</v>
      </c>
      <c r="B320">
        <v>3596</v>
      </c>
      <c r="D320" s="6" t="s">
        <v>742</v>
      </c>
      <c r="E320">
        <v>331</v>
      </c>
    </row>
    <row r="321" spans="1:5" x14ac:dyDescent="0.35">
      <c r="A321" s="6">
        <v>567</v>
      </c>
      <c r="B321">
        <v>244</v>
      </c>
      <c r="D321" s="6" t="s">
        <v>2023</v>
      </c>
      <c r="E321">
        <v>374</v>
      </c>
    </row>
    <row r="322" spans="1:5" x14ac:dyDescent="0.35">
      <c r="A322" s="6">
        <v>568</v>
      </c>
      <c r="B322">
        <v>5180</v>
      </c>
      <c r="D322" s="6" t="s">
        <v>1587</v>
      </c>
      <c r="E322">
        <v>2201</v>
      </c>
    </row>
    <row r="323" spans="1:5" x14ac:dyDescent="0.35">
      <c r="A323" s="6">
        <v>569</v>
      </c>
      <c r="B323">
        <v>589</v>
      </c>
      <c r="D323" s="6" t="s">
        <v>1123</v>
      </c>
      <c r="E323">
        <v>77</v>
      </c>
    </row>
    <row r="324" spans="1:5" x14ac:dyDescent="0.35">
      <c r="A324" s="6">
        <v>570</v>
      </c>
      <c r="B324">
        <v>2725</v>
      </c>
      <c r="D324" s="6" t="s">
        <v>891</v>
      </c>
      <c r="E324">
        <v>118</v>
      </c>
    </row>
    <row r="325" spans="1:5" x14ac:dyDescent="0.35">
      <c r="A325" s="6">
        <v>573</v>
      </c>
      <c r="B325">
        <v>300</v>
      </c>
      <c r="D325" s="6" t="s">
        <v>475</v>
      </c>
      <c r="E325">
        <v>1625</v>
      </c>
    </row>
    <row r="326" spans="1:5" x14ac:dyDescent="0.35">
      <c r="A326" s="6">
        <v>574</v>
      </c>
      <c r="B326">
        <v>144</v>
      </c>
      <c r="D326" s="6" t="s">
        <v>620</v>
      </c>
      <c r="E326">
        <v>132</v>
      </c>
    </row>
    <row r="327" spans="1:5" x14ac:dyDescent="0.35">
      <c r="A327" s="6">
        <v>579</v>
      </c>
      <c r="B327">
        <v>87</v>
      </c>
      <c r="D327" s="6" t="s">
        <v>249</v>
      </c>
      <c r="E327">
        <v>1</v>
      </c>
    </row>
    <row r="328" spans="1:5" x14ac:dyDescent="0.35">
      <c r="A328" s="6">
        <v>580</v>
      </c>
      <c r="B328">
        <v>3116</v>
      </c>
      <c r="D328" s="6" t="s">
        <v>1061</v>
      </c>
      <c r="E328">
        <v>19</v>
      </c>
    </row>
    <row r="329" spans="1:5" x14ac:dyDescent="0.35">
      <c r="A329" s="6">
        <v>583</v>
      </c>
      <c r="B329">
        <v>909</v>
      </c>
      <c r="D329" s="6" t="s">
        <v>1386</v>
      </c>
      <c r="E329">
        <v>58</v>
      </c>
    </row>
    <row r="330" spans="1:5" x14ac:dyDescent="0.35">
      <c r="A330" s="6">
        <v>584</v>
      </c>
      <c r="B330">
        <v>1613</v>
      </c>
      <c r="D330" s="6" t="s">
        <v>991</v>
      </c>
      <c r="E330">
        <v>575</v>
      </c>
    </row>
    <row r="331" spans="1:5" x14ac:dyDescent="0.35">
      <c r="A331" s="6">
        <v>585</v>
      </c>
      <c r="B331">
        <v>136</v>
      </c>
      <c r="D331" s="6" t="s">
        <v>1048</v>
      </c>
      <c r="E331">
        <v>0</v>
      </c>
    </row>
    <row r="332" spans="1:5" x14ac:dyDescent="0.35">
      <c r="A332" s="6">
        <v>586</v>
      </c>
      <c r="B332">
        <v>130</v>
      </c>
      <c r="D332" s="6" t="s">
        <v>1609</v>
      </c>
      <c r="E332">
        <v>859</v>
      </c>
    </row>
    <row r="333" spans="1:5" x14ac:dyDescent="0.35">
      <c r="A333" s="6">
        <v>591</v>
      </c>
      <c r="B333">
        <v>102</v>
      </c>
      <c r="D333" s="6" t="s">
        <v>483</v>
      </c>
      <c r="E333">
        <v>143</v>
      </c>
    </row>
    <row r="334" spans="1:5" x14ac:dyDescent="0.35">
      <c r="A334" s="6">
        <v>593</v>
      </c>
      <c r="B334">
        <v>4006</v>
      </c>
      <c r="D334" s="6" t="s">
        <v>1625</v>
      </c>
      <c r="E334">
        <v>31</v>
      </c>
    </row>
    <row r="335" spans="1:5" x14ac:dyDescent="0.35">
      <c r="A335" s="6">
        <v>595</v>
      </c>
      <c r="B335">
        <v>1629</v>
      </c>
      <c r="D335" s="6" t="s">
        <v>672</v>
      </c>
      <c r="E335">
        <v>16</v>
      </c>
    </row>
    <row r="336" spans="1:5" x14ac:dyDescent="0.35">
      <c r="A336" s="6">
        <v>597</v>
      </c>
      <c r="B336">
        <v>2188</v>
      </c>
      <c r="D336" s="6" t="s">
        <v>1662</v>
      </c>
      <c r="E336">
        <v>36</v>
      </c>
    </row>
    <row r="337" spans="1:5" x14ac:dyDescent="0.35">
      <c r="A337" s="6">
        <v>598</v>
      </c>
      <c r="B337">
        <v>2409</v>
      </c>
      <c r="D337" s="6" t="s">
        <v>428</v>
      </c>
      <c r="E337">
        <v>35</v>
      </c>
    </row>
    <row r="338" spans="1:5" x14ac:dyDescent="0.35">
      <c r="A338" s="6">
        <v>601</v>
      </c>
      <c r="B338">
        <v>194</v>
      </c>
      <c r="D338" s="6" t="s">
        <v>1635</v>
      </c>
      <c r="E338">
        <v>1</v>
      </c>
    </row>
    <row r="339" spans="1:5" x14ac:dyDescent="0.35">
      <c r="A339" s="6">
        <v>602</v>
      </c>
      <c r="B339">
        <v>1140</v>
      </c>
      <c r="D339" s="6" t="s">
        <v>1918</v>
      </c>
      <c r="E339">
        <v>263</v>
      </c>
    </row>
    <row r="340" spans="1:5" x14ac:dyDescent="0.35">
      <c r="A340" s="6">
        <v>603</v>
      </c>
      <c r="B340">
        <v>102</v>
      </c>
      <c r="D340" s="6" t="s">
        <v>1344</v>
      </c>
      <c r="E340">
        <v>3868</v>
      </c>
    </row>
    <row r="341" spans="1:5" x14ac:dyDescent="0.35">
      <c r="A341" s="6">
        <v>604</v>
      </c>
      <c r="B341">
        <v>2857</v>
      </c>
      <c r="D341" s="6" t="s">
        <v>972</v>
      </c>
      <c r="E341">
        <v>535</v>
      </c>
    </row>
    <row r="342" spans="1:5" x14ac:dyDescent="0.35">
      <c r="A342" s="6">
        <v>605</v>
      </c>
      <c r="B342">
        <v>107</v>
      </c>
      <c r="D342" s="6" t="s">
        <v>1318</v>
      </c>
      <c r="E342">
        <v>94</v>
      </c>
    </row>
    <row r="343" spans="1:5" x14ac:dyDescent="0.35">
      <c r="A343" s="6">
        <v>606</v>
      </c>
      <c r="B343">
        <v>160</v>
      </c>
      <c r="D343" s="6" t="s">
        <v>1593</v>
      </c>
      <c r="E343">
        <v>831</v>
      </c>
    </row>
    <row r="344" spans="1:5" x14ac:dyDescent="0.35">
      <c r="A344" s="6">
        <v>607</v>
      </c>
      <c r="B344">
        <v>2230</v>
      </c>
      <c r="D344" s="6" t="s">
        <v>1176</v>
      </c>
      <c r="E344">
        <v>37</v>
      </c>
    </row>
    <row r="345" spans="1:5" x14ac:dyDescent="0.35">
      <c r="A345" s="6">
        <v>608</v>
      </c>
      <c r="B345">
        <v>316</v>
      </c>
      <c r="D345" s="6" t="s">
        <v>1218</v>
      </c>
      <c r="E345">
        <v>1368</v>
      </c>
    </row>
    <row r="346" spans="1:5" x14ac:dyDescent="0.35">
      <c r="A346" s="6">
        <v>609</v>
      </c>
      <c r="B346">
        <v>117</v>
      </c>
      <c r="D346" s="6" t="s">
        <v>398</v>
      </c>
      <c r="E346">
        <v>1258</v>
      </c>
    </row>
    <row r="347" spans="1:5" x14ac:dyDescent="0.35">
      <c r="A347" s="6">
        <v>610</v>
      </c>
      <c r="B347">
        <v>6406</v>
      </c>
      <c r="D347" s="6" t="s">
        <v>1846</v>
      </c>
      <c r="E347">
        <v>41</v>
      </c>
    </row>
    <row r="348" spans="1:5" x14ac:dyDescent="0.35">
      <c r="A348" s="6">
        <v>612</v>
      </c>
      <c r="B348">
        <v>192</v>
      </c>
      <c r="D348" s="6" t="s">
        <v>358</v>
      </c>
      <c r="E348">
        <v>5681</v>
      </c>
    </row>
    <row r="349" spans="1:5" x14ac:dyDescent="0.35">
      <c r="A349" s="6">
        <v>613</v>
      </c>
      <c r="B349">
        <v>26</v>
      </c>
      <c r="D349" s="6" t="s">
        <v>1599</v>
      </c>
      <c r="E349">
        <v>2108</v>
      </c>
    </row>
    <row r="350" spans="1:5" x14ac:dyDescent="0.35">
      <c r="A350" s="6">
        <v>614</v>
      </c>
      <c r="B350">
        <v>723</v>
      </c>
      <c r="D350" s="6" t="s">
        <v>1909</v>
      </c>
      <c r="E350">
        <v>67</v>
      </c>
    </row>
    <row r="351" spans="1:5" x14ac:dyDescent="0.35">
      <c r="A351" s="6">
        <v>615</v>
      </c>
      <c r="B351">
        <v>170</v>
      </c>
      <c r="D351" s="6" t="s">
        <v>1930</v>
      </c>
      <c r="E351">
        <v>1</v>
      </c>
    </row>
    <row r="352" spans="1:5" x14ac:dyDescent="0.35">
      <c r="A352" s="6">
        <v>616</v>
      </c>
      <c r="B352">
        <v>238</v>
      </c>
      <c r="D352" s="6" t="s">
        <v>1316</v>
      </c>
      <c r="E352">
        <v>65</v>
      </c>
    </row>
    <row r="353" spans="1:5" x14ac:dyDescent="0.35">
      <c r="A353" s="6">
        <v>617</v>
      </c>
      <c r="B353">
        <v>55</v>
      </c>
      <c r="D353" s="6" t="s">
        <v>1216</v>
      </c>
      <c r="E353">
        <v>156</v>
      </c>
    </row>
    <row r="354" spans="1:5" x14ac:dyDescent="0.35">
      <c r="A354" s="6">
        <v>620</v>
      </c>
      <c r="B354">
        <v>128</v>
      </c>
      <c r="D354" s="6" t="s">
        <v>1186</v>
      </c>
      <c r="E354">
        <v>35</v>
      </c>
    </row>
    <row r="355" spans="1:5" x14ac:dyDescent="0.35">
      <c r="A355" s="6">
        <v>621</v>
      </c>
      <c r="B355">
        <v>2144</v>
      </c>
      <c r="D355" s="6" t="s">
        <v>632</v>
      </c>
      <c r="E355">
        <v>908</v>
      </c>
    </row>
    <row r="356" spans="1:5" x14ac:dyDescent="0.35">
      <c r="A356" s="6">
        <v>623</v>
      </c>
      <c r="B356">
        <v>2693</v>
      </c>
      <c r="D356" s="6" t="s">
        <v>1342</v>
      </c>
      <c r="E356">
        <v>1</v>
      </c>
    </row>
    <row r="357" spans="1:5" x14ac:dyDescent="0.35">
      <c r="A357" s="6">
        <v>624</v>
      </c>
      <c r="B357">
        <v>432</v>
      </c>
      <c r="D357" s="6" t="s">
        <v>1942</v>
      </c>
      <c r="E357">
        <v>830</v>
      </c>
    </row>
    <row r="358" spans="1:5" x14ac:dyDescent="0.35">
      <c r="A358" s="6">
        <v>626</v>
      </c>
      <c r="B358">
        <v>189</v>
      </c>
      <c r="D358" s="6" t="s">
        <v>956</v>
      </c>
      <c r="E358">
        <v>39</v>
      </c>
    </row>
    <row r="359" spans="1:5" x14ac:dyDescent="0.35">
      <c r="A359" s="6">
        <v>627</v>
      </c>
      <c r="B359">
        <v>154</v>
      </c>
      <c r="D359" s="6" t="s">
        <v>136</v>
      </c>
      <c r="E359">
        <v>48</v>
      </c>
    </row>
    <row r="360" spans="1:5" x14ac:dyDescent="0.35">
      <c r="A360" s="6">
        <v>628</v>
      </c>
      <c r="B360">
        <v>96</v>
      </c>
      <c r="D360" s="6" t="s">
        <v>63</v>
      </c>
      <c r="E360">
        <v>452</v>
      </c>
    </row>
    <row r="361" spans="1:5" x14ac:dyDescent="0.35">
      <c r="A361" s="6">
        <v>631</v>
      </c>
      <c r="B361">
        <v>3063</v>
      </c>
      <c r="D361" s="6" t="s">
        <v>1340</v>
      </c>
      <c r="E361">
        <v>602</v>
      </c>
    </row>
    <row r="362" spans="1:5" x14ac:dyDescent="0.35">
      <c r="A362" s="6">
        <v>635</v>
      </c>
      <c r="B362">
        <v>2266</v>
      </c>
      <c r="D362" s="6" t="s">
        <v>708</v>
      </c>
      <c r="E362">
        <v>1063</v>
      </c>
    </row>
    <row r="363" spans="1:5" x14ac:dyDescent="0.35">
      <c r="A363" s="6">
        <v>641</v>
      </c>
      <c r="B363">
        <v>194</v>
      </c>
      <c r="D363" s="6" t="s">
        <v>1121</v>
      </c>
      <c r="E363">
        <v>1296</v>
      </c>
    </row>
    <row r="364" spans="1:5" x14ac:dyDescent="0.35">
      <c r="A364" s="6">
        <v>642</v>
      </c>
      <c r="B364">
        <v>129</v>
      </c>
      <c r="D364" s="6" t="s">
        <v>688</v>
      </c>
      <c r="E364">
        <v>17</v>
      </c>
    </row>
    <row r="365" spans="1:5" x14ac:dyDescent="0.35">
      <c r="A365" s="6">
        <v>643</v>
      </c>
      <c r="B365">
        <v>375</v>
      </c>
      <c r="D365" s="6" t="s">
        <v>1308</v>
      </c>
      <c r="E365">
        <v>105</v>
      </c>
    </row>
    <row r="366" spans="1:5" x14ac:dyDescent="0.35">
      <c r="A366" s="6">
        <v>652</v>
      </c>
      <c r="B366">
        <v>409</v>
      </c>
      <c r="D366" s="6" t="s">
        <v>2068</v>
      </c>
      <c r="E366">
        <v>213164</v>
      </c>
    </row>
    <row r="367" spans="1:5" x14ac:dyDescent="0.35">
      <c r="A367" s="6">
        <v>653</v>
      </c>
      <c r="B367">
        <v>234</v>
      </c>
    </row>
    <row r="368" spans="1:5" x14ac:dyDescent="0.35">
      <c r="A368" s="6">
        <v>654</v>
      </c>
      <c r="B368">
        <v>3016</v>
      </c>
    </row>
    <row r="369" spans="1:2" x14ac:dyDescent="0.35">
      <c r="A369" s="6">
        <v>655</v>
      </c>
      <c r="B369">
        <v>264</v>
      </c>
    </row>
    <row r="370" spans="1:2" x14ac:dyDescent="0.35">
      <c r="A370" s="6">
        <v>665</v>
      </c>
      <c r="B370">
        <v>272</v>
      </c>
    </row>
    <row r="371" spans="1:2" x14ac:dyDescent="0.35">
      <c r="A371" s="6">
        <v>667</v>
      </c>
      <c r="B371">
        <v>419</v>
      </c>
    </row>
    <row r="372" spans="1:2" x14ac:dyDescent="0.35">
      <c r="A372" s="6">
        <v>669</v>
      </c>
      <c r="B372">
        <v>1621</v>
      </c>
    </row>
    <row r="373" spans="1:2" x14ac:dyDescent="0.35">
      <c r="A373" s="6">
        <v>670</v>
      </c>
      <c r="B373">
        <v>1101</v>
      </c>
    </row>
    <row r="374" spans="1:2" x14ac:dyDescent="0.35">
      <c r="A374" s="6">
        <v>671</v>
      </c>
      <c r="B374">
        <v>1073</v>
      </c>
    </row>
    <row r="375" spans="1:2" x14ac:dyDescent="0.35">
      <c r="A375" s="6">
        <v>675</v>
      </c>
      <c r="B375">
        <v>331</v>
      </c>
    </row>
    <row r="376" spans="1:2" x14ac:dyDescent="0.35">
      <c r="A376" s="6">
        <v>676</v>
      </c>
      <c r="B376">
        <v>1170</v>
      </c>
    </row>
    <row r="377" spans="1:2" x14ac:dyDescent="0.35">
      <c r="A377" s="6">
        <v>679</v>
      </c>
      <c r="B377">
        <v>363</v>
      </c>
    </row>
    <row r="378" spans="1:2" x14ac:dyDescent="0.35">
      <c r="A378" s="6">
        <v>682</v>
      </c>
      <c r="B378">
        <v>103</v>
      </c>
    </row>
    <row r="379" spans="1:2" x14ac:dyDescent="0.35">
      <c r="A379" s="6">
        <v>683</v>
      </c>
      <c r="B379">
        <v>147</v>
      </c>
    </row>
    <row r="380" spans="1:2" x14ac:dyDescent="0.35">
      <c r="A380" s="6">
        <v>684</v>
      </c>
      <c r="B380">
        <v>110</v>
      </c>
    </row>
    <row r="381" spans="1:2" x14ac:dyDescent="0.35">
      <c r="A381" s="6">
        <v>686</v>
      </c>
      <c r="B381">
        <v>134</v>
      </c>
    </row>
    <row r="382" spans="1:2" x14ac:dyDescent="0.35">
      <c r="A382" s="6">
        <v>687</v>
      </c>
      <c r="B382">
        <v>269</v>
      </c>
    </row>
    <row r="383" spans="1:2" x14ac:dyDescent="0.35">
      <c r="A383" s="6">
        <v>688</v>
      </c>
      <c r="B383">
        <v>175</v>
      </c>
    </row>
    <row r="384" spans="1:2" x14ac:dyDescent="0.35">
      <c r="A384" s="6">
        <v>689</v>
      </c>
      <c r="B384">
        <v>69</v>
      </c>
    </row>
    <row r="385" spans="1:2" x14ac:dyDescent="0.35">
      <c r="A385" s="6">
        <v>690</v>
      </c>
      <c r="B385">
        <v>190</v>
      </c>
    </row>
    <row r="386" spans="1:2" x14ac:dyDescent="0.35">
      <c r="A386" s="6">
        <v>691</v>
      </c>
      <c r="B386">
        <v>237</v>
      </c>
    </row>
    <row r="387" spans="1:2" x14ac:dyDescent="0.35">
      <c r="A387" s="6">
        <v>695</v>
      </c>
      <c r="B387">
        <v>196</v>
      </c>
    </row>
    <row r="388" spans="1:2" x14ac:dyDescent="0.35">
      <c r="A388" s="6">
        <v>697</v>
      </c>
      <c r="B388">
        <v>7295</v>
      </c>
    </row>
    <row r="389" spans="1:2" x14ac:dyDescent="0.35">
      <c r="A389" s="6">
        <v>698</v>
      </c>
      <c r="B389">
        <v>2893</v>
      </c>
    </row>
    <row r="390" spans="1:2" x14ac:dyDescent="0.35">
      <c r="A390" s="6">
        <v>701</v>
      </c>
      <c r="B390">
        <v>820</v>
      </c>
    </row>
    <row r="391" spans="1:2" x14ac:dyDescent="0.35">
      <c r="A391" s="6">
        <v>703</v>
      </c>
      <c r="B391">
        <v>2038</v>
      </c>
    </row>
    <row r="392" spans="1:2" x14ac:dyDescent="0.35">
      <c r="A392" s="6">
        <v>704</v>
      </c>
      <c r="B392">
        <v>116</v>
      </c>
    </row>
    <row r="393" spans="1:2" x14ac:dyDescent="0.35">
      <c r="A393" s="6">
        <v>706</v>
      </c>
      <c r="B393">
        <v>1345</v>
      </c>
    </row>
    <row r="394" spans="1:2" x14ac:dyDescent="0.35">
      <c r="A394" s="6">
        <v>707</v>
      </c>
      <c r="B394">
        <v>168</v>
      </c>
    </row>
    <row r="395" spans="1:2" x14ac:dyDescent="0.35">
      <c r="A395" s="6">
        <v>708</v>
      </c>
      <c r="B395">
        <v>137</v>
      </c>
    </row>
    <row r="396" spans="1:2" x14ac:dyDescent="0.35">
      <c r="A396" s="6">
        <v>709</v>
      </c>
      <c r="B396">
        <v>186</v>
      </c>
    </row>
    <row r="397" spans="1:2" x14ac:dyDescent="0.35">
      <c r="A397" s="6">
        <v>710</v>
      </c>
      <c r="B397">
        <v>125</v>
      </c>
    </row>
    <row r="398" spans="1:2" x14ac:dyDescent="0.35">
      <c r="A398" s="6">
        <v>712</v>
      </c>
      <c r="B398">
        <v>202</v>
      </c>
    </row>
    <row r="399" spans="1:2" x14ac:dyDescent="0.35">
      <c r="A399" s="6">
        <v>713</v>
      </c>
      <c r="B399">
        <v>103</v>
      </c>
    </row>
    <row r="400" spans="1:2" x14ac:dyDescent="0.35">
      <c r="A400" s="6">
        <v>714</v>
      </c>
      <c r="B400">
        <v>1785</v>
      </c>
    </row>
    <row r="401" spans="1:2" x14ac:dyDescent="0.35">
      <c r="A401" s="6">
        <v>716</v>
      </c>
      <c r="B401">
        <v>157</v>
      </c>
    </row>
    <row r="402" spans="1:2" x14ac:dyDescent="0.35">
      <c r="A402" s="6">
        <v>717</v>
      </c>
      <c r="B402">
        <v>555</v>
      </c>
    </row>
    <row r="403" spans="1:2" x14ac:dyDescent="0.35">
      <c r="A403" s="6">
        <v>718</v>
      </c>
      <c r="B403">
        <v>297</v>
      </c>
    </row>
    <row r="404" spans="1:2" x14ac:dyDescent="0.35">
      <c r="A404" s="6">
        <v>719</v>
      </c>
      <c r="B404">
        <v>123</v>
      </c>
    </row>
    <row r="405" spans="1:2" x14ac:dyDescent="0.35">
      <c r="A405" s="6">
        <v>722</v>
      </c>
      <c r="B405">
        <v>3036</v>
      </c>
    </row>
    <row r="406" spans="1:2" x14ac:dyDescent="0.35">
      <c r="A406" s="6">
        <v>723</v>
      </c>
      <c r="B406">
        <v>144</v>
      </c>
    </row>
    <row r="407" spans="1:2" x14ac:dyDescent="0.35">
      <c r="A407" s="6">
        <v>724</v>
      </c>
      <c r="B407">
        <v>121</v>
      </c>
    </row>
    <row r="408" spans="1:2" x14ac:dyDescent="0.35">
      <c r="A408" s="6">
        <v>727</v>
      </c>
      <c r="B408">
        <v>181</v>
      </c>
    </row>
    <row r="409" spans="1:2" x14ac:dyDescent="0.35">
      <c r="A409" s="6">
        <v>729</v>
      </c>
      <c r="B409">
        <v>122</v>
      </c>
    </row>
    <row r="410" spans="1:2" x14ac:dyDescent="0.35">
      <c r="A410" s="6">
        <v>730</v>
      </c>
      <c r="B410">
        <v>1071</v>
      </c>
    </row>
    <row r="411" spans="1:2" x14ac:dyDescent="0.35">
      <c r="A411" s="6">
        <v>733</v>
      </c>
      <c r="B411">
        <v>980</v>
      </c>
    </row>
    <row r="412" spans="1:2" x14ac:dyDescent="0.35">
      <c r="A412" s="6">
        <v>734</v>
      </c>
      <c r="B412">
        <v>536</v>
      </c>
    </row>
    <row r="413" spans="1:2" x14ac:dyDescent="0.35">
      <c r="A413" s="6">
        <v>735</v>
      </c>
      <c r="B413">
        <v>1991</v>
      </c>
    </row>
    <row r="414" spans="1:2" x14ac:dyDescent="0.35">
      <c r="A414" s="6">
        <v>737</v>
      </c>
      <c r="B414">
        <v>180</v>
      </c>
    </row>
    <row r="415" spans="1:2" x14ac:dyDescent="0.35">
      <c r="A415" s="6">
        <v>741</v>
      </c>
      <c r="B415">
        <v>130</v>
      </c>
    </row>
    <row r="416" spans="1:2" x14ac:dyDescent="0.35">
      <c r="A416" s="6">
        <v>742</v>
      </c>
      <c r="B416">
        <v>122</v>
      </c>
    </row>
    <row r="417" spans="1:2" x14ac:dyDescent="0.35">
      <c r="A417" s="6">
        <v>744</v>
      </c>
      <c r="B417">
        <v>140</v>
      </c>
    </row>
    <row r="418" spans="1:2" x14ac:dyDescent="0.35">
      <c r="A418" s="6">
        <v>746</v>
      </c>
      <c r="B418">
        <v>3388</v>
      </c>
    </row>
    <row r="419" spans="1:2" x14ac:dyDescent="0.35">
      <c r="A419" s="6">
        <v>747</v>
      </c>
      <c r="B419">
        <v>280</v>
      </c>
    </row>
    <row r="420" spans="1:2" x14ac:dyDescent="0.35">
      <c r="A420" s="6">
        <v>749</v>
      </c>
      <c r="B420">
        <v>366</v>
      </c>
    </row>
    <row r="421" spans="1:2" x14ac:dyDescent="0.35">
      <c r="A421" s="6">
        <v>751</v>
      </c>
      <c r="B421">
        <v>270</v>
      </c>
    </row>
    <row r="422" spans="1:2" x14ac:dyDescent="0.35">
      <c r="A422" s="6">
        <v>753</v>
      </c>
      <c r="B422">
        <v>137</v>
      </c>
    </row>
    <row r="423" spans="1:2" x14ac:dyDescent="0.35">
      <c r="A423" s="6">
        <v>754</v>
      </c>
      <c r="B423">
        <v>3205</v>
      </c>
    </row>
    <row r="424" spans="1:2" x14ac:dyDescent="0.35">
      <c r="A424" s="6">
        <v>755</v>
      </c>
      <c r="B424">
        <v>288</v>
      </c>
    </row>
    <row r="425" spans="1:2" x14ac:dyDescent="0.35">
      <c r="A425" s="6">
        <v>756</v>
      </c>
      <c r="B425">
        <v>148</v>
      </c>
    </row>
    <row r="426" spans="1:2" x14ac:dyDescent="0.35">
      <c r="A426" s="6">
        <v>757</v>
      </c>
      <c r="B426">
        <v>114</v>
      </c>
    </row>
    <row r="427" spans="1:2" x14ac:dyDescent="0.35">
      <c r="A427" s="6">
        <v>758</v>
      </c>
      <c r="B427">
        <v>1518</v>
      </c>
    </row>
    <row r="428" spans="1:2" x14ac:dyDescent="0.35">
      <c r="A428" s="6">
        <v>761</v>
      </c>
      <c r="B428">
        <v>166</v>
      </c>
    </row>
    <row r="429" spans="1:2" x14ac:dyDescent="0.35">
      <c r="A429" s="6">
        <v>762</v>
      </c>
      <c r="B429">
        <v>100</v>
      </c>
    </row>
    <row r="430" spans="1:2" x14ac:dyDescent="0.35">
      <c r="A430" s="6">
        <v>763</v>
      </c>
      <c r="B430">
        <v>235</v>
      </c>
    </row>
    <row r="431" spans="1:2" x14ac:dyDescent="0.35">
      <c r="A431" s="6">
        <v>764</v>
      </c>
      <c r="B431">
        <v>148</v>
      </c>
    </row>
    <row r="432" spans="1:2" x14ac:dyDescent="0.35">
      <c r="A432" s="6">
        <v>765</v>
      </c>
      <c r="B432">
        <v>198</v>
      </c>
    </row>
    <row r="433" spans="1:2" x14ac:dyDescent="0.35">
      <c r="A433" s="6">
        <v>768</v>
      </c>
      <c r="B433">
        <v>150</v>
      </c>
    </row>
    <row r="434" spans="1:2" x14ac:dyDescent="0.35">
      <c r="A434" s="6">
        <v>770</v>
      </c>
      <c r="B434">
        <v>216</v>
      </c>
    </row>
    <row r="435" spans="1:2" x14ac:dyDescent="0.35">
      <c r="A435" s="6">
        <v>772</v>
      </c>
      <c r="B435">
        <v>5139</v>
      </c>
    </row>
    <row r="436" spans="1:2" x14ac:dyDescent="0.35">
      <c r="A436" s="6">
        <v>773</v>
      </c>
      <c r="B436">
        <v>2353</v>
      </c>
    </row>
    <row r="437" spans="1:2" x14ac:dyDescent="0.35">
      <c r="A437" s="6">
        <v>774</v>
      </c>
      <c r="B437">
        <v>78</v>
      </c>
    </row>
    <row r="438" spans="1:2" x14ac:dyDescent="0.35">
      <c r="A438" s="6">
        <v>778</v>
      </c>
      <c r="B438">
        <v>174</v>
      </c>
    </row>
    <row r="439" spans="1:2" x14ac:dyDescent="0.35">
      <c r="A439" s="6">
        <v>780</v>
      </c>
      <c r="B439">
        <v>164</v>
      </c>
    </row>
    <row r="440" spans="1:2" x14ac:dyDescent="0.35">
      <c r="A440" s="6">
        <v>782</v>
      </c>
      <c r="B440">
        <v>161</v>
      </c>
    </row>
    <row r="441" spans="1:2" x14ac:dyDescent="0.35">
      <c r="A441" s="6">
        <v>783</v>
      </c>
      <c r="B441">
        <v>138</v>
      </c>
    </row>
    <row r="442" spans="1:2" x14ac:dyDescent="0.35">
      <c r="A442" s="6">
        <v>784</v>
      </c>
      <c r="B442">
        <v>3308</v>
      </c>
    </row>
    <row r="443" spans="1:2" x14ac:dyDescent="0.35">
      <c r="A443" s="6">
        <v>785</v>
      </c>
      <c r="B443">
        <v>127</v>
      </c>
    </row>
    <row r="444" spans="1:2" x14ac:dyDescent="0.35">
      <c r="A444" s="6">
        <v>786</v>
      </c>
      <c r="B444">
        <v>207</v>
      </c>
    </row>
    <row r="445" spans="1:2" x14ac:dyDescent="0.35">
      <c r="A445" s="6">
        <v>793</v>
      </c>
      <c r="B445">
        <v>181</v>
      </c>
    </row>
    <row r="446" spans="1:2" x14ac:dyDescent="0.35">
      <c r="A446" s="6">
        <v>794</v>
      </c>
      <c r="B446">
        <v>110</v>
      </c>
    </row>
    <row r="447" spans="1:2" x14ac:dyDescent="0.35">
      <c r="A447" s="6">
        <v>797</v>
      </c>
      <c r="B447">
        <v>185</v>
      </c>
    </row>
    <row r="448" spans="1:2" x14ac:dyDescent="0.35">
      <c r="A448" s="6">
        <v>798</v>
      </c>
      <c r="B448">
        <v>121</v>
      </c>
    </row>
    <row r="449" spans="1:2" x14ac:dyDescent="0.35">
      <c r="A449" s="6">
        <v>801</v>
      </c>
      <c r="B449">
        <v>106</v>
      </c>
    </row>
    <row r="450" spans="1:2" x14ac:dyDescent="0.35">
      <c r="A450" s="6">
        <v>802</v>
      </c>
      <c r="B450">
        <v>142</v>
      </c>
    </row>
    <row r="451" spans="1:2" x14ac:dyDescent="0.35">
      <c r="A451" s="6">
        <v>803</v>
      </c>
      <c r="B451">
        <v>233</v>
      </c>
    </row>
    <row r="452" spans="1:2" x14ac:dyDescent="0.35">
      <c r="A452" s="6">
        <v>804</v>
      </c>
      <c r="B452">
        <v>218</v>
      </c>
    </row>
    <row r="453" spans="1:2" x14ac:dyDescent="0.35">
      <c r="A453" s="6">
        <v>806</v>
      </c>
      <c r="B453">
        <v>76</v>
      </c>
    </row>
    <row r="454" spans="1:2" x14ac:dyDescent="0.35">
      <c r="A454" s="6">
        <v>807</v>
      </c>
      <c r="B454">
        <v>43</v>
      </c>
    </row>
    <row r="455" spans="1:2" x14ac:dyDescent="0.35">
      <c r="A455" s="6">
        <v>810</v>
      </c>
      <c r="B455">
        <v>221</v>
      </c>
    </row>
    <row r="456" spans="1:2" x14ac:dyDescent="0.35">
      <c r="A456" s="6">
        <v>812</v>
      </c>
      <c r="B456">
        <v>2805</v>
      </c>
    </row>
    <row r="457" spans="1:2" x14ac:dyDescent="0.35">
      <c r="A457" s="6">
        <v>813</v>
      </c>
      <c r="B457">
        <v>68</v>
      </c>
    </row>
    <row r="458" spans="1:2" x14ac:dyDescent="0.35">
      <c r="A458" s="6">
        <v>815</v>
      </c>
      <c r="B458">
        <v>183</v>
      </c>
    </row>
    <row r="459" spans="1:2" x14ac:dyDescent="0.35">
      <c r="A459" s="6">
        <v>816</v>
      </c>
      <c r="B459">
        <v>133</v>
      </c>
    </row>
    <row r="460" spans="1:2" x14ac:dyDescent="0.35">
      <c r="A460" s="6">
        <v>817</v>
      </c>
      <c r="B460">
        <v>2489</v>
      </c>
    </row>
    <row r="461" spans="1:2" x14ac:dyDescent="0.35">
      <c r="A461" s="6">
        <v>818</v>
      </c>
      <c r="B461">
        <v>69</v>
      </c>
    </row>
    <row r="462" spans="1:2" x14ac:dyDescent="0.35">
      <c r="A462" s="6">
        <v>820</v>
      </c>
      <c r="B462">
        <v>279</v>
      </c>
    </row>
    <row r="463" spans="1:2" x14ac:dyDescent="0.35">
      <c r="A463" s="6">
        <v>821</v>
      </c>
      <c r="B463">
        <v>210</v>
      </c>
    </row>
    <row r="464" spans="1:2" x14ac:dyDescent="0.35">
      <c r="A464" s="6">
        <v>822</v>
      </c>
      <c r="B464">
        <v>2100</v>
      </c>
    </row>
    <row r="465" spans="1:2" x14ac:dyDescent="0.35">
      <c r="A465" s="6">
        <v>823</v>
      </c>
      <c r="B465">
        <v>252</v>
      </c>
    </row>
    <row r="466" spans="1:2" x14ac:dyDescent="0.35">
      <c r="A466" s="6">
        <v>824</v>
      </c>
      <c r="B466">
        <v>1280</v>
      </c>
    </row>
    <row r="467" spans="1:2" x14ac:dyDescent="0.35">
      <c r="A467" s="6">
        <v>825</v>
      </c>
      <c r="B467">
        <v>157</v>
      </c>
    </row>
    <row r="468" spans="1:2" x14ac:dyDescent="0.35">
      <c r="A468" s="6">
        <v>826</v>
      </c>
      <c r="B468">
        <v>194</v>
      </c>
    </row>
    <row r="469" spans="1:2" x14ac:dyDescent="0.35">
      <c r="A469" s="6">
        <v>827</v>
      </c>
      <c r="B469">
        <v>82</v>
      </c>
    </row>
    <row r="470" spans="1:2" x14ac:dyDescent="0.35">
      <c r="A470" s="6">
        <v>831</v>
      </c>
      <c r="B470">
        <v>4233</v>
      </c>
    </row>
    <row r="471" spans="1:2" x14ac:dyDescent="0.35">
      <c r="A471" s="6">
        <v>832</v>
      </c>
      <c r="B471">
        <v>1297</v>
      </c>
    </row>
    <row r="472" spans="1:2" x14ac:dyDescent="0.35">
      <c r="A472" s="6">
        <v>833</v>
      </c>
      <c r="B472">
        <v>165</v>
      </c>
    </row>
    <row r="473" spans="1:2" x14ac:dyDescent="0.35">
      <c r="A473" s="6">
        <v>834</v>
      </c>
      <c r="B473">
        <v>119</v>
      </c>
    </row>
    <row r="474" spans="1:2" x14ac:dyDescent="0.35">
      <c r="A474" s="6">
        <v>837</v>
      </c>
      <c r="B474">
        <v>1797</v>
      </c>
    </row>
    <row r="475" spans="1:2" x14ac:dyDescent="0.35">
      <c r="A475" s="6">
        <v>838</v>
      </c>
      <c r="B475">
        <v>261</v>
      </c>
    </row>
    <row r="476" spans="1:2" x14ac:dyDescent="0.35">
      <c r="A476" s="6">
        <v>839</v>
      </c>
      <c r="B476">
        <v>157</v>
      </c>
    </row>
    <row r="477" spans="1:2" x14ac:dyDescent="0.35">
      <c r="A477" s="6">
        <v>840</v>
      </c>
      <c r="B477">
        <v>3533</v>
      </c>
    </row>
    <row r="478" spans="1:2" x14ac:dyDescent="0.35">
      <c r="A478" s="6">
        <v>841</v>
      </c>
      <c r="B478">
        <v>155</v>
      </c>
    </row>
    <row r="479" spans="1:2" x14ac:dyDescent="0.35">
      <c r="A479" s="6">
        <v>842</v>
      </c>
      <c r="B479">
        <v>132</v>
      </c>
    </row>
    <row r="480" spans="1:2" x14ac:dyDescent="0.35">
      <c r="A480" s="6">
        <v>845</v>
      </c>
      <c r="B480">
        <v>1354</v>
      </c>
    </row>
    <row r="481" spans="1:2" x14ac:dyDescent="0.35">
      <c r="A481" s="6">
        <v>846</v>
      </c>
      <c r="B481">
        <v>48</v>
      </c>
    </row>
    <row r="482" spans="1:2" x14ac:dyDescent="0.35">
      <c r="A482" s="6">
        <v>847</v>
      </c>
      <c r="B482">
        <v>110</v>
      </c>
    </row>
    <row r="483" spans="1:2" x14ac:dyDescent="0.35">
      <c r="A483" s="6">
        <v>848</v>
      </c>
      <c r="B483">
        <v>172</v>
      </c>
    </row>
    <row r="484" spans="1:2" x14ac:dyDescent="0.35">
      <c r="A484" s="6">
        <v>849</v>
      </c>
      <c r="B484">
        <v>307</v>
      </c>
    </row>
    <row r="485" spans="1:2" x14ac:dyDescent="0.35">
      <c r="A485" s="6">
        <v>851</v>
      </c>
      <c r="B485">
        <v>160</v>
      </c>
    </row>
    <row r="486" spans="1:2" x14ac:dyDescent="0.35">
      <c r="A486" s="6">
        <v>853</v>
      </c>
      <c r="B486">
        <v>1467</v>
      </c>
    </row>
    <row r="487" spans="1:2" x14ac:dyDescent="0.35">
      <c r="A487" s="6">
        <v>854</v>
      </c>
      <c r="B487">
        <v>2662</v>
      </c>
    </row>
    <row r="488" spans="1:2" x14ac:dyDescent="0.35">
      <c r="A488" s="6">
        <v>855</v>
      </c>
      <c r="B488">
        <v>452</v>
      </c>
    </row>
    <row r="489" spans="1:2" x14ac:dyDescent="0.35">
      <c r="A489" s="6">
        <v>856</v>
      </c>
      <c r="B489">
        <v>158</v>
      </c>
    </row>
    <row r="490" spans="1:2" x14ac:dyDescent="0.35">
      <c r="A490" s="6">
        <v>857</v>
      </c>
      <c r="B490">
        <v>225</v>
      </c>
    </row>
    <row r="491" spans="1:2" x14ac:dyDescent="0.35">
      <c r="A491" s="6">
        <v>860</v>
      </c>
      <c r="B491">
        <v>65</v>
      </c>
    </row>
    <row r="492" spans="1:2" x14ac:dyDescent="0.35">
      <c r="A492" s="6">
        <v>861</v>
      </c>
      <c r="B492">
        <v>163</v>
      </c>
    </row>
    <row r="493" spans="1:2" x14ac:dyDescent="0.35">
      <c r="A493" s="6">
        <v>862</v>
      </c>
      <c r="B493">
        <v>85</v>
      </c>
    </row>
    <row r="494" spans="1:2" x14ac:dyDescent="0.35">
      <c r="A494" s="6">
        <v>863</v>
      </c>
      <c r="B494">
        <v>217</v>
      </c>
    </row>
    <row r="495" spans="1:2" x14ac:dyDescent="0.35">
      <c r="A495" s="6">
        <v>864</v>
      </c>
      <c r="B495">
        <v>150</v>
      </c>
    </row>
    <row r="496" spans="1:2" x14ac:dyDescent="0.35">
      <c r="A496" s="6">
        <v>865</v>
      </c>
      <c r="B496">
        <v>3272</v>
      </c>
    </row>
    <row r="497" spans="1:2" x14ac:dyDescent="0.35">
      <c r="A497" s="6">
        <v>867</v>
      </c>
      <c r="B497">
        <v>300</v>
      </c>
    </row>
    <row r="498" spans="1:2" x14ac:dyDescent="0.35">
      <c r="A498" s="6">
        <v>868</v>
      </c>
      <c r="B498">
        <v>126</v>
      </c>
    </row>
    <row r="499" spans="1:2" x14ac:dyDescent="0.35">
      <c r="A499" s="6">
        <v>871</v>
      </c>
      <c r="B499">
        <v>2320</v>
      </c>
    </row>
    <row r="500" spans="1:2" x14ac:dyDescent="0.35">
      <c r="A500" s="6">
        <v>872</v>
      </c>
      <c r="B500">
        <v>81</v>
      </c>
    </row>
    <row r="501" spans="1:2" x14ac:dyDescent="0.35">
      <c r="A501" s="6">
        <v>873</v>
      </c>
      <c r="B501">
        <v>1887</v>
      </c>
    </row>
    <row r="502" spans="1:2" x14ac:dyDescent="0.35">
      <c r="A502" s="6">
        <v>874</v>
      </c>
      <c r="B502">
        <v>4358</v>
      </c>
    </row>
    <row r="503" spans="1:2" x14ac:dyDescent="0.35">
      <c r="A503" s="6">
        <v>879</v>
      </c>
      <c r="B503">
        <v>53</v>
      </c>
    </row>
    <row r="504" spans="1:2" x14ac:dyDescent="0.35">
      <c r="A504" s="6">
        <v>880</v>
      </c>
      <c r="B504">
        <v>2414</v>
      </c>
    </row>
    <row r="505" spans="1:2" x14ac:dyDescent="0.35">
      <c r="A505" s="6">
        <v>882</v>
      </c>
      <c r="B505">
        <v>80</v>
      </c>
    </row>
    <row r="506" spans="1:2" x14ac:dyDescent="0.35">
      <c r="A506" s="6">
        <v>883</v>
      </c>
      <c r="B506">
        <v>193</v>
      </c>
    </row>
    <row r="507" spans="1:2" x14ac:dyDescent="0.35">
      <c r="A507" s="6">
        <v>885</v>
      </c>
      <c r="B507">
        <v>52</v>
      </c>
    </row>
    <row r="508" spans="1:2" x14ac:dyDescent="0.35">
      <c r="A508" s="6">
        <v>888</v>
      </c>
      <c r="B508">
        <v>290</v>
      </c>
    </row>
    <row r="509" spans="1:2" x14ac:dyDescent="0.35">
      <c r="A509" s="6">
        <v>889</v>
      </c>
      <c r="B509">
        <v>122</v>
      </c>
    </row>
    <row r="510" spans="1:2" x14ac:dyDescent="0.35">
      <c r="A510" s="6">
        <v>890</v>
      </c>
      <c r="B510">
        <v>1470</v>
      </c>
    </row>
    <row r="511" spans="1:2" x14ac:dyDescent="0.35">
      <c r="A511" s="6">
        <v>891</v>
      </c>
      <c r="B511">
        <v>165</v>
      </c>
    </row>
    <row r="512" spans="1:2" x14ac:dyDescent="0.35">
      <c r="A512" s="6">
        <v>892</v>
      </c>
      <c r="B512">
        <v>182</v>
      </c>
    </row>
    <row r="513" spans="1:2" x14ac:dyDescent="0.35">
      <c r="A513" s="6">
        <v>893</v>
      </c>
      <c r="B513">
        <v>199</v>
      </c>
    </row>
    <row r="514" spans="1:2" x14ac:dyDescent="0.35">
      <c r="A514" s="6">
        <v>894</v>
      </c>
      <c r="B514">
        <v>56</v>
      </c>
    </row>
    <row r="515" spans="1:2" x14ac:dyDescent="0.35">
      <c r="A515" s="6">
        <v>896</v>
      </c>
      <c r="B515">
        <v>1460</v>
      </c>
    </row>
    <row r="516" spans="1:2" x14ac:dyDescent="0.35">
      <c r="A516" s="6">
        <v>899</v>
      </c>
      <c r="B516">
        <v>123</v>
      </c>
    </row>
    <row r="517" spans="1:2" x14ac:dyDescent="0.35">
      <c r="A517" s="6">
        <v>901</v>
      </c>
      <c r="B517">
        <v>159</v>
      </c>
    </row>
    <row r="518" spans="1:2" x14ac:dyDescent="0.35">
      <c r="A518" s="6">
        <v>902</v>
      </c>
      <c r="B518">
        <v>110</v>
      </c>
    </row>
    <row r="519" spans="1:2" x14ac:dyDescent="0.35">
      <c r="A519" s="6">
        <v>905</v>
      </c>
      <c r="B519">
        <v>236</v>
      </c>
    </row>
    <row r="520" spans="1:2" x14ac:dyDescent="0.35">
      <c r="A520" s="6">
        <v>906</v>
      </c>
      <c r="B520">
        <v>191</v>
      </c>
    </row>
    <row r="521" spans="1:2" x14ac:dyDescent="0.35">
      <c r="A521" s="6">
        <v>908</v>
      </c>
      <c r="B521">
        <v>3934</v>
      </c>
    </row>
    <row r="522" spans="1:2" x14ac:dyDescent="0.35">
      <c r="A522" s="6">
        <v>909</v>
      </c>
      <c r="B522">
        <v>80</v>
      </c>
    </row>
    <row r="523" spans="1:2" x14ac:dyDescent="0.35">
      <c r="A523" s="6">
        <v>911</v>
      </c>
      <c r="B523">
        <v>462</v>
      </c>
    </row>
    <row r="524" spans="1:2" x14ac:dyDescent="0.35">
      <c r="A524" s="6">
        <v>912</v>
      </c>
      <c r="B524">
        <v>179</v>
      </c>
    </row>
    <row r="525" spans="1:2" x14ac:dyDescent="0.35">
      <c r="A525" s="6">
        <v>915</v>
      </c>
      <c r="B525">
        <v>1866</v>
      </c>
    </row>
    <row r="526" spans="1:2" x14ac:dyDescent="0.35">
      <c r="A526" s="6">
        <v>918</v>
      </c>
      <c r="B526">
        <v>156</v>
      </c>
    </row>
    <row r="527" spans="1:2" x14ac:dyDescent="0.35">
      <c r="A527" s="6">
        <v>920</v>
      </c>
      <c r="B527">
        <v>255</v>
      </c>
    </row>
    <row r="528" spans="1:2" x14ac:dyDescent="0.35">
      <c r="A528" s="6">
        <v>922</v>
      </c>
      <c r="B528">
        <v>2261</v>
      </c>
    </row>
    <row r="529" spans="1:2" x14ac:dyDescent="0.35">
      <c r="A529" s="6">
        <v>923</v>
      </c>
      <c r="B529">
        <v>40</v>
      </c>
    </row>
    <row r="530" spans="1:2" x14ac:dyDescent="0.35">
      <c r="A530" s="6">
        <v>924</v>
      </c>
      <c r="B530">
        <v>2289</v>
      </c>
    </row>
    <row r="531" spans="1:2" x14ac:dyDescent="0.35">
      <c r="A531" s="6">
        <v>925</v>
      </c>
      <c r="B531">
        <v>65</v>
      </c>
    </row>
    <row r="532" spans="1:2" x14ac:dyDescent="0.35">
      <c r="A532" s="6">
        <v>928</v>
      </c>
      <c r="B532">
        <v>3777</v>
      </c>
    </row>
    <row r="533" spans="1:2" x14ac:dyDescent="0.35">
      <c r="A533" s="6">
        <v>929</v>
      </c>
      <c r="B533">
        <v>184</v>
      </c>
    </row>
    <row r="534" spans="1:2" x14ac:dyDescent="0.35">
      <c r="A534" s="6">
        <v>930</v>
      </c>
      <c r="B534">
        <v>85</v>
      </c>
    </row>
    <row r="535" spans="1:2" x14ac:dyDescent="0.35">
      <c r="A535" s="6">
        <v>932</v>
      </c>
      <c r="B535">
        <v>144</v>
      </c>
    </row>
    <row r="536" spans="1:2" x14ac:dyDescent="0.35">
      <c r="A536" s="6">
        <v>933</v>
      </c>
      <c r="B536">
        <v>1902</v>
      </c>
    </row>
    <row r="537" spans="1:2" x14ac:dyDescent="0.35">
      <c r="A537" s="6">
        <v>934</v>
      </c>
      <c r="B537">
        <v>105</v>
      </c>
    </row>
    <row r="538" spans="1:2" x14ac:dyDescent="0.35">
      <c r="A538" s="6">
        <v>935</v>
      </c>
      <c r="B538">
        <v>132</v>
      </c>
    </row>
    <row r="539" spans="1:2" x14ac:dyDescent="0.35">
      <c r="A539" s="6">
        <v>938</v>
      </c>
      <c r="B539">
        <v>96</v>
      </c>
    </row>
    <row r="540" spans="1:2" x14ac:dyDescent="0.35">
      <c r="A540" s="6">
        <v>943</v>
      </c>
      <c r="B540">
        <v>114</v>
      </c>
    </row>
    <row r="541" spans="1:2" x14ac:dyDescent="0.35">
      <c r="A541" s="6">
        <v>949</v>
      </c>
      <c r="B541">
        <v>203</v>
      </c>
    </row>
    <row r="542" spans="1:2" x14ac:dyDescent="0.35">
      <c r="A542" s="6">
        <v>951</v>
      </c>
      <c r="B542">
        <v>1559</v>
      </c>
    </row>
    <row r="543" spans="1:2" x14ac:dyDescent="0.35">
      <c r="A543" s="6">
        <v>954</v>
      </c>
      <c r="B543">
        <v>1548</v>
      </c>
    </row>
    <row r="544" spans="1:2" x14ac:dyDescent="0.35">
      <c r="A544" s="6">
        <v>955</v>
      </c>
      <c r="B544">
        <v>80</v>
      </c>
    </row>
    <row r="545" spans="1:2" x14ac:dyDescent="0.35">
      <c r="A545" s="6">
        <v>957</v>
      </c>
      <c r="B545">
        <v>131</v>
      </c>
    </row>
    <row r="546" spans="1:2" x14ac:dyDescent="0.35">
      <c r="A546" s="6">
        <v>958</v>
      </c>
      <c r="B546">
        <v>112</v>
      </c>
    </row>
    <row r="547" spans="1:2" x14ac:dyDescent="0.35">
      <c r="A547" s="6">
        <v>961</v>
      </c>
      <c r="B547">
        <v>155</v>
      </c>
    </row>
    <row r="548" spans="1:2" x14ac:dyDescent="0.35">
      <c r="A548" s="6">
        <v>962</v>
      </c>
      <c r="B548">
        <v>266</v>
      </c>
    </row>
    <row r="549" spans="1:2" x14ac:dyDescent="0.35">
      <c r="A549" s="6">
        <v>964</v>
      </c>
      <c r="B549">
        <v>155</v>
      </c>
    </row>
    <row r="550" spans="1:2" x14ac:dyDescent="0.35">
      <c r="A550" s="6">
        <v>965</v>
      </c>
      <c r="B550">
        <v>207</v>
      </c>
    </row>
    <row r="551" spans="1:2" x14ac:dyDescent="0.35">
      <c r="A551" s="6">
        <v>966</v>
      </c>
      <c r="B551">
        <v>245</v>
      </c>
    </row>
    <row r="552" spans="1:2" x14ac:dyDescent="0.35">
      <c r="A552" s="6">
        <v>967</v>
      </c>
      <c r="B552">
        <v>1573</v>
      </c>
    </row>
    <row r="553" spans="1:2" x14ac:dyDescent="0.35">
      <c r="A553" s="6">
        <v>968</v>
      </c>
      <c r="B553">
        <v>114</v>
      </c>
    </row>
    <row r="554" spans="1:2" x14ac:dyDescent="0.35">
      <c r="A554" s="6">
        <v>969</v>
      </c>
      <c r="B554">
        <v>93</v>
      </c>
    </row>
    <row r="555" spans="1:2" x14ac:dyDescent="0.35">
      <c r="A555" s="6">
        <v>972</v>
      </c>
      <c r="B555">
        <v>1681</v>
      </c>
    </row>
    <row r="556" spans="1:2" x14ac:dyDescent="0.35">
      <c r="A556" s="6">
        <v>974</v>
      </c>
      <c r="B556">
        <v>32</v>
      </c>
    </row>
    <row r="557" spans="1:2" x14ac:dyDescent="0.35">
      <c r="A557" s="6">
        <v>975</v>
      </c>
      <c r="B557">
        <v>135</v>
      </c>
    </row>
    <row r="558" spans="1:2" x14ac:dyDescent="0.35">
      <c r="A558" s="6">
        <v>976</v>
      </c>
      <c r="B558">
        <v>140</v>
      </c>
    </row>
    <row r="559" spans="1:2" x14ac:dyDescent="0.35">
      <c r="A559" s="6">
        <v>978</v>
      </c>
      <c r="B559">
        <v>92</v>
      </c>
    </row>
    <row r="560" spans="1:2" x14ac:dyDescent="0.35">
      <c r="A560" s="6">
        <v>979</v>
      </c>
      <c r="B560">
        <v>1015</v>
      </c>
    </row>
    <row r="561" spans="1:2" x14ac:dyDescent="0.35">
      <c r="A561" s="6">
        <v>981</v>
      </c>
      <c r="B561">
        <v>323</v>
      </c>
    </row>
    <row r="562" spans="1:2" x14ac:dyDescent="0.35">
      <c r="A562" s="6">
        <v>983</v>
      </c>
      <c r="B562">
        <v>2326</v>
      </c>
    </row>
    <row r="563" spans="1:2" x14ac:dyDescent="0.35">
      <c r="A563" s="6">
        <v>984</v>
      </c>
      <c r="B563">
        <v>381</v>
      </c>
    </row>
    <row r="564" spans="1:2" x14ac:dyDescent="0.35">
      <c r="A564" s="6">
        <v>987</v>
      </c>
      <c r="B564">
        <v>480</v>
      </c>
    </row>
    <row r="565" spans="1:2" x14ac:dyDescent="0.35">
      <c r="A565" s="6">
        <v>989</v>
      </c>
      <c r="B565">
        <v>226</v>
      </c>
    </row>
    <row r="566" spans="1:2" x14ac:dyDescent="0.35">
      <c r="A566" s="6">
        <v>991</v>
      </c>
      <c r="B566">
        <v>241</v>
      </c>
    </row>
    <row r="567" spans="1:2" x14ac:dyDescent="0.35">
      <c r="A567" s="6">
        <v>992</v>
      </c>
      <c r="B567">
        <v>132</v>
      </c>
    </row>
    <row r="568" spans="1:2" x14ac:dyDescent="0.35">
      <c r="A568" s="6">
        <v>995</v>
      </c>
      <c r="B568">
        <v>2043</v>
      </c>
    </row>
    <row r="569" spans="1:2" x14ac:dyDescent="0.35">
      <c r="A569" s="6" t="s">
        <v>2068</v>
      </c>
      <c r="B569">
        <v>480898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4C4A-11A8-1047-9A1E-87D961F44E15}">
  <dimension ref="A1:E566"/>
  <sheetViews>
    <sheetView topLeftCell="A28" workbookViewId="0">
      <selection activeCell="E54" sqref="E54"/>
    </sheetView>
  </sheetViews>
  <sheetFormatPr defaultColWidth="10.6640625" defaultRowHeight="15.5" x14ac:dyDescent="0.35"/>
  <cols>
    <col min="1" max="1" width="17.9140625" bestFit="1" customWidth="1"/>
    <col min="2" max="2" width="19" bestFit="1" customWidth="1"/>
    <col min="4" max="4" width="26.4140625" bestFit="1" customWidth="1"/>
    <col min="5" max="5" width="16.33203125" bestFit="1" customWidth="1"/>
  </cols>
  <sheetData>
    <row r="1" spans="1:5" x14ac:dyDescent="0.35">
      <c r="A1" t="s">
        <v>2119</v>
      </c>
      <c r="B1" t="s">
        <v>2118</v>
      </c>
      <c r="D1" t="s">
        <v>2088</v>
      </c>
      <c r="E1" t="s">
        <v>2089</v>
      </c>
    </row>
    <row r="2" spans="1:5" x14ac:dyDescent="0.35">
      <c r="A2">
        <v>1</v>
      </c>
      <c r="B2">
        <v>158</v>
      </c>
      <c r="D2" t="s">
        <v>2096</v>
      </c>
      <c r="E2">
        <f>COUNTIFS(Crowdfunding!$G$2:$G$1001,"successful",Crowdfunding!$D$2:$D$1001,"&lt;1000")</f>
        <v>30</v>
      </c>
    </row>
    <row r="3" spans="1:5" x14ac:dyDescent="0.35">
      <c r="A3">
        <v>2</v>
      </c>
      <c r="B3">
        <v>1425</v>
      </c>
      <c r="D3" t="s">
        <v>2097</v>
      </c>
      <c r="E3">
        <f>COUNTIFS(Crowdfunding!$G$2:$G$1001,"successful",Crowdfunding!$D$2:$D$1001,"&lt;5000",Crowdfunding!$D$2:$D$1001,"&gt;=1000")</f>
        <v>191</v>
      </c>
    </row>
    <row r="4" spans="1:5" x14ac:dyDescent="0.35">
      <c r="A4">
        <v>3</v>
      </c>
      <c r="B4">
        <v>174</v>
      </c>
      <c r="D4" t="s">
        <v>2098</v>
      </c>
      <c r="E4">
        <f>COUNTIFS(Crowdfunding!$G$2:$G$1001,"successful",Crowdfunding!$D$2:$D$1001,"&lt;10000",Crowdfunding!$D$2:$D$1001,"&gt;=5000")</f>
        <v>164</v>
      </c>
    </row>
    <row r="5" spans="1:5" x14ac:dyDescent="0.35">
      <c r="A5">
        <v>4</v>
      </c>
      <c r="B5">
        <v>227</v>
      </c>
      <c r="D5" t="s">
        <v>2099</v>
      </c>
      <c r="E5">
        <f>COUNTIFS(Crowdfunding!$G$2:$G$1001,"successful",Crowdfunding!$D$2:$D$1001,"&lt;15000",Crowdfunding!$D$2:$D$1001,"&gt;=10000")</f>
        <v>4</v>
      </c>
    </row>
    <row r="6" spans="1:5" x14ac:dyDescent="0.35">
      <c r="A6">
        <v>5</v>
      </c>
      <c r="B6">
        <v>220</v>
      </c>
      <c r="D6" t="s">
        <v>2100</v>
      </c>
      <c r="E6">
        <f>COUNTIFS(Crowdfunding!$G$2:$G$1001,"successful",Crowdfunding!$D$2:$D$1001,"&lt;20000",Crowdfunding!$D$2:$D$1001,"&gt;=15000")</f>
        <v>10</v>
      </c>
    </row>
    <row r="7" spans="1:5" x14ac:dyDescent="0.35">
      <c r="A7">
        <v>6</v>
      </c>
      <c r="B7">
        <v>98</v>
      </c>
      <c r="D7" t="s">
        <v>2101</v>
      </c>
      <c r="E7">
        <f>COUNTIFS(Crowdfunding!$G$2:$G$1001,"successful",Crowdfunding!$D$2:$D$1001,"&lt;25000",Crowdfunding!$D$2:$D$1001,"&gt;=20000")</f>
        <v>7</v>
      </c>
    </row>
    <row r="8" spans="1:5" x14ac:dyDescent="0.35">
      <c r="A8">
        <v>7</v>
      </c>
      <c r="B8">
        <v>100</v>
      </c>
      <c r="D8" t="s">
        <v>2102</v>
      </c>
      <c r="E8">
        <f>COUNTIFS(Crowdfunding!$G$2:$G$1001,"successful",Crowdfunding!$D$2:$D$1001,"&lt;30000",Crowdfunding!$D$2:$D$1001,"&gt;=25000")</f>
        <v>11</v>
      </c>
    </row>
    <row r="9" spans="1:5" x14ac:dyDescent="0.35">
      <c r="A9">
        <v>8</v>
      </c>
      <c r="B9">
        <v>1249</v>
      </c>
      <c r="D9" t="s">
        <v>2103</v>
      </c>
      <c r="E9">
        <f>COUNTIFS(Crowdfunding!$G$2:$G$1001,"successful",Crowdfunding!$D$2:$D$1001,"&lt;35000",Crowdfunding!$D$2:$D$1001,"&gt;=30000")</f>
        <v>7</v>
      </c>
    </row>
    <row r="10" spans="1:5" x14ac:dyDescent="0.35">
      <c r="A10">
        <v>9</v>
      </c>
      <c r="B10">
        <v>1396</v>
      </c>
      <c r="D10" t="s">
        <v>2104</v>
      </c>
      <c r="E10">
        <f>COUNTIFS(Crowdfunding!$G$2:$G$1001,"successful",Crowdfunding!$D$2:$D$1001,"&lt;40000",Crowdfunding!$D$2:$D$1001,"&gt;=35000")</f>
        <v>8</v>
      </c>
    </row>
    <row r="11" spans="1:5" x14ac:dyDescent="0.35">
      <c r="A11">
        <v>10</v>
      </c>
      <c r="B11">
        <v>890</v>
      </c>
      <c r="D11" t="s">
        <v>2105</v>
      </c>
      <c r="E11">
        <f>COUNTIFS(Crowdfunding!$G$2:$G$1001,"successful",Crowdfunding!$D$2:$D$1001,"&lt;45000",Crowdfunding!$D$2:$D$1001,"&gt;=40000")</f>
        <v>11</v>
      </c>
    </row>
    <row r="12" spans="1:5" x14ac:dyDescent="0.35">
      <c r="A12">
        <v>11</v>
      </c>
      <c r="B12">
        <v>142</v>
      </c>
      <c r="D12" t="s">
        <v>2106</v>
      </c>
      <c r="E12">
        <f>COUNTIFS(Crowdfunding!$G$2:$G$1001,"successful",Crowdfunding!$D$2:$D$1001,"&lt;50000",Crowdfunding!$D$2:$D$1001,"&gt;=45000")</f>
        <v>8</v>
      </c>
    </row>
    <row r="13" spans="1:5" x14ac:dyDescent="0.35">
      <c r="A13">
        <v>12</v>
      </c>
      <c r="B13">
        <v>2673</v>
      </c>
      <c r="D13" t="s">
        <v>2107</v>
      </c>
      <c r="E13">
        <f>COUNTIFS(Crowdfunding!$G$2:$G$1001,"successful",Crowdfunding!$D$2:$D$1001,"&gt;50000")</f>
        <v>114</v>
      </c>
    </row>
    <row r="14" spans="1:5" x14ac:dyDescent="0.35">
      <c r="A14">
        <v>13</v>
      </c>
      <c r="B14">
        <v>163</v>
      </c>
    </row>
    <row r="15" spans="1:5" x14ac:dyDescent="0.35">
      <c r="A15">
        <v>14</v>
      </c>
      <c r="B15">
        <v>2220</v>
      </c>
    </row>
    <row r="16" spans="1:5" x14ac:dyDescent="0.35">
      <c r="A16">
        <v>15</v>
      </c>
      <c r="B16">
        <v>1606</v>
      </c>
    </row>
    <row r="17" spans="1:2" x14ac:dyDescent="0.35">
      <c r="A17">
        <v>16</v>
      </c>
      <c r="B17">
        <v>129</v>
      </c>
    </row>
    <row r="18" spans="1:2" x14ac:dyDescent="0.35">
      <c r="A18">
        <v>17</v>
      </c>
      <c r="B18">
        <v>226</v>
      </c>
    </row>
    <row r="19" spans="1:2" x14ac:dyDescent="0.35">
      <c r="A19">
        <v>18</v>
      </c>
      <c r="B19">
        <v>5419</v>
      </c>
    </row>
    <row r="20" spans="1:2" x14ac:dyDescent="0.35">
      <c r="A20">
        <v>19</v>
      </c>
      <c r="B20">
        <v>165</v>
      </c>
    </row>
    <row r="21" spans="1:2" x14ac:dyDescent="0.35">
      <c r="A21">
        <v>20</v>
      </c>
      <c r="B21">
        <v>1965</v>
      </c>
    </row>
    <row r="22" spans="1:2" x14ac:dyDescent="0.35">
      <c r="A22">
        <v>21</v>
      </c>
      <c r="B22">
        <v>16</v>
      </c>
    </row>
    <row r="23" spans="1:2" x14ac:dyDescent="0.35">
      <c r="A23">
        <v>22</v>
      </c>
      <c r="B23">
        <v>107</v>
      </c>
    </row>
    <row r="24" spans="1:2" x14ac:dyDescent="0.35">
      <c r="A24">
        <v>23</v>
      </c>
      <c r="B24">
        <v>134</v>
      </c>
    </row>
    <row r="25" spans="1:2" x14ac:dyDescent="0.35">
      <c r="A25">
        <v>24</v>
      </c>
      <c r="B25">
        <v>198</v>
      </c>
    </row>
    <row r="26" spans="1:2" x14ac:dyDescent="0.35">
      <c r="A26">
        <v>25</v>
      </c>
      <c r="B26">
        <v>111</v>
      </c>
    </row>
    <row r="27" spans="1:2" x14ac:dyDescent="0.35">
      <c r="A27">
        <v>26</v>
      </c>
      <c r="B27">
        <v>222</v>
      </c>
    </row>
    <row r="28" spans="1:2" x14ac:dyDescent="0.35">
      <c r="A28">
        <v>27</v>
      </c>
      <c r="B28">
        <v>6212</v>
      </c>
    </row>
    <row r="29" spans="1:2" x14ac:dyDescent="0.35">
      <c r="A29">
        <v>28</v>
      </c>
      <c r="B29">
        <v>98</v>
      </c>
    </row>
    <row r="30" spans="1:2" x14ac:dyDescent="0.35">
      <c r="A30">
        <v>29</v>
      </c>
      <c r="B30">
        <v>92</v>
      </c>
    </row>
    <row r="31" spans="1:2" x14ac:dyDescent="0.35">
      <c r="A31">
        <v>30</v>
      </c>
      <c r="B31">
        <v>149</v>
      </c>
    </row>
    <row r="32" spans="1:2" x14ac:dyDescent="0.35">
      <c r="A32">
        <v>31</v>
      </c>
      <c r="B32">
        <v>2431</v>
      </c>
    </row>
    <row r="33" spans="1:2" x14ac:dyDescent="0.35">
      <c r="A33">
        <v>32</v>
      </c>
      <c r="B33">
        <v>303</v>
      </c>
    </row>
    <row r="34" spans="1:2" x14ac:dyDescent="0.35">
      <c r="A34">
        <v>33</v>
      </c>
      <c r="B34">
        <v>209</v>
      </c>
    </row>
    <row r="35" spans="1:2" x14ac:dyDescent="0.35">
      <c r="A35">
        <v>34</v>
      </c>
      <c r="B35">
        <v>131</v>
      </c>
    </row>
    <row r="36" spans="1:2" x14ac:dyDescent="0.35">
      <c r="A36">
        <v>35</v>
      </c>
      <c r="B36">
        <v>164</v>
      </c>
    </row>
    <row r="37" spans="1:2" x14ac:dyDescent="0.35">
      <c r="A37">
        <v>36</v>
      </c>
      <c r="B37">
        <v>201</v>
      </c>
    </row>
    <row r="38" spans="1:2" x14ac:dyDescent="0.35">
      <c r="A38">
        <v>37</v>
      </c>
      <c r="B38">
        <v>211</v>
      </c>
    </row>
    <row r="39" spans="1:2" x14ac:dyDescent="0.35">
      <c r="A39">
        <v>38</v>
      </c>
      <c r="B39">
        <v>128</v>
      </c>
    </row>
    <row r="40" spans="1:2" x14ac:dyDescent="0.35">
      <c r="A40">
        <v>39</v>
      </c>
      <c r="B40">
        <v>1600</v>
      </c>
    </row>
    <row r="41" spans="1:2" x14ac:dyDescent="0.35">
      <c r="A41">
        <v>40</v>
      </c>
      <c r="B41">
        <v>249</v>
      </c>
    </row>
    <row r="42" spans="1:2" x14ac:dyDescent="0.35">
      <c r="A42">
        <v>41</v>
      </c>
      <c r="B42">
        <v>236</v>
      </c>
    </row>
    <row r="43" spans="1:2" x14ac:dyDescent="0.35">
      <c r="A43">
        <v>42</v>
      </c>
      <c r="B43">
        <v>4065</v>
      </c>
    </row>
    <row r="44" spans="1:2" x14ac:dyDescent="0.35">
      <c r="A44">
        <v>43</v>
      </c>
      <c r="B44">
        <v>246</v>
      </c>
    </row>
    <row r="45" spans="1:2" x14ac:dyDescent="0.35">
      <c r="A45">
        <v>44</v>
      </c>
      <c r="B45">
        <v>2475</v>
      </c>
    </row>
    <row r="46" spans="1:2" x14ac:dyDescent="0.35">
      <c r="A46">
        <v>45</v>
      </c>
      <c r="B46">
        <v>76</v>
      </c>
    </row>
    <row r="47" spans="1:2" x14ac:dyDescent="0.35">
      <c r="A47">
        <v>46</v>
      </c>
      <c r="B47">
        <v>54</v>
      </c>
    </row>
    <row r="48" spans="1:2" x14ac:dyDescent="0.35">
      <c r="A48">
        <v>47</v>
      </c>
      <c r="B48">
        <v>88</v>
      </c>
    </row>
    <row r="49" spans="1:2" x14ac:dyDescent="0.35">
      <c r="A49">
        <v>48</v>
      </c>
      <c r="B49">
        <v>85</v>
      </c>
    </row>
    <row r="50" spans="1:2" x14ac:dyDescent="0.35">
      <c r="A50">
        <v>49</v>
      </c>
      <c r="B50">
        <v>170</v>
      </c>
    </row>
    <row r="51" spans="1:2" x14ac:dyDescent="0.35">
      <c r="A51">
        <v>50</v>
      </c>
      <c r="B51">
        <v>330</v>
      </c>
    </row>
    <row r="52" spans="1:2" x14ac:dyDescent="0.35">
      <c r="A52">
        <v>51</v>
      </c>
      <c r="B52">
        <v>127</v>
      </c>
    </row>
    <row r="53" spans="1:2" x14ac:dyDescent="0.35">
      <c r="A53">
        <v>52</v>
      </c>
      <c r="B53">
        <v>411</v>
      </c>
    </row>
    <row r="54" spans="1:2" x14ac:dyDescent="0.35">
      <c r="A54">
        <v>53</v>
      </c>
      <c r="B54">
        <v>180</v>
      </c>
    </row>
    <row r="55" spans="1:2" x14ac:dyDescent="0.35">
      <c r="A55">
        <v>54</v>
      </c>
      <c r="B55">
        <v>374</v>
      </c>
    </row>
    <row r="56" spans="1:2" x14ac:dyDescent="0.35">
      <c r="A56">
        <v>55</v>
      </c>
      <c r="B56">
        <v>71</v>
      </c>
    </row>
    <row r="57" spans="1:2" x14ac:dyDescent="0.35">
      <c r="A57">
        <v>56</v>
      </c>
      <c r="B57">
        <v>203</v>
      </c>
    </row>
    <row r="58" spans="1:2" x14ac:dyDescent="0.35">
      <c r="A58">
        <v>57</v>
      </c>
      <c r="B58">
        <v>113</v>
      </c>
    </row>
    <row r="59" spans="1:2" x14ac:dyDescent="0.35">
      <c r="A59">
        <v>58</v>
      </c>
      <c r="B59">
        <v>96</v>
      </c>
    </row>
    <row r="60" spans="1:2" x14ac:dyDescent="0.35">
      <c r="A60">
        <v>59</v>
      </c>
      <c r="B60">
        <v>498</v>
      </c>
    </row>
    <row r="61" spans="1:2" x14ac:dyDescent="0.35">
      <c r="A61">
        <v>60</v>
      </c>
      <c r="B61">
        <v>180</v>
      </c>
    </row>
    <row r="62" spans="1:2" x14ac:dyDescent="0.35">
      <c r="A62">
        <v>61</v>
      </c>
      <c r="B62">
        <v>27</v>
      </c>
    </row>
    <row r="63" spans="1:2" x14ac:dyDescent="0.35">
      <c r="A63">
        <v>62</v>
      </c>
      <c r="B63">
        <v>2331</v>
      </c>
    </row>
    <row r="64" spans="1:2" x14ac:dyDescent="0.35">
      <c r="A64">
        <v>63</v>
      </c>
      <c r="B64">
        <v>113</v>
      </c>
    </row>
    <row r="65" spans="1:2" x14ac:dyDescent="0.35">
      <c r="A65">
        <v>64</v>
      </c>
      <c r="B65">
        <v>164</v>
      </c>
    </row>
    <row r="66" spans="1:2" x14ac:dyDescent="0.35">
      <c r="A66">
        <v>65</v>
      </c>
      <c r="B66">
        <v>164</v>
      </c>
    </row>
    <row r="67" spans="1:2" x14ac:dyDescent="0.35">
      <c r="A67">
        <v>66</v>
      </c>
      <c r="B67">
        <v>336</v>
      </c>
    </row>
    <row r="68" spans="1:2" x14ac:dyDescent="0.35">
      <c r="A68">
        <v>67</v>
      </c>
      <c r="B68">
        <v>1917</v>
      </c>
    </row>
    <row r="69" spans="1:2" x14ac:dyDescent="0.35">
      <c r="A69">
        <v>68</v>
      </c>
      <c r="B69">
        <v>95</v>
      </c>
    </row>
    <row r="70" spans="1:2" x14ac:dyDescent="0.35">
      <c r="A70">
        <v>69</v>
      </c>
      <c r="B70">
        <v>147</v>
      </c>
    </row>
    <row r="71" spans="1:2" x14ac:dyDescent="0.35">
      <c r="A71">
        <v>70</v>
      </c>
      <c r="B71">
        <v>86</v>
      </c>
    </row>
    <row r="72" spans="1:2" x14ac:dyDescent="0.35">
      <c r="A72">
        <v>71</v>
      </c>
      <c r="B72">
        <v>83</v>
      </c>
    </row>
    <row r="73" spans="1:2" x14ac:dyDescent="0.35">
      <c r="A73">
        <v>72</v>
      </c>
      <c r="B73">
        <v>676</v>
      </c>
    </row>
    <row r="74" spans="1:2" x14ac:dyDescent="0.35">
      <c r="A74">
        <v>73</v>
      </c>
      <c r="B74">
        <v>361</v>
      </c>
    </row>
    <row r="75" spans="1:2" x14ac:dyDescent="0.35">
      <c r="A75">
        <v>74</v>
      </c>
      <c r="B75">
        <v>131</v>
      </c>
    </row>
    <row r="76" spans="1:2" x14ac:dyDescent="0.35">
      <c r="A76">
        <v>75</v>
      </c>
      <c r="B76">
        <v>126</v>
      </c>
    </row>
    <row r="77" spans="1:2" x14ac:dyDescent="0.35">
      <c r="A77">
        <v>76</v>
      </c>
      <c r="B77">
        <v>275</v>
      </c>
    </row>
    <row r="78" spans="1:2" x14ac:dyDescent="0.35">
      <c r="A78">
        <v>77</v>
      </c>
      <c r="B78">
        <v>67</v>
      </c>
    </row>
    <row r="79" spans="1:2" x14ac:dyDescent="0.35">
      <c r="A79">
        <v>78</v>
      </c>
      <c r="B79">
        <v>154</v>
      </c>
    </row>
    <row r="80" spans="1:2" x14ac:dyDescent="0.35">
      <c r="A80">
        <v>79</v>
      </c>
      <c r="B80">
        <v>1782</v>
      </c>
    </row>
    <row r="81" spans="1:2" x14ac:dyDescent="0.35">
      <c r="A81">
        <v>80</v>
      </c>
      <c r="B81">
        <v>903</v>
      </c>
    </row>
    <row r="82" spans="1:2" x14ac:dyDescent="0.35">
      <c r="A82">
        <v>81</v>
      </c>
      <c r="B82">
        <v>94</v>
      </c>
    </row>
    <row r="83" spans="1:2" x14ac:dyDescent="0.35">
      <c r="A83">
        <v>82</v>
      </c>
      <c r="B83">
        <v>180</v>
      </c>
    </row>
    <row r="84" spans="1:2" x14ac:dyDescent="0.35">
      <c r="A84">
        <v>83</v>
      </c>
      <c r="B84">
        <v>533</v>
      </c>
    </row>
    <row r="85" spans="1:2" x14ac:dyDescent="0.35">
      <c r="A85">
        <v>84</v>
      </c>
      <c r="B85">
        <v>2443</v>
      </c>
    </row>
    <row r="86" spans="1:2" x14ac:dyDescent="0.35">
      <c r="A86">
        <v>85</v>
      </c>
      <c r="B86">
        <v>89</v>
      </c>
    </row>
    <row r="87" spans="1:2" x14ac:dyDescent="0.35">
      <c r="A87">
        <v>86</v>
      </c>
      <c r="B87">
        <v>159</v>
      </c>
    </row>
    <row r="88" spans="1:2" x14ac:dyDescent="0.35">
      <c r="A88">
        <v>87</v>
      </c>
      <c r="B88">
        <v>50</v>
      </c>
    </row>
    <row r="89" spans="1:2" x14ac:dyDescent="0.35">
      <c r="A89">
        <v>88</v>
      </c>
      <c r="B89">
        <v>186</v>
      </c>
    </row>
    <row r="90" spans="1:2" x14ac:dyDescent="0.35">
      <c r="A90">
        <v>89</v>
      </c>
      <c r="B90">
        <v>1071</v>
      </c>
    </row>
    <row r="91" spans="1:2" x14ac:dyDescent="0.35">
      <c r="A91">
        <v>90</v>
      </c>
      <c r="B91">
        <v>117</v>
      </c>
    </row>
    <row r="92" spans="1:2" x14ac:dyDescent="0.35">
      <c r="A92">
        <v>91</v>
      </c>
      <c r="B92">
        <v>70</v>
      </c>
    </row>
    <row r="93" spans="1:2" x14ac:dyDescent="0.35">
      <c r="A93">
        <v>92</v>
      </c>
      <c r="B93">
        <v>135</v>
      </c>
    </row>
    <row r="94" spans="1:2" x14ac:dyDescent="0.35">
      <c r="A94">
        <v>93</v>
      </c>
      <c r="B94">
        <v>768</v>
      </c>
    </row>
    <row r="95" spans="1:2" x14ac:dyDescent="0.35">
      <c r="A95">
        <v>94</v>
      </c>
      <c r="B95">
        <v>199</v>
      </c>
    </row>
    <row r="96" spans="1:2" x14ac:dyDescent="0.35">
      <c r="A96">
        <v>95</v>
      </c>
      <c r="B96">
        <v>107</v>
      </c>
    </row>
    <row r="97" spans="1:2" x14ac:dyDescent="0.35">
      <c r="A97">
        <v>96</v>
      </c>
      <c r="B97">
        <v>195</v>
      </c>
    </row>
    <row r="98" spans="1:2" x14ac:dyDescent="0.35">
      <c r="A98">
        <v>97</v>
      </c>
      <c r="B98">
        <v>3376</v>
      </c>
    </row>
    <row r="99" spans="1:2" x14ac:dyDescent="0.35">
      <c r="A99">
        <v>98</v>
      </c>
      <c r="B99">
        <v>41</v>
      </c>
    </row>
    <row r="100" spans="1:2" x14ac:dyDescent="0.35">
      <c r="A100">
        <v>99</v>
      </c>
      <c r="B100">
        <v>1821</v>
      </c>
    </row>
    <row r="101" spans="1:2" x14ac:dyDescent="0.35">
      <c r="A101">
        <v>100</v>
      </c>
      <c r="B101">
        <v>164</v>
      </c>
    </row>
    <row r="102" spans="1:2" x14ac:dyDescent="0.35">
      <c r="A102">
        <v>101</v>
      </c>
      <c r="B102">
        <v>157</v>
      </c>
    </row>
    <row r="103" spans="1:2" x14ac:dyDescent="0.35">
      <c r="A103">
        <v>102</v>
      </c>
      <c r="B103">
        <v>246</v>
      </c>
    </row>
    <row r="104" spans="1:2" x14ac:dyDescent="0.35">
      <c r="A104">
        <v>103</v>
      </c>
      <c r="B104">
        <v>1396</v>
      </c>
    </row>
    <row r="105" spans="1:2" x14ac:dyDescent="0.35">
      <c r="A105">
        <v>104</v>
      </c>
      <c r="B105">
        <v>2506</v>
      </c>
    </row>
    <row r="106" spans="1:2" x14ac:dyDescent="0.35">
      <c r="A106">
        <v>105</v>
      </c>
      <c r="B106">
        <v>244</v>
      </c>
    </row>
    <row r="107" spans="1:2" x14ac:dyDescent="0.35">
      <c r="A107">
        <v>106</v>
      </c>
      <c r="B107">
        <v>146</v>
      </c>
    </row>
    <row r="108" spans="1:2" x14ac:dyDescent="0.35">
      <c r="A108">
        <v>107</v>
      </c>
      <c r="B108">
        <v>1267</v>
      </c>
    </row>
    <row r="109" spans="1:2" x14ac:dyDescent="0.35">
      <c r="A109">
        <v>108</v>
      </c>
      <c r="B109">
        <v>1561</v>
      </c>
    </row>
    <row r="110" spans="1:2" x14ac:dyDescent="0.35">
      <c r="A110">
        <v>109</v>
      </c>
      <c r="B110">
        <v>48</v>
      </c>
    </row>
    <row r="111" spans="1:2" x14ac:dyDescent="0.35">
      <c r="A111">
        <v>110</v>
      </c>
      <c r="B111">
        <v>2739</v>
      </c>
    </row>
    <row r="112" spans="1:2" x14ac:dyDescent="0.35">
      <c r="A112">
        <v>111</v>
      </c>
      <c r="B112">
        <v>3537</v>
      </c>
    </row>
    <row r="113" spans="1:2" x14ac:dyDescent="0.35">
      <c r="A113">
        <v>112</v>
      </c>
      <c r="B113">
        <v>2107</v>
      </c>
    </row>
    <row r="114" spans="1:2" x14ac:dyDescent="0.35">
      <c r="A114">
        <v>113</v>
      </c>
      <c r="B114">
        <v>3318</v>
      </c>
    </row>
    <row r="115" spans="1:2" x14ac:dyDescent="0.35">
      <c r="A115">
        <v>114</v>
      </c>
      <c r="B115">
        <v>340</v>
      </c>
    </row>
    <row r="116" spans="1:2" x14ac:dyDescent="0.35">
      <c r="A116">
        <v>115</v>
      </c>
      <c r="B116">
        <v>1442</v>
      </c>
    </row>
    <row r="117" spans="1:2" x14ac:dyDescent="0.35">
      <c r="A117">
        <v>116</v>
      </c>
      <c r="B117">
        <v>126</v>
      </c>
    </row>
    <row r="118" spans="1:2" x14ac:dyDescent="0.35">
      <c r="A118">
        <v>117</v>
      </c>
      <c r="B118">
        <v>524</v>
      </c>
    </row>
    <row r="119" spans="1:2" x14ac:dyDescent="0.35">
      <c r="A119">
        <v>118</v>
      </c>
      <c r="B119">
        <v>1989</v>
      </c>
    </row>
    <row r="120" spans="1:2" x14ac:dyDescent="0.35">
      <c r="A120">
        <v>119</v>
      </c>
      <c r="B120">
        <v>157</v>
      </c>
    </row>
    <row r="121" spans="1:2" x14ac:dyDescent="0.35">
      <c r="A121">
        <v>120</v>
      </c>
      <c r="B121">
        <v>4498</v>
      </c>
    </row>
    <row r="122" spans="1:2" x14ac:dyDescent="0.35">
      <c r="A122">
        <v>121</v>
      </c>
      <c r="B122">
        <v>80</v>
      </c>
    </row>
    <row r="123" spans="1:2" x14ac:dyDescent="0.35">
      <c r="A123">
        <v>122</v>
      </c>
      <c r="B123">
        <v>43</v>
      </c>
    </row>
    <row r="124" spans="1:2" x14ac:dyDescent="0.35">
      <c r="A124">
        <v>123</v>
      </c>
      <c r="B124">
        <v>2053</v>
      </c>
    </row>
    <row r="125" spans="1:2" x14ac:dyDescent="0.35">
      <c r="A125">
        <v>124</v>
      </c>
      <c r="B125">
        <v>168</v>
      </c>
    </row>
    <row r="126" spans="1:2" x14ac:dyDescent="0.35">
      <c r="A126">
        <v>125</v>
      </c>
      <c r="B126">
        <v>4289</v>
      </c>
    </row>
    <row r="127" spans="1:2" x14ac:dyDescent="0.35">
      <c r="A127">
        <v>126</v>
      </c>
      <c r="B127">
        <v>165</v>
      </c>
    </row>
    <row r="128" spans="1:2" x14ac:dyDescent="0.35">
      <c r="A128">
        <v>127</v>
      </c>
      <c r="B128">
        <v>1815</v>
      </c>
    </row>
    <row r="129" spans="1:2" x14ac:dyDescent="0.35">
      <c r="A129">
        <v>128</v>
      </c>
      <c r="B129">
        <v>397</v>
      </c>
    </row>
    <row r="130" spans="1:2" x14ac:dyDescent="0.35">
      <c r="A130">
        <v>129</v>
      </c>
      <c r="B130">
        <v>1539</v>
      </c>
    </row>
    <row r="131" spans="1:2" x14ac:dyDescent="0.35">
      <c r="A131">
        <v>130</v>
      </c>
      <c r="B131">
        <v>138</v>
      </c>
    </row>
    <row r="132" spans="1:2" x14ac:dyDescent="0.35">
      <c r="A132">
        <v>131</v>
      </c>
      <c r="B132">
        <v>3594</v>
      </c>
    </row>
    <row r="133" spans="1:2" x14ac:dyDescent="0.35">
      <c r="A133">
        <v>132</v>
      </c>
      <c r="B133">
        <v>5880</v>
      </c>
    </row>
    <row r="134" spans="1:2" x14ac:dyDescent="0.35">
      <c r="A134">
        <v>133</v>
      </c>
      <c r="B134">
        <v>112</v>
      </c>
    </row>
    <row r="135" spans="1:2" x14ac:dyDescent="0.35">
      <c r="A135">
        <v>134</v>
      </c>
      <c r="B135">
        <v>943</v>
      </c>
    </row>
    <row r="136" spans="1:2" x14ac:dyDescent="0.35">
      <c r="A136">
        <v>135</v>
      </c>
      <c r="B136">
        <v>2468</v>
      </c>
    </row>
    <row r="137" spans="1:2" x14ac:dyDescent="0.35">
      <c r="A137">
        <v>136</v>
      </c>
      <c r="B137">
        <v>2551</v>
      </c>
    </row>
    <row r="138" spans="1:2" x14ac:dyDescent="0.35">
      <c r="A138">
        <v>137</v>
      </c>
      <c r="B138">
        <v>101</v>
      </c>
    </row>
    <row r="139" spans="1:2" x14ac:dyDescent="0.35">
      <c r="A139">
        <v>138</v>
      </c>
      <c r="B139">
        <v>92</v>
      </c>
    </row>
    <row r="140" spans="1:2" x14ac:dyDescent="0.35">
      <c r="A140">
        <v>139</v>
      </c>
      <c r="B140">
        <v>62</v>
      </c>
    </row>
    <row r="141" spans="1:2" x14ac:dyDescent="0.35">
      <c r="A141">
        <v>140</v>
      </c>
      <c r="B141">
        <v>149</v>
      </c>
    </row>
    <row r="142" spans="1:2" x14ac:dyDescent="0.35">
      <c r="A142">
        <v>141</v>
      </c>
      <c r="B142">
        <v>329</v>
      </c>
    </row>
    <row r="143" spans="1:2" x14ac:dyDescent="0.35">
      <c r="A143">
        <v>142</v>
      </c>
      <c r="B143">
        <v>97</v>
      </c>
    </row>
    <row r="144" spans="1:2" x14ac:dyDescent="0.35">
      <c r="A144">
        <v>143</v>
      </c>
      <c r="B144">
        <v>1784</v>
      </c>
    </row>
    <row r="145" spans="1:2" x14ac:dyDescent="0.35">
      <c r="A145">
        <v>144</v>
      </c>
      <c r="B145">
        <v>1684</v>
      </c>
    </row>
    <row r="146" spans="1:2" x14ac:dyDescent="0.35">
      <c r="A146">
        <v>145</v>
      </c>
      <c r="B146">
        <v>250</v>
      </c>
    </row>
    <row r="147" spans="1:2" x14ac:dyDescent="0.35">
      <c r="A147">
        <v>146</v>
      </c>
      <c r="B147">
        <v>238</v>
      </c>
    </row>
    <row r="148" spans="1:2" x14ac:dyDescent="0.35">
      <c r="A148">
        <v>147</v>
      </c>
      <c r="B148">
        <v>53</v>
      </c>
    </row>
    <row r="149" spans="1:2" x14ac:dyDescent="0.35">
      <c r="A149">
        <v>148</v>
      </c>
      <c r="B149">
        <v>214</v>
      </c>
    </row>
    <row r="150" spans="1:2" x14ac:dyDescent="0.35">
      <c r="A150">
        <v>149</v>
      </c>
      <c r="B150">
        <v>222</v>
      </c>
    </row>
    <row r="151" spans="1:2" x14ac:dyDescent="0.35">
      <c r="A151">
        <v>150</v>
      </c>
      <c r="B151">
        <v>1884</v>
      </c>
    </row>
    <row r="152" spans="1:2" x14ac:dyDescent="0.35">
      <c r="A152">
        <v>151</v>
      </c>
      <c r="B152">
        <v>218</v>
      </c>
    </row>
    <row r="153" spans="1:2" x14ac:dyDescent="0.35">
      <c r="A153">
        <v>152</v>
      </c>
      <c r="B153">
        <v>6465</v>
      </c>
    </row>
    <row r="154" spans="1:2" x14ac:dyDescent="0.35">
      <c r="A154">
        <v>153</v>
      </c>
      <c r="B154">
        <v>59</v>
      </c>
    </row>
    <row r="155" spans="1:2" x14ac:dyDescent="0.35">
      <c r="A155">
        <v>154</v>
      </c>
      <c r="B155">
        <v>88</v>
      </c>
    </row>
    <row r="156" spans="1:2" x14ac:dyDescent="0.35">
      <c r="A156">
        <v>155</v>
      </c>
      <c r="B156">
        <v>1697</v>
      </c>
    </row>
    <row r="157" spans="1:2" x14ac:dyDescent="0.35">
      <c r="A157">
        <v>156</v>
      </c>
      <c r="B157">
        <v>92</v>
      </c>
    </row>
    <row r="158" spans="1:2" x14ac:dyDescent="0.35">
      <c r="A158">
        <v>157</v>
      </c>
      <c r="B158">
        <v>186</v>
      </c>
    </row>
    <row r="159" spans="1:2" x14ac:dyDescent="0.35">
      <c r="A159">
        <v>158</v>
      </c>
      <c r="B159">
        <v>138</v>
      </c>
    </row>
    <row r="160" spans="1:2" x14ac:dyDescent="0.35">
      <c r="A160">
        <v>159</v>
      </c>
      <c r="B160">
        <v>261</v>
      </c>
    </row>
    <row r="161" spans="1:2" x14ac:dyDescent="0.35">
      <c r="A161">
        <v>160</v>
      </c>
      <c r="B161">
        <v>107</v>
      </c>
    </row>
    <row r="162" spans="1:2" x14ac:dyDescent="0.35">
      <c r="A162">
        <v>161</v>
      </c>
      <c r="B162">
        <v>199</v>
      </c>
    </row>
    <row r="163" spans="1:2" x14ac:dyDescent="0.35">
      <c r="A163">
        <v>162</v>
      </c>
      <c r="B163">
        <v>5512</v>
      </c>
    </row>
    <row r="164" spans="1:2" x14ac:dyDescent="0.35">
      <c r="A164">
        <v>163</v>
      </c>
      <c r="B164">
        <v>86</v>
      </c>
    </row>
    <row r="165" spans="1:2" x14ac:dyDescent="0.35">
      <c r="A165">
        <v>164</v>
      </c>
      <c r="B165">
        <v>2768</v>
      </c>
    </row>
    <row r="166" spans="1:2" x14ac:dyDescent="0.35">
      <c r="A166">
        <v>165</v>
      </c>
      <c r="B166">
        <v>48</v>
      </c>
    </row>
    <row r="167" spans="1:2" x14ac:dyDescent="0.35">
      <c r="A167">
        <v>166</v>
      </c>
      <c r="B167">
        <v>87</v>
      </c>
    </row>
    <row r="168" spans="1:2" x14ac:dyDescent="0.35">
      <c r="A168">
        <v>167</v>
      </c>
      <c r="B168">
        <v>1894</v>
      </c>
    </row>
    <row r="169" spans="1:2" x14ac:dyDescent="0.35">
      <c r="A169">
        <v>168</v>
      </c>
      <c r="B169">
        <v>282</v>
      </c>
    </row>
    <row r="170" spans="1:2" x14ac:dyDescent="0.35">
      <c r="A170">
        <v>169</v>
      </c>
      <c r="B170">
        <v>116</v>
      </c>
    </row>
    <row r="171" spans="1:2" x14ac:dyDescent="0.35">
      <c r="A171">
        <v>170</v>
      </c>
      <c r="B171">
        <v>83</v>
      </c>
    </row>
    <row r="172" spans="1:2" x14ac:dyDescent="0.35">
      <c r="A172">
        <v>171</v>
      </c>
      <c r="B172">
        <v>91</v>
      </c>
    </row>
    <row r="173" spans="1:2" x14ac:dyDescent="0.35">
      <c r="A173">
        <v>172</v>
      </c>
      <c r="B173">
        <v>546</v>
      </c>
    </row>
    <row r="174" spans="1:2" x14ac:dyDescent="0.35">
      <c r="A174">
        <v>173</v>
      </c>
      <c r="B174">
        <v>393</v>
      </c>
    </row>
    <row r="175" spans="1:2" x14ac:dyDescent="0.35">
      <c r="A175">
        <v>174</v>
      </c>
      <c r="B175">
        <v>133</v>
      </c>
    </row>
    <row r="176" spans="1:2" x14ac:dyDescent="0.35">
      <c r="A176">
        <v>175</v>
      </c>
      <c r="B176">
        <v>254</v>
      </c>
    </row>
    <row r="177" spans="1:2" x14ac:dyDescent="0.35">
      <c r="A177">
        <v>176</v>
      </c>
      <c r="B177">
        <v>176</v>
      </c>
    </row>
    <row r="178" spans="1:2" x14ac:dyDescent="0.35">
      <c r="A178">
        <v>177</v>
      </c>
      <c r="B178">
        <v>337</v>
      </c>
    </row>
    <row r="179" spans="1:2" x14ac:dyDescent="0.35">
      <c r="A179">
        <v>178</v>
      </c>
      <c r="B179">
        <v>107</v>
      </c>
    </row>
    <row r="180" spans="1:2" x14ac:dyDescent="0.35">
      <c r="A180">
        <v>179</v>
      </c>
      <c r="B180">
        <v>183</v>
      </c>
    </row>
    <row r="181" spans="1:2" x14ac:dyDescent="0.35">
      <c r="A181">
        <v>180</v>
      </c>
      <c r="B181">
        <v>72</v>
      </c>
    </row>
    <row r="182" spans="1:2" x14ac:dyDescent="0.35">
      <c r="A182">
        <v>181</v>
      </c>
      <c r="B182">
        <v>295</v>
      </c>
    </row>
    <row r="183" spans="1:2" x14ac:dyDescent="0.35">
      <c r="A183">
        <v>182</v>
      </c>
      <c r="B183">
        <v>142</v>
      </c>
    </row>
    <row r="184" spans="1:2" x14ac:dyDescent="0.35">
      <c r="A184">
        <v>183</v>
      </c>
      <c r="B184">
        <v>85</v>
      </c>
    </row>
    <row r="185" spans="1:2" x14ac:dyDescent="0.35">
      <c r="A185">
        <v>184</v>
      </c>
      <c r="B185">
        <v>659</v>
      </c>
    </row>
    <row r="186" spans="1:2" x14ac:dyDescent="0.35">
      <c r="A186">
        <v>185</v>
      </c>
      <c r="B186">
        <v>121</v>
      </c>
    </row>
    <row r="187" spans="1:2" x14ac:dyDescent="0.35">
      <c r="A187">
        <v>186</v>
      </c>
      <c r="B187">
        <v>3742</v>
      </c>
    </row>
    <row r="188" spans="1:2" x14ac:dyDescent="0.35">
      <c r="A188">
        <v>187</v>
      </c>
      <c r="B188">
        <v>223</v>
      </c>
    </row>
    <row r="189" spans="1:2" x14ac:dyDescent="0.35">
      <c r="A189">
        <v>188</v>
      </c>
      <c r="B189">
        <v>133</v>
      </c>
    </row>
    <row r="190" spans="1:2" x14ac:dyDescent="0.35">
      <c r="A190">
        <v>189</v>
      </c>
      <c r="B190">
        <v>5168</v>
      </c>
    </row>
    <row r="191" spans="1:2" x14ac:dyDescent="0.35">
      <c r="A191">
        <v>190</v>
      </c>
      <c r="B191">
        <v>307</v>
      </c>
    </row>
    <row r="192" spans="1:2" x14ac:dyDescent="0.35">
      <c r="A192">
        <v>191</v>
      </c>
      <c r="B192">
        <v>2441</v>
      </c>
    </row>
    <row r="193" spans="1:2" x14ac:dyDescent="0.35">
      <c r="A193">
        <v>192</v>
      </c>
      <c r="B193">
        <v>1385</v>
      </c>
    </row>
    <row r="194" spans="1:2" x14ac:dyDescent="0.35">
      <c r="A194">
        <v>193</v>
      </c>
      <c r="B194">
        <v>190</v>
      </c>
    </row>
    <row r="195" spans="1:2" x14ac:dyDescent="0.35">
      <c r="A195">
        <v>194</v>
      </c>
      <c r="B195">
        <v>470</v>
      </c>
    </row>
    <row r="196" spans="1:2" x14ac:dyDescent="0.35">
      <c r="A196">
        <v>195</v>
      </c>
      <c r="B196">
        <v>253</v>
      </c>
    </row>
    <row r="197" spans="1:2" x14ac:dyDescent="0.35">
      <c r="A197">
        <v>196</v>
      </c>
      <c r="B197">
        <v>1113</v>
      </c>
    </row>
    <row r="198" spans="1:2" x14ac:dyDescent="0.35">
      <c r="A198">
        <v>197</v>
      </c>
      <c r="B198">
        <v>2283</v>
      </c>
    </row>
    <row r="199" spans="1:2" x14ac:dyDescent="0.35">
      <c r="A199">
        <v>198</v>
      </c>
      <c r="B199">
        <v>1095</v>
      </c>
    </row>
    <row r="200" spans="1:2" x14ac:dyDescent="0.35">
      <c r="A200">
        <v>199</v>
      </c>
      <c r="B200">
        <v>1690</v>
      </c>
    </row>
    <row r="201" spans="1:2" x14ac:dyDescent="0.35">
      <c r="A201">
        <v>200</v>
      </c>
      <c r="B201">
        <v>191</v>
      </c>
    </row>
    <row r="202" spans="1:2" x14ac:dyDescent="0.35">
      <c r="A202">
        <v>201</v>
      </c>
      <c r="B202">
        <v>2013</v>
      </c>
    </row>
    <row r="203" spans="1:2" x14ac:dyDescent="0.35">
      <c r="A203">
        <v>202</v>
      </c>
      <c r="B203">
        <v>1703</v>
      </c>
    </row>
    <row r="204" spans="1:2" x14ac:dyDescent="0.35">
      <c r="A204">
        <v>203</v>
      </c>
      <c r="B204">
        <v>80</v>
      </c>
    </row>
    <row r="205" spans="1:2" x14ac:dyDescent="0.35">
      <c r="A205">
        <v>204</v>
      </c>
      <c r="B205">
        <v>41</v>
      </c>
    </row>
    <row r="206" spans="1:2" x14ac:dyDescent="0.35">
      <c r="A206">
        <v>205</v>
      </c>
      <c r="B206">
        <v>187</v>
      </c>
    </row>
    <row r="207" spans="1:2" x14ac:dyDescent="0.35">
      <c r="A207">
        <v>206</v>
      </c>
      <c r="B207">
        <v>2875</v>
      </c>
    </row>
    <row r="208" spans="1:2" x14ac:dyDescent="0.35">
      <c r="A208">
        <v>207</v>
      </c>
      <c r="B208">
        <v>88</v>
      </c>
    </row>
    <row r="209" spans="1:2" x14ac:dyDescent="0.35">
      <c r="A209">
        <v>208</v>
      </c>
      <c r="B209">
        <v>191</v>
      </c>
    </row>
    <row r="210" spans="1:2" x14ac:dyDescent="0.35">
      <c r="A210">
        <v>209</v>
      </c>
      <c r="B210">
        <v>139</v>
      </c>
    </row>
    <row r="211" spans="1:2" x14ac:dyDescent="0.35">
      <c r="A211">
        <v>210</v>
      </c>
      <c r="B211">
        <v>186</v>
      </c>
    </row>
    <row r="212" spans="1:2" x14ac:dyDescent="0.35">
      <c r="A212">
        <v>211</v>
      </c>
      <c r="B212">
        <v>112</v>
      </c>
    </row>
    <row r="213" spans="1:2" x14ac:dyDescent="0.35">
      <c r="A213">
        <v>212</v>
      </c>
      <c r="B213">
        <v>101</v>
      </c>
    </row>
    <row r="214" spans="1:2" x14ac:dyDescent="0.35">
      <c r="A214">
        <v>213</v>
      </c>
      <c r="B214">
        <v>206</v>
      </c>
    </row>
    <row r="215" spans="1:2" x14ac:dyDescent="0.35">
      <c r="A215">
        <v>214</v>
      </c>
      <c r="B215">
        <v>154</v>
      </c>
    </row>
    <row r="216" spans="1:2" x14ac:dyDescent="0.35">
      <c r="A216">
        <v>215</v>
      </c>
      <c r="B216">
        <v>5966</v>
      </c>
    </row>
    <row r="217" spans="1:2" x14ac:dyDescent="0.35">
      <c r="A217">
        <v>216</v>
      </c>
      <c r="B217">
        <v>169</v>
      </c>
    </row>
    <row r="218" spans="1:2" x14ac:dyDescent="0.35">
      <c r="A218">
        <v>217</v>
      </c>
      <c r="B218">
        <v>2106</v>
      </c>
    </row>
    <row r="219" spans="1:2" x14ac:dyDescent="0.35">
      <c r="A219">
        <v>218</v>
      </c>
      <c r="B219">
        <v>131</v>
      </c>
    </row>
    <row r="220" spans="1:2" x14ac:dyDescent="0.35">
      <c r="A220">
        <v>219</v>
      </c>
      <c r="B220">
        <v>84</v>
      </c>
    </row>
    <row r="221" spans="1:2" x14ac:dyDescent="0.35">
      <c r="A221">
        <v>220</v>
      </c>
      <c r="B221">
        <v>155</v>
      </c>
    </row>
    <row r="222" spans="1:2" x14ac:dyDescent="0.35">
      <c r="A222">
        <v>221</v>
      </c>
      <c r="B222">
        <v>189</v>
      </c>
    </row>
    <row r="223" spans="1:2" x14ac:dyDescent="0.35">
      <c r="A223">
        <v>222</v>
      </c>
      <c r="B223">
        <v>4799</v>
      </c>
    </row>
    <row r="224" spans="1:2" x14ac:dyDescent="0.35">
      <c r="A224">
        <v>223</v>
      </c>
      <c r="B224">
        <v>1137</v>
      </c>
    </row>
    <row r="225" spans="1:2" x14ac:dyDescent="0.35">
      <c r="A225">
        <v>224</v>
      </c>
      <c r="B225">
        <v>1152</v>
      </c>
    </row>
    <row r="226" spans="1:2" x14ac:dyDescent="0.35">
      <c r="A226">
        <v>225</v>
      </c>
      <c r="B226">
        <v>50</v>
      </c>
    </row>
    <row r="227" spans="1:2" x14ac:dyDescent="0.35">
      <c r="A227">
        <v>226</v>
      </c>
      <c r="B227">
        <v>3059</v>
      </c>
    </row>
    <row r="228" spans="1:2" x14ac:dyDescent="0.35">
      <c r="A228">
        <v>227</v>
      </c>
      <c r="B228">
        <v>34</v>
      </c>
    </row>
    <row r="229" spans="1:2" x14ac:dyDescent="0.35">
      <c r="A229">
        <v>228</v>
      </c>
      <c r="B229">
        <v>220</v>
      </c>
    </row>
    <row r="230" spans="1:2" x14ac:dyDescent="0.35">
      <c r="A230">
        <v>229</v>
      </c>
      <c r="B230">
        <v>1604</v>
      </c>
    </row>
    <row r="231" spans="1:2" x14ac:dyDescent="0.35">
      <c r="A231">
        <v>230</v>
      </c>
      <c r="B231">
        <v>454</v>
      </c>
    </row>
    <row r="232" spans="1:2" x14ac:dyDescent="0.35">
      <c r="A232">
        <v>231</v>
      </c>
      <c r="B232">
        <v>123</v>
      </c>
    </row>
    <row r="233" spans="1:2" x14ac:dyDescent="0.35">
      <c r="A233">
        <v>232</v>
      </c>
      <c r="B233">
        <v>299</v>
      </c>
    </row>
    <row r="234" spans="1:2" x14ac:dyDescent="0.35">
      <c r="A234">
        <v>233</v>
      </c>
      <c r="B234">
        <v>2237</v>
      </c>
    </row>
    <row r="235" spans="1:2" x14ac:dyDescent="0.35">
      <c r="A235">
        <v>234</v>
      </c>
      <c r="B235">
        <v>645</v>
      </c>
    </row>
    <row r="236" spans="1:2" x14ac:dyDescent="0.35">
      <c r="A236">
        <v>235</v>
      </c>
      <c r="B236">
        <v>484</v>
      </c>
    </row>
    <row r="237" spans="1:2" x14ac:dyDescent="0.35">
      <c r="A237">
        <v>236</v>
      </c>
      <c r="B237">
        <v>154</v>
      </c>
    </row>
    <row r="238" spans="1:2" x14ac:dyDescent="0.35">
      <c r="A238">
        <v>237</v>
      </c>
      <c r="B238">
        <v>82</v>
      </c>
    </row>
    <row r="239" spans="1:2" x14ac:dyDescent="0.35">
      <c r="A239">
        <v>238</v>
      </c>
      <c r="B239">
        <v>134</v>
      </c>
    </row>
    <row r="240" spans="1:2" x14ac:dyDescent="0.35">
      <c r="A240">
        <v>239</v>
      </c>
      <c r="B240">
        <v>5203</v>
      </c>
    </row>
    <row r="241" spans="1:2" x14ac:dyDescent="0.35">
      <c r="A241">
        <v>240</v>
      </c>
      <c r="B241">
        <v>94</v>
      </c>
    </row>
    <row r="242" spans="1:2" x14ac:dyDescent="0.35">
      <c r="A242">
        <v>241</v>
      </c>
      <c r="B242">
        <v>205</v>
      </c>
    </row>
    <row r="243" spans="1:2" x14ac:dyDescent="0.35">
      <c r="A243">
        <v>242</v>
      </c>
      <c r="B243">
        <v>92</v>
      </c>
    </row>
    <row r="244" spans="1:2" x14ac:dyDescent="0.35">
      <c r="A244">
        <v>243</v>
      </c>
      <c r="B244">
        <v>219</v>
      </c>
    </row>
    <row r="245" spans="1:2" x14ac:dyDescent="0.35">
      <c r="A245">
        <v>244</v>
      </c>
      <c r="B245">
        <v>2526</v>
      </c>
    </row>
    <row r="246" spans="1:2" x14ac:dyDescent="0.35">
      <c r="A246">
        <v>245</v>
      </c>
      <c r="B246">
        <v>94</v>
      </c>
    </row>
    <row r="247" spans="1:2" x14ac:dyDescent="0.35">
      <c r="A247">
        <v>246</v>
      </c>
      <c r="B247">
        <v>1713</v>
      </c>
    </row>
    <row r="248" spans="1:2" x14ac:dyDescent="0.35">
      <c r="A248">
        <v>247</v>
      </c>
      <c r="B248">
        <v>249</v>
      </c>
    </row>
    <row r="249" spans="1:2" x14ac:dyDescent="0.35">
      <c r="A249">
        <v>248</v>
      </c>
      <c r="B249">
        <v>192</v>
      </c>
    </row>
    <row r="250" spans="1:2" x14ac:dyDescent="0.35">
      <c r="A250">
        <v>249</v>
      </c>
      <c r="B250">
        <v>247</v>
      </c>
    </row>
    <row r="251" spans="1:2" x14ac:dyDescent="0.35">
      <c r="A251">
        <v>250</v>
      </c>
      <c r="B251">
        <v>2293</v>
      </c>
    </row>
    <row r="252" spans="1:2" x14ac:dyDescent="0.35">
      <c r="A252">
        <v>251</v>
      </c>
      <c r="B252">
        <v>3131</v>
      </c>
    </row>
    <row r="253" spans="1:2" x14ac:dyDescent="0.35">
      <c r="A253">
        <v>252</v>
      </c>
      <c r="B253">
        <v>143</v>
      </c>
    </row>
    <row r="254" spans="1:2" x14ac:dyDescent="0.35">
      <c r="A254">
        <v>253</v>
      </c>
      <c r="B254">
        <v>296</v>
      </c>
    </row>
    <row r="255" spans="1:2" x14ac:dyDescent="0.35">
      <c r="A255">
        <v>254</v>
      </c>
      <c r="B255">
        <v>170</v>
      </c>
    </row>
    <row r="256" spans="1:2" x14ac:dyDescent="0.35">
      <c r="A256">
        <v>255</v>
      </c>
      <c r="B256">
        <v>86</v>
      </c>
    </row>
    <row r="257" spans="1:2" x14ac:dyDescent="0.35">
      <c r="A257">
        <v>256</v>
      </c>
      <c r="B257">
        <v>6286</v>
      </c>
    </row>
    <row r="258" spans="1:2" x14ac:dyDescent="0.35">
      <c r="A258">
        <v>257</v>
      </c>
      <c r="B258">
        <v>3727</v>
      </c>
    </row>
    <row r="259" spans="1:2" x14ac:dyDescent="0.35">
      <c r="A259">
        <v>258</v>
      </c>
      <c r="B259">
        <v>1605</v>
      </c>
    </row>
    <row r="260" spans="1:2" x14ac:dyDescent="0.35">
      <c r="A260">
        <v>259</v>
      </c>
      <c r="B260">
        <v>2120</v>
      </c>
    </row>
    <row r="261" spans="1:2" x14ac:dyDescent="0.35">
      <c r="A261">
        <v>260</v>
      </c>
      <c r="B261">
        <v>50</v>
      </c>
    </row>
    <row r="262" spans="1:2" x14ac:dyDescent="0.35">
      <c r="A262">
        <v>261</v>
      </c>
      <c r="B262">
        <v>2080</v>
      </c>
    </row>
    <row r="263" spans="1:2" x14ac:dyDescent="0.35">
      <c r="A263">
        <v>262</v>
      </c>
      <c r="B263">
        <v>2105</v>
      </c>
    </row>
    <row r="264" spans="1:2" x14ac:dyDescent="0.35">
      <c r="A264">
        <v>263</v>
      </c>
      <c r="B264">
        <v>2436</v>
      </c>
    </row>
    <row r="265" spans="1:2" x14ac:dyDescent="0.35">
      <c r="A265">
        <v>264</v>
      </c>
      <c r="B265">
        <v>80</v>
      </c>
    </row>
    <row r="266" spans="1:2" x14ac:dyDescent="0.35">
      <c r="A266">
        <v>265</v>
      </c>
      <c r="B266">
        <v>42</v>
      </c>
    </row>
    <row r="267" spans="1:2" x14ac:dyDescent="0.35">
      <c r="A267">
        <v>266</v>
      </c>
      <c r="B267">
        <v>139</v>
      </c>
    </row>
    <row r="268" spans="1:2" x14ac:dyDescent="0.35">
      <c r="A268">
        <v>267</v>
      </c>
      <c r="B268">
        <v>159</v>
      </c>
    </row>
    <row r="269" spans="1:2" x14ac:dyDescent="0.35">
      <c r="A269">
        <v>268</v>
      </c>
      <c r="B269">
        <v>381</v>
      </c>
    </row>
    <row r="270" spans="1:2" x14ac:dyDescent="0.35">
      <c r="A270">
        <v>269</v>
      </c>
      <c r="B270">
        <v>194</v>
      </c>
    </row>
    <row r="271" spans="1:2" x14ac:dyDescent="0.35">
      <c r="A271">
        <v>270</v>
      </c>
      <c r="B271">
        <v>106</v>
      </c>
    </row>
    <row r="272" spans="1:2" x14ac:dyDescent="0.35">
      <c r="A272">
        <v>271</v>
      </c>
      <c r="B272">
        <v>142</v>
      </c>
    </row>
    <row r="273" spans="1:2" x14ac:dyDescent="0.35">
      <c r="A273">
        <v>272</v>
      </c>
      <c r="B273">
        <v>211</v>
      </c>
    </row>
    <row r="274" spans="1:2" x14ac:dyDescent="0.35">
      <c r="A274">
        <v>273</v>
      </c>
      <c r="B274">
        <v>2756</v>
      </c>
    </row>
    <row r="275" spans="1:2" x14ac:dyDescent="0.35">
      <c r="A275">
        <v>274</v>
      </c>
      <c r="B275">
        <v>173</v>
      </c>
    </row>
    <row r="276" spans="1:2" x14ac:dyDescent="0.35">
      <c r="A276">
        <v>275</v>
      </c>
      <c r="B276">
        <v>87</v>
      </c>
    </row>
    <row r="277" spans="1:2" x14ac:dyDescent="0.35">
      <c r="A277">
        <v>276</v>
      </c>
      <c r="B277">
        <v>1572</v>
      </c>
    </row>
    <row r="278" spans="1:2" x14ac:dyDescent="0.35">
      <c r="A278">
        <v>277</v>
      </c>
      <c r="B278">
        <v>2346</v>
      </c>
    </row>
    <row r="279" spans="1:2" x14ac:dyDescent="0.35">
      <c r="A279">
        <v>278</v>
      </c>
      <c r="B279">
        <v>115</v>
      </c>
    </row>
    <row r="280" spans="1:2" x14ac:dyDescent="0.35">
      <c r="A280">
        <v>279</v>
      </c>
      <c r="B280">
        <v>85</v>
      </c>
    </row>
    <row r="281" spans="1:2" x14ac:dyDescent="0.35">
      <c r="A281">
        <v>280</v>
      </c>
      <c r="B281">
        <v>144</v>
      </c>
    </row>
    <row r="282" spans="1:2" x14ac:dyDescent="0.35">
      <c r="A282">
        <v>281</v>
      </c>
      <c r="B282">
        <v>2443</v>
      </c>
    </row>
    <row r="283" spans="1:2" x14ac:dyDescent="0.35">
      <c r="A283">
        <v>282</v>
      </c>
      <c r="B283">
        <v>64</v>
      </c>
    </row>
    <row r="284" spans="1:2" x14ac:dyDescent="0.35">
      <c r="A284">
        <v>283</v>
      </c>
      <c r="B284">
        <v>268</v>
      </c>
    </row>
    <row r="285" spans="1:2" x14ac:dyDescent="0.35">
      <c r="A285">
        <v>284</v>
      </c>
      <c r="B285">
        <v>195</v>
      </c>
    </row>
    <row r="286" spans="1:2" x14ac:dyDescent="0.35">
      <c r="A286">
        <v>285</v>
      </c>
      <c r="B286">
        <v>186</v>
      </c>
    </row>
    <row r="287" spans="1:2" x14ac:dyDescent="0.35">
      <c r="A287">
        <v>286</v>
      </c>
      <c r="B287">
        <v>460</v>
      </c>
    </row>
    <row r="288" spans="1:2" x14ac:dyDescent="0.35">
      <c r="A288">
        <v>287</v>
      </c>
      <c r="B288">
        <v>2528</v>
      </c>
    </row>
    <row r="289" spans="1:2" x14ac:dyDescent="0.35">
      <c r="A289">
        <v>288</v>
      </c>
      <c r="B289">
        <v>3657</v>
      </c>
    </row>
    <row r="290" spans="1:2" x14ac:dyDescent="0.35">
      <c r="A290">
        <v>289</v>
      </c>
      <c r="B290">
        <v>131</v>
      </c>
    </row>
    <row r="291" spans="1:2" x14ac:dyDescent="0.35">
      <c r="A291">
        <v>290</v>
      </c>
      <c r="B291">
        <v>239</v>
      </c>
    </row>
    <row r="292" spans="1:2" x14ac:dyDescent="0.35">
      <c r="A292">
        <v>291</v>
      </c>
      <c r="B292">
        <v>78</v>
      </c>
    </row>
    <row r="293" spans="1:2" x14ac:dyDescent="0.35">
      <c r="A293">
        <v>292</v>
      </c>
      <c r="B293">
        <v>1773</v>
      </c>
    </row>
    <row r="294" spans="1:2" x14ac:dyDescent="0.35">
      <c r="A294">
        <v>293</v>
      </c>
      <c r="B294">
        <v>32</v>
      </c>
    </row>
    <row r="295" spans="1:2" x14ac:dyDescent="0.35">
      <c r="A295">
        <v>294</v>
      </c>
      <c r="B295">
        <v>369</v>
      </c>
    </row>
    <row r="296" spans="1:2" x14ac:dyDescent="0.35">
      <c r="A296">
        <v>295</v>
      </c>
      <c r="B296">
        <v>89</v>
      </c>
    </row>
    <row r="297" spans="1:2" x14ac:dyDescent="0.35">
      <c r="A297">
        <v>296</v>
      </c>
      <c r="B297">
        <v>147</v>
      </c>
    </row>
    <row r="298" spans="1:2" x14ac:dyDescent="0.35">
      <c r="A298">
        <v>297</v>
      </c>
      <c r="B298">
        <v>126</v>
      </c>
    </row>
    <row r="299" spans="1:2" x14ac:dyDescent="0.35">
      <c r="A299">
        <v>298</v>
      </c>
      <c r="B299">
        <v>2218</v>
      </c>
    </row>
    <row r="300" spans="1:2" x14ac:dyDescent="0.35">
      <c r="A300">
        <v>299</v>
      </c>
      <c r="B300">
        <v>202</v>
      </c>
    </row>
    <row r="301" spans="1:2" x14ac:dyDescent="0.35">
      <c r="A301">
        <v>300</v>
      </c>
      <c r="B301">
        <v>140</v>
      </c>
    </row>
    <row r="302" spans="1:2" x14ac:dyDescent="0.35">
      <c r="A302">
        <v>301</v>
      </c>
      <c r="B302">
        <v>1052</v>
      </c>
    </row>
    <row r="303" spans="1:2" x14ac:dyDescent="0.35">
      <c r="A303">
        <v>302</v>
      </c>
      <c r="B303">
        <v>247</v>
      </c>
    </row>
    <row r="304" spans="1:2" x14ac:dyDescent="0.35">
      <c r="A304">
        <v>303</v>
      </c>
      <c r="B304">
        <v>84</v>
      </c>
    </row>
    <row r="305" spans="1:2" x14ac:dyDescent="0.35">
      <c r="A305">
        <v>304</v>
      </c>
      <c r="B305">
        <v>88</v>
      </c>
    </row>
    <row r="306" spans="1:2" x14ac:dyDescent="0.35">
      <c r="A306">
        <v>305</v>
      </c>
      <c r="B306">
        <v>156</v>
      </c>
    </row>
    <row r="307" spans="1:2" x14ac:dyDescent="0.35">
      <c r="A307">
        <v>306</v>
      </c>
      <c r="B307">
        <v>2985</v>
      </c>
    </row>
    <row r="308" spans="1:2" x14ac:dyDescent="0.35">
      <c r="A308">
        <v>307</v>
      </c>
      <c r="B308">
        <v>762</v>
      </c>
    </row>
    <row r="309" spans="1:2" x14ac:dyDescent="0.35">
      <c r="A309">
        <v>308</v>
      </c>
      <c r="B309">
        <v>554</v>
      </c>
    </row>
    <row r="310" spans="1:2" x14ac:dyDescent="0.35">
      <c r="A310">
        <v>309</v>
      </c>
      <c r="B310">
        <v>135</v>
      </c>
    </row>
    <row r="311" spans="1:2" x14ac:dyDescent="0.35">
      <c r="A311">
        <v>310</v>
      </c>
      <c r="B311">
        <v>122</v>
      </c>
    </row>
    <row r="312" spans="1:2" x14ac:dyDescent="0.35">
      <c r="A312">
        <v>311</v>
      </c>
      <c r="B312">
        <v>221</v>
      </c>
    </row>
    <row r="313" spans="1:2" x14ac:dyDescent="0.35">
      <c r="A313">
        <v>312</v>
      </c>
      <c r="B313">
        <v>126</v>
      </c>
    </row>
    <row r="314" spans="1:2" x14ac:dyDescent="0.35">
      <c r="A314">
        <v>313</v>
      </c>
      <c r="B314">
        <v>1022</v>
      </c>
    </row>
    <row r="315" spans="1:2" x14ac:dyDescent="0.35">
      <c r="A315">
        <v>314</v>
      </c>
      <c r="B315">
        <v>3177</v>
      </c>
    </row>
    <row r="316" spans="1:2" x14ac:dyDescent="0.35">
      <c r="A316">
        <v>315</v>
      </c>
      <c r="B316">
        <v>198</v>
      </c>
    </row>
    <row r="317" spans="1:2" x14ac:dyDescent="0.35">
      <c r="A317">
        <v>316</v>
      </c>
      <c r="B317">
        <v>85</v>
      </c>
    </row>
    <row r="318" spans="1:2" x14ac:dyDescent="0.35">
      <c r="A318">
        <v>317</v>
      </c>
      <c r="B318">
        <v>3596</v>
      </c>
    </row>
    <row r="319" spans="1:2" x14ac:dyDescent="0.35">
      <c r="A319">
        <v>318</v>
      </c>
      <c r="B319">
        <v>244</v>
      </c>
    </row>
    <row r="320" spans="1:2" x14ac:dyDescent="0.35">
      <c r="A320">
        <v>319</v>
      </c>
      <c r="B320">
        <v>5180</v>
      </c>
    </row>
    <row r="321" spans="1:2" x14ac:dyDescent="0.35">
      <c r="A321">
        <v>320</v>
      </c>
      <c r="B321">
        <v>589</v>
      </c>
    </row>
    <row r="322" spans="1:2" x14ac:dyDescent="0.35">
      <c r="A322">
        <v>321</v>
      </c>
      <c r="B322">
        <v>2725</v>
      </c>
    </row>
    <row r="323" spans="1:2" x14ac:dyDescent="0.35">
      <c r="A323">
        <v>322</v>
      </c>
      <c r="B323">
        <v>300</v>
      </c>
    </row>
    <row r="324" spans="1:2" x14ac:dyDescent="0.35">
      <c r="A324">
        <v>323</v>
      </c>
      <c r="B324">
        <v>144</v>
      </c>
    </row>
    <row r="325" spans="1:2" x14ac:dyDescent="0.35">
      <c r="A325">
        <v>324</v>
      </c>
      <c r="B325">
        <v>87</v>
      </c>
    </row>
    <row r="326" spans="1:2" x14ac:dyDescent="0.35">
      <c r="A326">
        <v>325</v>
      </c>
      <c r="B326">
        <v>3116</v>
      </c>
    </row>
    <row r="327" spans="1:2" x14ac:dyDescent="0.35">
      <c r="A327">
        <v>326</v>
      </c>
      <c r="B327">
        <v>909</v>
      </c>
    </row>
    <row r="328" spans="1:2" x14ac:dyDescent="0.35">
      <c r="A328">
        <v>327</v>
      </c>
      <c r="B328">
        <v>1613</v>
      </c>
    </row>
    <row r="329" spans="1:2" x14ac:dyDescent="0.35">
      <c r="A329">
        <v>328</v>
      </c>
      <c r="B329">
        <v>136</v>
      </c>
    </row>
    <row r="330" spans="1:2" x14ac:dyDescent="0.35">
      <c r="A330">
        <v>329</v>
      </c>
      <c r="B330">
        <v>130</v>
      </c>
    </row>
    <row r="331" spans="1:2" x14ac:dyDescent="0.35">
      <c r="A331">
        <v>330</v>
      </c>
      <c r="B331">
        <v>102</v>
      </c>
    </row>
    <row r="332" spans="1:2" x14ac:dyDescent="0.35">
      <c r="A332">
        <v>331</v>
      </c>
      <c r="B332">
        <v>4006</v>
      </c>
    </row>
    <row r="333" spans="1:2" x14ac:dyDescent="0.35">
      <c r="A333">
        <v>332</v>
      </c>
      <c r="B333">
        <v>1629</v>
      </c>
    </row>
    <row r="334" spans="1:2" x14ac:dyDescent="0.35">
      <c r="A334">
        <v>333</v>
      </c>
      <c r="B334">
        <v>2188</v>
      </c>
    </row>
    <row r="335" spans="1:2" x14ac:dyDescent="0.35">
      <c r="A335">
        <v>334</v>
      </c>
      <c r="B335">
        <v>2409</v>
      </c>
    </row>
    <row r="336" spans="1:2" x14ac:dyDescent="0.35">
      <c r="A336">
        <v>335</v>
      </c>
      <c r="B336">
        <v>194</v>
      </c>
    </row>
    <row r="337" spans="1:2" x14ac:dyDescent="0.35">
      <c r="A337">
        <v>336</v>
      </c>
      <c r="B337">
        <v>1140</v>
      </c>
    </row>
    <row r="338" spans="1:2" x14ac:dyDescent="0.35">
      <c r="A338">
        <v>337</v>
      </c>
      <c r="B338">
        <v>102</v>
      </c>
    </row>
    <row r="339" spans="1:2" x14ac:dyDescent="0.35">
      <c r="A339">
        <v>338</v>
      </c>
      <c r="B339">
        <v>2857</v>
      </c>
    </row>
    <row r="340" spans="1:2" x14ac:dyDescent="0.35">
      <c r="A340">
        <v>339</v>
      </c>
      <c r="B340">
        <v>107</v>
      </c>
    </row>
    <row r="341" spans="1:2" x14ac:dyDescent="0.35">
      <c r="A341">
        <v>340</v>
      </c>
      <c r="B341">
        <v>160</v>
      </c>
    </row>
    <row r="342" spans="1:2" x14ac:dyDescent="0.35">
      <c r="A342">
        <v>341</v>
      </c>
      <c r="B342">
        <v>2230</v>
      </c>
    </row>
    <row r="343" spans="1:2" x14ac:dyDescent="0.35">
      <c r="A343">
        <v>342</v>
      </c>
      <c r="B343">
        <v>316</v>
      </c>
    </row>
    <row r="344" spans="1:2" x14ac:dyDescent="0.35">
      <c r="A344">
        <v>343</v>
      </c>
      <c r="B344">
        <v>117</v>
      </c>
    </row>
    <row r="345" spans="1:2" x14ac:dyDescent="0.35">
      <c r="A345">
        <v>344</v>
      </c>
      <c r="B345">
        <v>6406</v>
      </c>
    </row>
    <row r="346" spans="1:2" x14ac:dyDescent="0.35">
      <c r="A346">
        <v>345</v>
      </c>
      <c r="B346">
        <v>192</v>
      </c>
    </row>
    <row r="347" spans="1:2" x14ac:dyDescent="0.35">
      <c r="A347">
        <v>346</v>
      </c>
      <c r="B347">
        <v>26</v>
      </c>
    </row>
    <row r="348" spans="1:2" x14ac:dyDescent="0.35">
      <c r="A348">
        <v>347</v>
      </c>
      <c r="B348">
        <v>723</v>
      </c>
    </row>
    <row r="349" spans="1:2" x14ac:dyDescent="0.35">
      <c r="A349">
        <v>348</v>
      </c>
      <c r="B349">
        <v>170</v>
      </c>
    </row>
    <row r="350" spans="1:2" x14ac:dyDescent="0.35">
      <c r="A350">
        <v>349</v>
      </c>
      <c r="B350">
        <v>238</v>
      </c>
    </row>
    <row r="351" spans="1:2" x14ac:dyDescent="0.35">
      <c r="A351">
        <v>350</v>
      </c>
      <c r="B351">
        <v>55</v>
      </c>
    </row>
    <row r="352" spans="1:2" x14ac:dyDescent="0.35">
      <c r="A352">
        <v>351</v>
      </c>
      <c r="B352">
        <v>128</v>
      </c>
    </row>
    <row r="353" spans="1:2" x14ac:dyDescent="0.35">
      <c r="A353">
        <v>352</v>
      </c>
      <c r="B353">
        <v>2144</v>
      </c>
    </row>
    <row r="354" spans="1:2" x14ac:dyDescent="0.35">
      <c r="A354">
        <v>353</v>
      </c>
      <c r="B354">
        <v>2693</v>
      </c>
    </row>
    <row r="355" spans="1:2" x14ac:dyDescent="0.35">
      <c r="A355">
        <v>354</v>
      </c>
      <c r="B355">
        <v>432</v>
      </c>
    </row>
    <row r="356" spans="1:2" x14ac:dyDescent="0.35">
      <c r="A356">
        <v>355</v>
      </c>
      <c r="B356">
        <v>189</v>
      </c>
    </row>
    <row r="357" spans="1:2" x14ac:dyDescent="0.35">
      <c r="A357">
        <v>356</v>
      </c>
      <c r="B357">
        <v>154</v>
      </c>
    </row>
    <row r="358" spans="1:2" x14ac:dyDescent="0.35">
      <c r="A358">
        <v>357</v>
      </c>
      <c r="B358">
        <v>96</v>
      </c>
    </row>
    <row r="359" spans="1:2" x14ac:dyDescent="0.35">
      <c r="A359">
        <v>358</v>
      </c>
      <c r="B359">
        <v>3063</v>
      </c>
    </row>
    <row r="360" spans="1:2" x14ac:dyDescent="0.35">
      <c r="A360">
        <v>359</v>
      </c>
      <c r="B360">
        <v>2266</v>
      </c>
    </row>
    <row r="361" spans="1:2" x14ac:dyDescent="0.35">
      <c r="A361">
        <v>360</v>
      </c>
      <c r="B361">
        <v>194</v>
      </c>
    </row>
    <row r="362" spans="1:2" x14ac:dyDescent="0.35">
      <c r="A362">
        <v>361</v>
      </c>
      <c r="B362">
        <v>129</v>
      </c>
    </row>
    <row r="363" spans="1:2" x14ac:dyDescent="0.35">
      <c r="A363">
        <v>362</v>
      </c>
      <c r="B363">
        <v>375</v>
      </c>
    </row>
    <row r="364" spans="1:2" x14ac:dyDescent="0.35">
      <c r="A364">
        <v>363</v>
      </c>
      <c r="B364">
        <v>409</v>
      </c>
    </row>
    <row r="365" spans="1:2" x14ac:dyDescent="0.35">
      <c r="A365">
        <v>364</v>
      </c>
      <c r="B365">
        <v>234</v>
      </c>
    </row>
    <row r="366" spans="1:2" x14ac:dyDescent="0.35">
      <c r="A366">
        <v>365</v>
      </c>
      <c r="B366">
        <v>3016</v>
      </c>
    </row>
    <row r="367" spans="1:2" x14ac:dyDescent="0.35">
      <c r="A367">
        <v>366</v>
      </c>
      <c r="B367">
        <v>264</v>
      </c>
    </row>
    <row r="368" spans="1:2" x14ac:dyDescent="0.35">
      <c r="A368">
        <v>367</v>
      </c>
      <c r="B368">
        <v>272</v>
      </c>
    </row>
    <row r="369" spans="1:2" x14ac:dyDescent="0.35">
      <c r="A369">
        <v>368</v>
      </c>
      <c r="B369">
        <v>419</v>
      </c>
    </row>
    <row r="370" spans="1:2" x14ac:dyDescent="0.35">
      <c r="A370">
        <v>369</v>
      </c>
      <c r="B370">
        <v>1621</v>
      </c>
    </row>
    <row r="371" spans="1:2" x14ac:dyDescent="0.35">
      <c r="A371">
        <v>370</v>
      </c>
      <c r="B371">
        <v>1101</v>
      </c>
    </row>
    <row r="372" spans="1:2" x14ac:dyDescent="0.35">
      <c r="A372">
        <v>371</v>
      </c>
      <c r="B372">
        <v>1073</v>
      </c>
    </row>
    <row r="373" spans="1:2" x14ac:dyDescent="0.35">
      <c r="A373">
        <v>372</v>
      </c>
      <c r="B373">
        <v>331</v>
      </c>
    </row>
    <row r="374" spans="1:2" x14ac:dyDescent="0.35">
      <c r="A374">
        <v>373</v>
      </c>
      <c r="B374">
        <v>1170</v>
      </c>
    </row>
    <row r="375" spans="1:2" x14ac:dyDescent="0.35">
      <c r="A375">
        <v>374</v>
      </c>
      <c r="B375">
        <v>363</v>
      </c>
    </row>
    <row r="376" spans="1:2" x14ac:dyDescent="0.35">
      <c r="A376">
        <v>375</v>
      </c>
      <c r="B376">
        <v>103</v>
      </c>
    </row>
    <row r="377" spans="1:2" x14ac:dyDescent="0.35">
      <c r="A377">
        <v>376</v>
      </c>
      <c r="B377">
        <v>147</v>
      </c>
    </row>
    <row r="378" spans="1:2" x14ac:dyDescent="0.35">
      <c r="A378">
        <v>377</v>
      </c>
      <c r="B378">
        <v>110</v>
      </c>
    </row>
    <row r="379" spans="1:2" x14ac:dyDescent="0.35">
      <c r="A379">
        <v>378</v>
      </c>
      <c r="B379">
        <v>134</v>
      </c>
    </row>
    <row r="380" spans="1:2" x14ac:dyDescent="0.35">
      <c r="A380">
        <v>379</v>
      </c>
      <c r="B380">
        <v>269</v>
      </c>
    </row>
    <row r="381" spans="1:2" x14ac:dyDescent="0.35">
      <c r="A381">
        <v>380</v>
      </c>
      <c r="B381">
        <v>175</v>
      </c>
    </row>
    <row r="382" spans="1:2" x14ac:dyDescent="0.35">
      <c r="A382">
        <v>381</v>
      </c>
      <c r="B382">
        <v>69</v>
      </c>
    </row>
    <row r="383" spans="1:2" x14ac:dyDescent="0.35">
      <c r="A383">
        <v>382</v>
      </c>
      <c r="B383">
        <v>190</v>
      </c>
    </row>
    <row r="384" spans="1:2" x14ac:dyDescent="0.35">
      <c r="A384">
        <v>383</v>
      </c>
      <c r="B384">
        <v>237</v>
      </c>
    </row>
    <row r="385" spans="1:2" x14ac:dyDescent="0.35">
      <c r="A385">
        <v>384</v>
      </c>
      <c r="B385">
        <v>196</v>
      </c>
    </row>
    <row r="386" spans="1:2" x14ac:dyDescent="0.35">
      <c r="A386">
        <v>385</v>
      </c>
      <c r="B386">
        <v>7295</v>
      </c>
    </row>
    <row r="387" spans="1:2" x14ac:dyDescent="0.35">
      <c r="A387">
        <v>386</v>
      </c>
      <c r="B387">
        <v>2893</v>
      </c>
    </row>
    <row r="388" spans="1:2" x14ac:dyDescent="0.35">
      <c r="A388">
        <v>387</v>
      </c>
      <c r="B388">
        <v>820</v>
      </c>
    </row>
    <row r="389" spans="1:2" x14ac:dyDescent="0.35">
      <c r="A389">
        <v>388</v>
      </c>
      <c r="B389">
        <v>2038</v>
      </c>
    </row>
    <row r="390" spans="1:2" x14ac:dyDescent="0.35">
      <c r="A390">
        <v>389</v>
      </c>
      <c r="B390">
        <v>116</v>
      </c>
    </row>
    <row r="391" spans="1:2" x14ac:dyDescent="0.35">
      <c r="A391">
        <v>390</v>
      </c>
      <c r="B391">
        <v>1345</v>
      </c>
    </row>
    <row r="392" spans="1:2" x14ac:dyDescent="0.35">
      <c r="A392">
        <v>391</v>
      </c>
      <c r="B392">
        <v>168</v>
      </c>
    </row>
    <row r="393" spans="1:2" x14ac:dyDescent="0.35">
      <c r="A393">
        <v>392</v>
      </c>
      <c r="B393">
        <v>137</v>
      </c>
    </row>
    <row r="394" spans="1:2" x14ac:dyDescent="0.35">
      <c r="A394">
        <v>393</v>
      </c>
      <c r="B394">
        <v>186</v>
      </c>
    </row>
    <row r="395" spans="1:2" x14ac:dyDescent="0.35">
      <c r="A395">
        <v>394</v>
      </c>
      <c r="B395">
        <v>125</v>
      </c>
    </row>
    <row r="396" spans="1:2" x14ac:dyDescent="0.35">
      <c r="A396">
        <v>395</v>
      </c>
      <c r="B396">
        <v>202</v>
      </c>
    </row>
    <row r="397" spans="1:2" x14ac:dyDescent="0.35">
      <c r="A397">
        <v>396</v>
      </c>
      <c r="B397">
        <v>103</v>
      </c>
    </row>
    <row r="398" spans="1:2" x14ac:dyDescent="0.35">
      <c r="A398">
        <v>397</v>
      </c>
      <c r="B398">
        <v>1785</v>
      </c>
    </row>
    <row r="399" spans="1:2" x14ac:dyDescent="0.35">
      <c r="A399">
        <v>398</v>
      </c>
      <c r="B399">
        <v>157</v>
      </c>
    </row>
    <row r="400" spans="1:2" x14ac:dyDescent="0.35">
      <c r="A400">
        <v>399</v>
      </c>
      <c r="B400">
        <v>555</v>
      </c>
    </row>
    <row r="401" spans="1:2" x14ac:dyDescent="0.35">
      <c r="A401">
        <v>400</v>
      </c>
      <c r="B401">
        <v>297</v>
      </c>
    </row>
    <row r="402" spans="1:2" x14ac:dyDescent="0.35">
      <c r="A402">
        <v>401</v>
      </c>
      <c r="B402">
        <v>123</v>
      </c>
    </row>
    <row r="403" spans="1:2" x14ac:dyDescent="0.35">
      <c r="A403">
        <v>402</v>
      </c>
      <c r="B403">
        <v>3036</v>
      </c>
    </row>
    <row r="404" spans="1:2" x14ac:dyDescent="0.35">
      <c r="A404">
        <v>403</v>
      </c>
      <c r="B404">
        <v>144</v>
      </c>
    </row>
    <row r="405" spans="1:2" x14ac:dyDescent="0.35">
      <c r="A405">
        <v>404</v>
      </c>
      <c r="B405">
        <v>121</v>
      </c>
    </row>
    <row r="406" spans="1:2" x14ac:dyDescent="0.35">
      <c r="A406">
        <v>405</v>
      </c>
      <c r="B406">
        <v>181</v>
      </c>
    </row>
    <row r="407" spans="1:2" x14ac:dyDescent="0.35">
      <c r="A407">
        <v>406</v>
      </c>
      <c r="B407">
        <v>122</v>
      </c>
    </row>
    <row r="408" spans="1:2" x14ac:dyDescent="0.35">
      <c r="A408">
        <v>407</v>
      </c>
      <c r="B408">
        <v>1071</v>
      </c>
    </row>
    <row r="409" spans="1:2" x14ac:dyDescent="0.35">
      <c r="A409">
        <v>408</v>
      </c>
      <c r="B409">
        <v>980</v>
      </c>
    </row>
    <row r="410" spans="1:2" x14ac:dyDescent="0.35">
      <c r="A410">
        <v>409</v>
      </c>
      <c r="B410">
        <v>536</v>
      </c>
    </row>
    <row r="411" spans="1:2" x14ac:dyDescent="0.35">
      <c r="A411">
        <v>410</v>
      </c>
      <c r="B411">
        <v>1991</v>
      </c>
    </row>
    <row r="412" spans="1:2" x14ac:dyDescent="0.35">
      <c r="A412">
        <v>411</v>
      </c>
      <c r="B412">
        <v>180</v>
      </c>
    </row>
    <row r="413" spans="1:2" x14ac:dyDescent="0.35">
      <c r="A413">
        <v>412</v>
      </c>
      <c r="B413">
        <v>130</v>
      </c>
    </row>
    <row r="414" spans="1:2" x14ac:dyDescent="0.35">
      <c r="A414">
        <v>413</v>
      </c>
      <c r="B414">
        <v>122</v>
      </c>
    </row>
    <row r="415" spans="1:2" x14ac:dyDescent="0.35">
      <c r="A415">
        <v>414</v>
      </c>
      <c r="B415">
        <v>140</v>
      </c>
    </row>
    <row r="416" spans="1:2" x14ac:dyDescent="0.35">
      <c r="A416">
        <v>415</v>
      </c>
      <c r="B416">
        <v>3388</v>
      </c>
    </row>
    <row r="417" spans="1:2" x14ac:dyDescent="0.35">
      <c r="A417">
        <v>416</v>
      </c>
      <c r="B417">
        <v>280</v>
      </c>
    </row>
    <row r="418" spans="1:2" x14ac:dyDescent="0.35">
      <c r="A418">
        <v>417</v>
      </c>
      <c r="B418">
        <v>366</v>
      </c>
    </row>
    <row r="419" spans="1:2" x14ac:dyDescent="0.35">
      <c r="A419">
        <v>418</v>
      </c>
      <c r="B419">
        <v>270</v>
      </c>
    </row>
    <row r="420" spans="1:2" x14ac:dyDescent="0.35">
      <c r="A420">
        <v>419</v>
      </c>
      <c r="B420">
        <v>137</v>
      </c>
    </row>
    <row r="421" spans="1:2" x14ac:dyDescent="0.35">
      <c r="A421">
        <v>420</v>
      </c>
      <c r="B421">
        <v>3205</v>
      </c>
    </row>
    <row r="422" spans="1:2" x14ac:dyDescent="0.35">
      <c r="A422">
        <v>421</v>
      </c>
      <c r="B422">
        <v>288</v>
      </c>
    </row>
    <row r="423" spans="1:2" x14ac:dyDescent="0.35">
      <c r="A423">
        <v>422</v>
      </c>
      <c r="B423">
        <v>148</v>
      </c>
    </row>
    <row r="424" spans="1:2" x14ac:dyDescent="0.35">
      <c r="A424">
        <v>423</v>
      </c>
      <c r="B424">
        <v>114</v>
      </c>
    </row>
    <row r="425" spans="1:2" x14ac:dyDescent="0.35">
      <c r="A425">
        <v>424</v>
      </c>
      <c r="B425">
        <v>1518</v>
      </c>
    </row>
    <row r="426" spans="1:2" x14ac:dyDescent="0.35">
      <c r="A426">
        <v>425</v>
      </c>
      <c r="B426">
        <v>166</v>
      </c>
    </row>
    <row r="427" spans="1:2" x14ac:dyDescent="0.35">
      <c r="A427">
        <v>426</v>
      </c>
      <c r="B427">
        <v>100</v>
      </c>
    </row>
    <row r="428" spans="1:2" x14ac:dyDescent="0.35">
      <c r="A428">
        <v>427</v>
      </c>
      <c r="B428">
        <v>235</v>
      </c>
    </row>
    <row r="429" spans="1:2" x14ac:dyDescent="0.35">
      <c r="A429">
        <v>428</v>
      </c>
      <c r="B429">
        <v>148</v>
      </c>
    </row>
    <row r="430" spans="1:2" x14ac:dyDescent="0.35">
      <c r="A430">
        <v>429</v>
      </c>
      <c r="B430">
        <v>198</v>
      </c>
    </row>
    <row r="431" spans="1:2" x14ac:dyDescent="0.35">
      <c r="A431">
        <v>430</v>
      </c>
      <c r="B431">
        <v>150</v>
      </c>
    </row>
    <row r="432" spans="1:2" x14ac:dyDescent="0.35">
      <c r="A432">
        <v>431</v>
      </c>
      <c r="B432">
        <v>216</v>
      </c>
    </row>
    <row r="433" spans="1:2" x14ac:dyDescent="0.35">
      <c r="A433">
        <v>432</v>
      </c>
      <c r="B433">
        <v>5139</v>
      </c>
    </row>
    <row r="434" spans="1:2" x14ac:dyDescent="0.35">
      <c r="A434">
        <v>433</v>
      </c>
      <c r="B434">
        <v>2353</v>
      </c>
    </row>
    <row r="435" spans="1:2" x14ac:dyDescent="0.35">
      <c r="A435">
        <v>434</v>
      </c>
      <c r="B435">
        <v>78</v>
      </c>
    </row>
    <row r="436" spans="1:2" x14ac:dyDescent="0.35">
      <c r="A436">
        <v>435</v>
      </c>
      <c r="B436">
        <v>174</v>
      </c>
    </row>
    <row r="437" spans="1:2" x14ac:dyDescent="0.35">
      <c r="A437">
        <v>436</v>
      </c>
      <c r="B437">
        <v>164</v>
      </c>
    </row>
    <row r="438" spans="1:2" x14ac:dyDescent="0.35">
      <c r="A438">
        <v>437</v>
      </c>
      <c r="B438">
        <v>161</v>
      </c>
    </row>
    <row r="439" spans="1:2" x14ac:dyDescent="0.35">
      <c r="A439">
        <v>438</v>
      </c>
      <c r="B439">
        <v>138</v>
      </c>
    </row>
    <row r="440" spans="1:2" x14ac:dyDescent="0.35">
      <c r="A440">
        <v>439</v>
      </c>
      <c r="B440">
        <v>3308</v>
      </c>
    </row>
    <row r="441" spans="1:2" x14ac:dyDescent="0.35">
      <c r="A441">
        <v>440</v>
      </c>
      <c r="B441">
        <v>127</v>
      </c>
    </row>
    <row r="442" spans="1:2" x14ac:dyDescent="0.35">
      <c r="A442">
        <v>441</v>
      </c>
      <c r="B442">
        <v>207</v>
      </c>
    </row>
    <row r="443" spans="1:2" x14ac:dyDescent="0.35">
      <c r="A443">
        <v>442</v>
      </c>
      <c r="B443">
        <v>181</v>
      </c>
    </row>
    <row r="444" spans="1:2" x14ac:dyDescent="0.35">
      <c r="A444">
        <v>443</v>
      </c>
      <c r="B444">
        <v>110</v>
      </c>
    </row>
    <row r="445" spans="1:2" x14ac:dyDescent="0.35">
      <c r="A445">
        <v>444</v>
      </c>
      <c r="B445">
        <v>185</v>
      </c>
    </row>
    <row r="446" spans="1:2" x14ac:dyDescent="0.35">
      <c r="A446">
        <v>445</v>
      </c>
      <c r="B446">
        <v>121</v>
      </c>
    </row>
    <row r="447" spans="1:2" x14ac:dyDescent="0.35">
      <c r="A447">
        <v>446</v>
      </c>
      <c r="B447">
        <v>106</v>
      </c>
    </row>
    <row r="448" spans="1:2" x14ac:dyDescent="0.35">
      <c r="A448">
        <v>447</v>
      </c>
      <c r="B448">
        <v>142</v>
      </c>
    </row>
    <row r="449" spans="1:2" x14ac:dyDescent="0.35">
      <c r="A449">
        <v>448</v>
      </c>
      <c r="B449">
        <v>233</v>
      </c>
    </row>
    <row r="450" spans="1:2" x14ac:dyDescent="0.35">
      <c r="A450">
        <v>449</v>
      </c>
      <c r="B450">
        <v>218</v>
      </c>
    </row>
    <row r="451" spans="1:2" x14ac:dyDescent="0.35">
      <c r="A451">
        <v>450</v>
      </c>
      <c r="B451">
        <v>76</v>
      </c>
    </row>
    <row r="452" spans="1:2" x14ac:dyDescent="0.35">
      <c r="A452">
        <v>451</v>
      </c>
      <c r="B452">
        <v>43</v>
      </c>
    </row>
    <row r="453" spans="1:2" x14ac:dyDescent="0.35">
      <c r="A453">
        <v>452</v>
      </c>
      <c r="B453">
        <v>221</v>
      </c>
    </row>
    <row r="454" spans="1:2" x14ac:dyDescent="0.35">
      <c r="A454">
        <v>453</v>
      </c>
      <c r="B454">
        <v>2805</v>
      </c>
    </row>
    <row r="455" spans="1:2" x14ac:dyDescent="0.35">
      <c r="A455">
        <v>454</v>
      </c>
      <c r="B455">
        <v>68</v>
      </c>
    </row>
    <row r="456" spans="1:2" x14ac:dyDescent="0.35">
      <c r="A456">
        <v>455</v>
      </c>
      <c r="B456">
        <v>183</v>
      </c>
    </row>
    <row r="457" spans="1:2" x14ac:dyDescent="0.35">
      <c r="A457">
        <v>456</v>
      </c>
      <c r="B457">
        <v>133</v>
      </c>
    </row>
    <row r="458" spans="1:2" x14ac:dyDescent="0.35">
      <c r="A458">
        <v>457</v>
      </c>
      <c r="B458">
        <v>2489</v>
      </c>
    </row>
    <row r="459" spans="1:2" x14ac:dyDescent="0.35">
      <c r="A459">
        <v>458</v>
      </c>
      <c r="B459">
        <v>69</v>
      </c>
    </row>
    <row r="460" spans="1:2" x14ac:dyDescent="0.35">
      <c r="A460">
        <v>459</v>
      </c>
      <c r="B460">
        <v>279</v>
      </c>
    </row>
    <row r="461" spans="1:2" x14ac:dyDescent="0.35">
      <c r="A461">
        <v>460</v>
      </c>
      <c r="B461">
        <v>210</v>
      </c>
    </row>
    <row r="462" spans="1:2" x14ac:dyDescent="0.35">
      <c r="A462">
        <v>461</v>
      </c>
      <c r="B462">
        <v>2100</v>
      </c>
    </row>
    <row r="463" spans="1:2" x14ac:dyDescent="0.35">
      <c r="A463">
        <v>462</v>
      </c>
      <c r="B463">
        <v>252</v>
      </c>
    </row>
    <row r="464" spans="1:2" x14ac:dyDescent="0.35">
      <c r="A464">
        <v>463</v>
      </c>
      <c r="B464">
        <v>1280</v>
      </c>
    </row>
    <row r="465" spans="1:2" x14ac:dyDescent="0.35">
      <c r="A465">
        <v>464</v>
      </c>
      <c r="B465">
        <v>157</v>
      </c>
    </row>
    <row r="466" spans="1:2" x14ac:dyDescent="0.35">
      <c r="A466">
        <v>465</v>
      </c>
      <c r="B466">
        <v>194</v>
      </c>
    </row>
    <row r="467" spans="1:2" x14ac:dyDescent="0.35">
      <c r="A467">
        <v>466</v>
      </c>
      <c r="B467">
        <v>82</v>
      </c>
    </row>
    <row r="468" spans="1:2" x14ac:dyDescent="0.35">
      <c r="A468">
        <v>467</v>
      </c>
      <c r="B468">
        <v>4233</v>
      </c>
    </row>
    <row r="469" spans="1:2" x14ac:dyDescent="0.35">
      <c r="A469">
        <v>468</v>
      </c>
      <c r="B469">
        <v>1297</v>
      </c>
    </row>
    <row r="470" spans="1:2" x14ac:dyDescent="0.35">
      <c r="A470">
        <v>469</v>
      </c>
      <c r="B470">
        <v>165</v>
      </c>
    </row>
    <row r="471" spans="1:2" x14ac:dyDescent="0.35">
      <c r="A471">
        <v>470</v>
      </c>
      <c r="B471">
        <v>119</v>
      </c>
    </row>
    <row r="472" spans="1:2" x14ac:dyDescent="0.35">
      <c r="A472">
        <v>471</v>
      </c>
      <c r="B472">
        <v>1797</v>
      </c>
    </row>
    <row r="473" spans="1:2" x14ac:dyDescent="0.35">
      <c r="A473">
        <v>472</v>
      </c>
      <c r="B473">
        <v>261</v>
      </c>
    </row>
    <row r="474" spans="1:2" x14ac:dyDescent="0.35">
      <c r="A474">
        <v>473</v>
      </c>
      <c r="B474">
        <v>157</v>
      </c>
    </row>
    <row r="475" spans="1:2" x14ac:dyDescent="0.35">
      <c r="A475">
        <v>474</v>
      </c>
      <c r="B475">
        <v>3533</v>
      </c>
    </row>
    <row r="476" spans="1:2" x14ac:dyDescent="0.35">
      <c r="A476">
        <v>475</v>
      </c>
      <c r="B476">
        <v>155</v>
      </c>
    </row>
    <row r="477" spans="1:2" x14ac:dyDescent="0.35">
      <c r="A477">
        <v>476</v>
      </c>
      <c r="B477">
        <v>132</v>
      </c>
    </row>
    <row r="478" spans="1:2" x14ac:dyDescent="0.35">
      <c r="A478">
        <v>477</v>
      </c>
      <c r="B478">
        <v>1354</v>
      </c>
    </row>
    <row r="479" spans="1:2" x14ac:dyDescent="0.35">
      <c r="A479">
        <v>478</v>
      </c>
      <c r="B479">
        <v>48</v>
      </c>
    </row>
    <row r="480" spans="1:2" x14ac:dyDescent="0.35">
      <c r="A480">
        <v>479</v>
      </c>
      <c r="B480">
        <v>110</v>
      </c>
    </row>
    <row r="481" spans="1:2" x14ac:dyDescent="0.35">
      <c r="A481">
        <v>480</v>
      </c>
      <c r="B481">
        <v>172</v>
      </c>
    </row>
    <row r="482" spans="1:2" x14ac:dyDescent="0.35">
      <c r="A482">
        <v>481</v>
      </c>
      <c r="B482">
        <v>307</v>
      </c>
    </row>
    <row r="483" spans="1:2" x14ac:dyDescent="0.35">
      <c r="A483">
        <v>482</v>
      </c>
      <c r="B483">
        <v>160</v>
      </c>
    </row>
    <row r="484" spans="1:2" x14ac:dyDescent="0.35">
      <c r="A484">
        <v>483</v>
      </c>
      <c r="B484">
        <v>1467</v>
      </c>
    </row>
    <row r="485" spans="1:2" x14ac:dyDescent="0.35">
      <c r="A485">
        <v>484</v>
      </c>
      <c r="B485">
        <v>2662</v>
      </c>
    </row>
    <row r="486" spans="1:2" x14ac:dyDescent="0.35">
      <c r="A486">
        <v>485</v>
      </c>
      <c r="B486">
        <v>452</v>
      </c>
    </row>
    <row r="487" spans="1:2" x14ac:dyDescent="0.35">
      <c r="A487">
        <v>486</v>
      </c>
      <c r="B487">
        <v>158</v>
      </c>
    </row>
    <row r="488" spans="1:2" x14ac:dyDescent="0.35">
      <c r="A488">
        <v>487</v>
      </c>
      <c r="B488">
        <v>225</v>
      </c>
    </row>
    <row r="489" spans="1:2" x14ac:dyDescent="0.35">
      <c r="A489">
        <v>488</v>
      </c>
      <c r="B489">
        <v>65</v>
      </c>
    </row>
    <row r="490" spans="1:2" x14ac:dyDescent="0.35">
      <c r="A490">
        <v>489</v>
      </c>
      <c r="B490">
        <v>163</v>
      </c>
    </row>
    <row r="491" spans="1:2" x14ac:dyDescent="0.35">
      <c r="A491">
        <v>490</v>
      </c>
      <c r="B491">
        <v>85</v>
      </c>
    </row>
    <row r="492" spans="1:2" x14ac:dyDescent="0.35">
      <c r="A492">
        <v>491</v>
      </c>
      <c r="B492">
        <v>217</v>
      </c>
    </row>
    <row r="493" spans="1:2" x14ac:dyDescent="0.35">
      <c r="A493">
        <v>492</v>
      </c>
      <c r="B493">
        <v>150</v>
      </c>
    </row>
    <row r="494" spans="1:2" x14ac:dyDescent="0.35">
      <c r="A494">
        <v>493</v>
      </c>
      <c r="B494">
        <v>3272</v>
      </c>
    </row>
    <row r="495" spans="1:2" x14ac:dyDescent="0.35">
      <c r="A495">
        <v>494</v>
      </c>
      <c r="B495">
        <v>300</v>
      </c>
    </row>
    <row r="496" spans="1:2" x14ac:dyDescent="0.35">
      <c r="A496">
        <v>495</v>
      </c>
      <c r="B496">
        <v>126</v>
      </c>
    </row>
    <row r="497" spans="1:2" x14ac:dyDescent="0.35">
      <c r="A497">
        <v>496</v>
      </c>
      <c r="B497">
        <v>2320</v>
      </c>
    </row>
    <row r="498" spans="1:2" x14ac:dyDescent="0.35">
      <c r="A498">
        <v>497</v>
      </c>
      <c r="B498">
        <v>81</v>
      </c>
    </row>
    <row r="499" spans="1:2" x14ac:dyDescent="0.35">
      <c r="A499">
        <v>498</v>
      </c>
      <c r="B499">
        <v>1887</v>
      </c>
    </row>
    <row r="500" spans="1:2" x14ac:dyDescent="0.35">
      <c r="A500">
        <v>499</v>
      </c>
      <c r="B500">
        <v>4358</v>
      </c>
    </row>
    <row r="501" spans="1:2" x14ac:dyDescent="0.35">
      <c r="A501">
        <v>500</v>
      </c>
      <c r="B501">
        <v>53</v>
      </c>
    </row>
    <row r="502" spans="1:2" x14ac:dyDescent="0.35">
      <c r="A502">
        <v>501</v>
      </c>
      <c r="B502">
        <v>2414</v>
      </c>
    </row>
    <row r="503" spans="1:2" x14ac:dyDescent="0.35">
      <c r="A503">
        <v>502</v>
      </c>
      <c r="B503">
        <v>80</v>
      </c>
    </row>
    <row r="504" spans="1:2" x14ac:dyDescent="0.35">
      <c r="A504">
        <v>503</v>
      </c>
      <c r="B504">
        <v>193</v>
      </c>
    </row>
    <row r="505" spans="1:2" x14ac:dyDescent="0.35">
      <c r="A505">
        <v>504</v>
      </c>
      <c r="B505">
        <v>52</v>
      </c>
    </row>
    <row r="506" spans="1:2" x14ac:dyDescent="0.35">
      <c r="A506">
        <v>505</v>
      </c>
      <c r="B506">
        <v>290</v>
      </c>
    </row>
    <row r="507" spans="1:2" x14ac:dyDescent="0.35">
      <c r="A507">
        <v>506</v>
      </c>
      <c r="B507">
        <v>122</v>
      </c>
    </row>
    <row r="508" spans="1:2" x14ac:dyDescent="0.35">
      <c r="A508">
        <v>507</v>
      </c>
      <c r="B508">
        <v>1470</v>
      </c>
    </row>
    <row r="509" spans="1:2" x14ac:dyDescent="0.35">
      <c r="A509">
        <v>508</v>
      </c>
      <c r="B509">
        <v>165</v>
      </c>
    </row>
    <row r="510" spans="1:2" x14ac:dyDescent="0.35">
      <c r="A510">
        <v>509</v>
      </c>
      <c r="B510">
        <v>182</v>
      </c>
    </row>
    <row r="511" spans="1:2" x14ac:dyDescent="0.35">
      <c r="A511">
        <v>510</v>
      </c>
      <c r="B511">
        <v>199</v>
      </c>
    </row>
    <row r="512" spans="1:2" x14ac:dyDescent="0.35">
      <c r="A512">
        <v>511</v>
      </c>
      <c r="B512">
        <v>56</v>
      </c>
    </row>
    <row r="513" spans="1:2" x14ac:dyDescent="0.35">
      <c r="A513">
        <v>512</v>
      </c>
      <c r="B513">
        <v>1460</v>
      </c>
    </row>
    <row r="514" spans="1:2" x14ac:dyDescent="0.35">
      <c r="A514">
        <v>513</v>
      </c>
      <c r="B514">
        <v>123</v>
      </c>
    </row>
    <row r="515" spans="1:2" x14ac:dyDescent="0.35">
      <c r="A515">
        <v>514</v>
      </c>
      <c r="B515">
        <v>159</v>
      </c>
    </row>
    <row r="516" spans="1:2" x14ac:dyDescent="0.35">
      <c r="A516">
        <v>515</v>
      </c>
      <c r="B516">
        <v>110</v>
      </c>
    </row>
    <row r="517" spans="1:2" x14ac:dyDescent="0.35">
      <c r="A517">
        <v>516</v>
      </c>
      <c r="B517">
        <v>236</v>
      </c>
    </row>
    <row r="518" spans="1:2" x14ac:dyDescent="0.35">
      <c r="A518">
        <v>517</v>
      </c>
      <c r="B518">
        <v>191</v>
      </c>
    </row>
    <row r="519" spans="1:2" x14ac:dyDescent="0.35">
      <c r="A519">
        <v>518</v>
      </c>
      <c r="B519">
        <v>3934</v>
      </c>
    </row>
    <row r="520" spans="1:2" x14ac:dyDescent="0.35">
      <c r="A520">
        <v>519</v>
      </c>
      <c r="B520">
        <v>80</v>
      </c>
    </row>
    <row r="521" spans="1:2" x14ac:dyDescent="0.35">
      <c r="A521">
        <v>520</v>
      </c>
      <c r="B521">
        <v>462</v>
      </c>
    </row>
    <row r="522" spans="1:2" x14ac:dyDescent="0.35">
      <c r="A522">
        <v>521</v>
      </c>
      <c r="B522">
        <v>179</v>
      </c>
    </row>
    <row r="523" spans="1:2" x14ac:dyDescent="0.35">
      <c r="A523">
        <v>522</v>
      </c>
      <c r="B523">
        <v>1866</v>
      </c>
    </row>
    <row r="524" spans="1:2" x14ac:dyDescent="0.35">
      <c r="A524">
        <v>523</v>
      </c>
      <c r="B524">
        <v>156</v>
      </c>
    </row>
    <row r="525" spans="1:2" x14ac:dyDescent="0.35">
      <c r="A525">
        <v>524</v>
      </c>
      <c r="B525">
        <v>255</v>
      </c>
    </row>
    <row r="526" spans="1:2" x14ac:dyDescent="0.35">
      <c r="A526">
        <v>525</v>
      </c>
      <c r="B526">
        <v>2261</v>
      </c>
    </row>
    <row r="527" spans="1:2" x14ac:dyDescent="0.35">
      <c r="A527">
        <v>526</v>
      </c>
      <c r="B527">
        <v>40</v>
      </c>
    </row>
    <row r="528" spans="1:2" x14ac:dyDescent="0.35">
      <c r="A528">
        <v>527</v>
      </c>
      <c r="B528">
        <v>2289</v>
      </c>
    </row>
    <row r="529" spans="1:2" x14ac:dyDescent="0.35">
      <c r="A529">
        <v>528</v>
      </c>
      <c r="B529">
        <v>65</v>
      </c>
    </row>
    <row r="530" spans="1:2" x14ac:dyDescent="0.35">
      <c r="A530">
        <v>529</v>
      </c>
      <c r="B530">
        <v>3777</v>
      </c>
    </row>
    <row r="531" spans="1:2" x14ac:dyDescent="0.35">
      <c r="A531">
        <v>530</v>
      </c>
      <c r="B531">
        <v>184</v>
      </c>
    </row>
    <row r="532" spans="1:2" x14ac:dyDescent="0.35">
      <c r="A532">
        <v>531</v>
      </c>
      <c r="B532">
        <v>85</v>
      </c>
    </row>
    <row r="533" spans="1:2" x14ac:dyDescent="0.35">
      <c r="A533">
        <v>532</v>
      </c>
      <c r="B533">
        <v>144</v>
      </c>
    </row>
    <row r="534" spans="1:2" x14ac:dyDescent="0.35">
      <c r="A534">
        <v>533</v>
      </c>
      <c r="B534">
        <v>1902</v>
      </c>
    </row>
    <row r="535" spans="1:2" x14ac:dyDescent="0.35">
      <c r="A535">
        <v>534</v>
      </c>
      <c r="B535">
        <v>105</v>
      </c>
    </row>
    <row r="536" spans="1:2" x14ac:dyDescent="0.35">
      <c r="A536">
        <v>535</v>
      </c>
      <c r="B536">
        <v>132</v>
      </c>
    </row>
    <row r="537" spans="1:2" x14ac:dyDescent="0.35">
      <c r="A537">
        <v>536</v>
      </c>
      <c r="B537">
        <v>96</v>
      </c>
    </row>
    <row r="538" spans="1:2" x14ac:dyDescent="0.35">
      <c r="A538">
        <v>537</v>
      </c>
      <c r="B538">
        <v>114</v>
      </c>
    </row>
    <row r="539" spans="1:2" x14ac:dyDescent="0.35">
      <c r="A539">
        <v>538</v>
      </c>
      <c r="B539">
        <v>203</v>
      </c>
    </row>
    <row r="540" spans="1:2" x14ac:dyDescent="0.35">
      <c r="A540">
        <v>539</v>
      </c>
      <c r="B540">
        <v>1559</v>
      </c>
    </row>
    <row r="541" spans="1:2" x14ac:dyDescent="0.35">
      <c r="A541">
        <v>540</v>
      </c>
      <c r="B541">
        <v>1548</v>
      </c>
    </row>
    <row r="542" spans="1:2" x14ac:dyDescent="0.35">
      <c r="A542">
        <v>541</v>
      </c>
      <c r="B542">
        <v>80</v>
      </c>
    </row>
    <row r="543" spans="1:2" x14ac:dyDescent="0.35">
      <c r="A543">
        <v>542</v>
      </c>
      <c r="B543">
        <v>131</v>
      </c>
    </row>
    <row r="544" spans="1:2" x14ac:dyDescent="0.35">
      <c r="A544">
        <v>543</v>
      </c>
      <c r="B544">
        <v>112</v>
      </c>
    </row>
    <row r="545" spans="1:2" x14ac:dyDescent="0.35">
      <c r="A545">
        <v>544</v>
      </c>
      <c r="B545">
        <v>155</v>
      </c>
    </row>
    <row r="546" spans="1:2" x14ac:dyDescent="0.35">
      <c r="A546">
        <v>545</v>
      </c>
      <c r="B546">
        <v>266</v>
      </c>
    </row>
    <row r="547" spans="1:2" x14ac:dyDescent="0.35">
      <c r="A547">
        <v>546</v>
      </c>
      <c r="B547">
        <v>155</v>
      </c>
    </row>
    <row r="548" spans="1:2" x14ac:dyDescent="0.35">
      <c r="A548">
        <v>547</v>
      </c>
      <c r="B548">
        <v>207</v>
      </c>
    </row>
    <row r="549" spans="1:2" x14ac:dyDescent="0.35">
      <c r="A549">
        <v>548</v>
      </c>
      <c r="B549">
        <v>245</v>
      </c>
    </row>
    <row r="550" spans="1:2" x14ac:dyDescent="0.35">
      <c r="A550">
        <v>549</v>
      </c>
      <c r="B550">
        <v>1573</v>
      </c>
    </row>
    <row r="551" spans="1:2" x14ac:dyDescent="0.35">
      <c r="A551">
        <v>550</v>
      </c>
      <c r="B551">
        <v>114</v>
      </c>
    </row>
    <row r="552" spans="1:2" x14ac:dyDescent="0.35">
      <c r="A552">
        <v>551</v>
      </c>
      <c r="B552">
        <v>93</v>
      </c>
    </row>
    <row r="553" spans="1:2" x14ac:dyDescent="0.35">
      <c r="A553">
        <v>552</v>
      </c>
      <c r="B553">
        <v>1681</v>
      </c>
    </row>
    <row r="554" spans="1:2" x14ac:dyDescent="0.35">
      <c r="A554">
        <v>553</v>
      </c>
      <c r="B554">
        <v>32</v>
      </c>
    </row>
    <row r="555" spans="1:2" x14ac:dyDescent="0.35">
      <c r="A555">
        <v>554</v>
      </c>
      <c r="B555">
        <v>135</v>
      </c>
    </row>
    <row r="556" spans="1:2" x14ac:dyDescent="0.35">
      <c r="A556">
        <v>555</v>
      </c>
      <c r="B556">
        <v>140</v>
      </c>
    </row>
    <row r="557" spans="1:2" x14ac:dyDescent="0.35">
      <c r="A557">
        <v>556</v>
      </c>
      <c r="B557">
        <v>92</v>
      </c>
    </row>
    <row r="558" spans="1:2" x14ac:dyDescent="0.35">
      <c r="A558">
        <v>557</v>
      </c>
      <c r="B558">
        <v>1015</v>
      </c>
    </row>
    <row r="559" spans="1:2" x14ac:dyDescent="0.35">
      <c r="A559">
        <v>558</v>
      </c>
      <c r="B559">
        <v>323</v>
      </c>
    </row>
    <row r="560" spans="1:2" x14ac:dyDescent="0.35">
      <c r="A560">
        <v>559</v>
      </c>
      <c r="B560">
        <v>2326</v>
      </c>
    </row>
    <row r="561" spans="1:2" x14ac:dyDescent="0.35">
      <c r="A561">
        <v>560</v>
      </c>
      <c r="B561">
        <v>381</v>
      </c>
    </row>
    <row r="562" spans="1:2" x14ac:dyDescent="0.35">
      <c r="A562">
        <v>561</v>
      </c>
      <c r="B562">
        <v>480</v>
      </c>
    </row>
    <row r="563" spans="1:2" x14ac:dyDescent="0.35">
      <c r="A563">
        <v>562</v>
      </c>
      <c r="B563">
        <v>226</v>
      </c>
    </row>
    <row r="564" spans="1:2" x14ac:dyDescent="0.35">
      <c r="A564">
        <v>563</v>
      </c>
      <c r="B564">
        <v>241</v>
      </c>
    </row>
    <row r="565" spans="1:2" x14ac:dyDescent="0.35">
      <c r="A565">
        <v>564</v>
      </c>
      <c r="B565">
        <v>132</v>
      </c>
    </row>
    <row r="566" spans="1:2" x14ac:dyDescent="0.35">
      <c r="A566">
        <v>565</v>
      </c>
      <c r="B566">
        <v>2043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8459-7EDF-4C3F-85F8-7CF9A7CB6192}">
  <dimension ref="A1:E363"/>
  <sheetViews>
    <sheetView tabSelected="1" workbookViewId="0">
      <selection activeCell="E13" sqref="E13"/>
    </sheetView>
  </sheetViews>
  <sheetFormatPr defaultRowHeight="15.5" x14ac:dyDescent="0.35"/>
  <cols>
    <col min="1" max="1" width="30.58203125" bestFit="1" customWidth="1"/>
    <col min="2" max="2" width="16.33203125" bestFit="1" customWidth="1"/>
    <col min="4" max="4" width="26.4140625" bestFit="1" customWidth="1"/>
  </cols>
  <sheetData>
    <row r="1" spans="1:5" x14ac:dyDescent="0.35">
      <c r="A1" t="s">
        <v>2066</v>
      </c>
      <c r="B1" t="s">
        <v>2117</v>
      </c>
      <c r="D1" t="s">
        <v>2088</v>
      </c>
      <c r="E1" t="s">
        <v>2090</v>
      </c>
    </row>
    <row r="2" spans="1:5" x14ac:dyDescent="0.35">
      <c r="A2">
        <v>1</v>
      </c>
      <c r="B2">
        <v>56</v>
      </c>
      <c r="D2" t="s">
        <v>2096</v>
      </c>
      <c r="E2">
        <f>COUNTIFS(Crowdfunding!$G$2:$G$1001,"failed",Crowdfunding!$H$2:$H$1001,"&lt;500")</f>
        <v>243</v>
      </c>
    </row>
    <row r="3" spans="1:5" x14ac:dyDescent="0.35">
      <c r="A3">
        <v>2</v>
      </c>
      <c r="B3">
        <v>941</v>
      </c>
      <c r="D3" t="s">
        <v>2097</v>
      </c>
      <c r="E3">
        <f>COUNTIFS(Crowdfunding!$G$2:$G$1001,"failed",Crowdfunding!$H$2:$H$1001,"&lt;1000",Crowdfunding!$H$2:$H$1001,"&gt;=500")</f>
        <v>49</v>
      </c>
    </row>
    <row r="4" spans="1:5" x14ac:dyDescent="0.35">
      <c r="A4">
        <v>3</v>
      </c>
      <c r="B4">
        <v>33</v>
      </c>
      <c r="D4" t="s">
        <v>2098</v>
      </c>
      <c r="E4">
        <f>COUNTIFS(Crowdfunding!$G$2:$G$1001,"failed",Crowdfunding!$D$2:$D$1001,"&lt;1500",Crowdfunding!$D$2:$D$1001,"&gt;=1000")</f>
        <v>1</v>
      </c>
    </row>
    <row r="5" spans="1:5" x14ac:dyDescent="0.35">
      <c r="A5">
        <v>4</v>
      </c>
      <c r="B5">
        <v>107</v>
      </c>
      <c r="D5" t="s">
        <v>2099</v>
      </c>
      <c r="E5">
        <f>COUNTIFS(Crowdfunding!$G$2:$G$1001,"failed",Crowdfunding!$H$2:$H$1001,"&lt;15000",Crowdfunding!$H$2:$H$1001,"&gt;=10000")</f>
        <v>0</v>
      </c>
    </row>
    <row r="6" spans="1:5" x14ac:dyDescent="0.35">
      <c r="A6">
        <v>5</v>
      </c>
      <c r="B6">
        <v>210</v>
      </c>
      <c r="D6" t="s">
        <v>2100</v>
      </c>
      <c r="E6">
        <f>COUNTIFS(Crowdfunding!$G$2:$G$1001,"failed",Crowdfunding!$H$2:$H$1001,"&lt;20000",Crowdfunding!$H$2:$H$1001,"&gt;=15000")</f>
        <v>0</v>
      </c>
    </row>
    <row r="7" spans="1:5" x14ac:dyDescent="0.35">
      <c r="A7">
        <v>6</v>
      </c>
      <c r="B7">
        <v>67</v>
      </c>
      <c r="D7" t="s">
        <v>2101</v>
      </c>
      <c r="E7">
        <f>COUNTIFS(Crowdfunding!$G$2:$G$1001,"failed",Crowdfunding!$H$2:$H$1001,"&lt;25000",Crowdfunding!$H$2:$H$1001,"&gt;=20000")</f>
        <v>0</v>
      </c>
    </row>
    <row r="8" spans="1:5" x14ac:dyDescent="0.35">
      <c r="A8">
        <v>7</v>
      </c>
      <c r="B8">
        <v>14</v>
      </c>
      <c r="D8" t="s">
        <v>2102</v>
      </c>
      <c r="E8">
        <f>COUNTIFS(Crowdfunding!$G$2:$G$1001,"failed",Crowdfunding!$H$2:$H$1001,"&lt;30000",Crowdfunding!$H$2:$H$1001,"&gt;=25000")</f>
        <v>0</v>
      </c>
    </row>
    <row r="9" spans="1:5" x14ac:dyDescent="0.35">
      <c r="A9">
        <v>8</v>
      </c>
      <c r="B9">
        <v>418</v>
      </c>
      <c r="D9" t="s">
        <v>2103</v>
      </c>
      <c r="E9">
        <f>COUNTIFS(Crowdfunding!$G$2:$G$1001,"failed",Crowdfunding!$H$2:$H$1001,"&lt;35000",Crowdfunding!$H$2:$H$1001,"&gt;=30000")</f>
        <v>0</v>
      </c>
    </row>
    <row r="10" spans="1:5" x14ac:dyDescent="0.35">
      <c r="A10">
        <v>9</v>
      </c>
      <c r="B10">
        <v>1220</v>
      </c>
      <c r="D10" t="s">
        <v>2104</v>
      </c>
      <c r="E10">
        <f>COUNTIFS(Crowdfunding!$G$2:$G$1001,"failed",Crowdfunding!$H$2:$H$1001,"&lt;40000",Crowdfunding!$H$2:$H$1001,"&gt;=35000")</f>
        <v>0</v>
      </c>
    </row>
    <row r="11" spans="1:5" x14ac:dyDescent="0.35">
      <c r="A11">
        <v>10</v>
      </c>
      <c r="B11">
        <v>102</v>
      </c>
      <c r="D11" t="s">
        <v>2105</v>
      </c>
      <c r="E11">
        <f>COUNTIFS(Crowdfunding!$G$2:$G$1001,"failed",Crowdfunding!$H$2:$H$1001,"&lt;45000",Crowdfunding!$H$2:$H$1001,"&gt;=40000")</f>
        <v>0</v>
      </c>
    </row>
    <row r="12" spans="1:5" x14ac:dyDescent="0.35">
      <c r="A12">
        <v>11</v>
      </c>
      <c r="B12">
        <v>80</v>
      </c>
      <c r="D12" t="s">
        <v>2106</v>
      </c>
      <c r="E12">
        <f>COUNTIFS(Crowdfunding!$G$2:$G$1001,"failed",Crowdfunding!$H$2:$H$1001,"&lt;50000",Crowdfunding!$H$2:$H$1001,"&gt;=45000")</f>
        <v>0</v>
      </c>
    </row>
    <row r="13" spans="1:5" x14ac:dyDescent="0.35">
      <c r="A13">
        <v>12</v>
      </c>
      <c r="B13">
        <v>35</v>
      </c>
      <c r="D13" t="s">
        <v>2107</v>
      </c>
      <c r="E13">
        <f>COUNTIFS(Crowdfunding!$G$2:$G$1001,"failed",Crowdfunding!$H$2:$H$1001,"&gt;50000")</f>
        <v>0</v>
      </c>
    </row>
    <row r="14" spans="1:5" x14ac:dyDescent="0.35">
      <c r="A14">
        <v>13</v>
      </c>
      <c r="B14">
        <v>750</v>
      </c>
    </row>
    <row r="15" spans="1:5" x14ac:dyDescent="0.35">
      <c r="A15">
        <v>14</v>
      </c>
      <c r="B15">
        <v>19</v>
      </c>
    </row>
    <row r="16" spans="1:5" x14ac:dyDescent="0.35">
      <c r="A16">
        <v>15</v>
      </c>
      <c r="B16">
        <v>5</v>
      </c>
    </row>
    <row r="17" spans="1:2" x14ac:dyDescent="0.35">
      <c r="A17">
        <v>16</v>
      </c>
      <c r="B17">
        <v>154</v>
      </c>
    </row>
    <row r="18" spans="1:2" x14ac:dyDescent="0.35">
      <c r="A18">
        <v>17</v>
      </c>
      <c r="B18">
        <v>0</v>
      </c>
    </row>
    <row r="19" spans="1:2" x14ac:dyDescent="0.35">
      <c r="A19">
        <v>18</v>
      </c>
      <c r="B19">
        <v>3304</v>
      </c>
    </row>
    <row r="20" spans="1:2" x14ac:dyDescent="0.35">
      <c r="A20">
        <v>19</v>
      </c>
      <c r="B20">
        <v>1</v>
      </c>
    </row>
    <row r="21" spans="1:2" x14ac:dyDescent="0.35">
      <c r="A21">
        <v>20</v>
      </c>
      <c r="B21">
        <v>183</v>
      </c>
    </row>
    <row r="22" spans="1:2" x14ac:dyDescent="0.35">
      <c r="A22">
        <v>21</v>
      </c>
      <c r="B22">
        <v>1</v>
      </c>
    </row>
    <row r="23" spans="1:2" x14ac:dyDescent="0.35">
      <c r="A23">
        <v>22</v>
      </c>
      <c r="B23">
        <v>830</v>
      </c>
    </row>
    <row r="24" spans="1:2" x14ac:dyDescent="0.35">
      <c r="A24">
        <v>23</v>
      </c>
      <c r="B24">
        <v>27</v>
      </c>
    </row>
    <row r="25" spans="1:2" x14ac:dyDescent="0.35">
      <c r="A25">
        <v>24</v>
      </c>
      <c r="B25">
        <v>15</v>
      </c>
    </row>
    <row r="26" spans="1:2" x14ac:dyDescent="0.35">
      <c r="A26">
        <v>25</v>
      </c>
      <c r="B26">
        <v>130</v>
      </c>
    </row>
    <row r="27" spans="1:2" x14ac:dyDescent="0.35">
      <c r="A27">
        <v>26</v>
      </c>
      <c r="B27">
        <v>5</v>
      </c>
    </row>
    <row r="28" spans="1:2" x14ac:dyDescent="0.35">
      <c r="A28">
        <v>27</v>
      </c>
      <c r="B28">
        <v>26</v>
      </c>
    </row>
    <row r="29" spans="1:2" x14ac:dyDescent="0.35">
      <c r="A29">
        <v>28</v>
      </c>
      <c r="B29">
        <v>21</v>
      </c>
    </row>
    <row r="30" spans="1:2" x14ac:dyDescent="0.35">
      <c r="A30">
        <v>29</v>
      </c>
      <c r="B30">
        <v>1748</v>
      </c>
    </row>
    <row r="31" spans="1:2" x14ac:dyDescent="0.35">
      <c r="A31">
        <v>30</v>
      </c>
      <c r="B31">
        <v>1467</v>
      </c>
    </row>
    <row r="32" spans="1:2" x14ac:dyDescent="0.35">
      <c r="A32">
        <v>31</v>
      </c>
      <c r="B32">
        <v>15</v>
      </c>
    </row>
    <row r="33" spans="1:2" x14ac:dyDescent="0.35">
      <c r="A33">
        <v>32</v>
      </c>
      <c r="B33">
        <v>31</v>
      </c>
    </row>
    <row r="34" spans="1:2" x14ac:dyDescent="0.35">
      <c r="A34">
        <v>33</v>
      </c>
      <c r="B34">
        <v>75</v>
      </c>
    </row>
    <row r="35" spans="1:2" x14ac:dyDescent="0.35">
      <c r="A35">
        <v>34</v>
      </c>
      <c r="B35">
        <v>76</v>
      </c>
    </row>
    <row r="36" spans="1:2" x14ac:dyDescent="0.35">
      <c r="A36">
        <v>35</v>
      </c>
      <c r="B36">
        <v>253</v>
      </c>
    </row>
    <row r="37" spans="1:2" x14ac:dyDescent="0.35">
      <c r="A37">
        <v>36</v>
      </c>
      <c r="B37">
        <v>21</v>
      </c>
    </row>
    <row r="38" spans="1:2" x14ac:dyDescent="0.35">
      <c r="A38">
        <v>37</v>
      </c>
      <c r="B38">
        <v>104</v>
      </c>
    </row>
    <row r="39" spans="1:2" x14ac:dyDescent="0.35">
      <c r="A39">
        <v>38</v>
      </c>
      <c r="B39">
        <v>1</v>
      </c>
    </row>
    <row r="40" spans="1:2" x14ac:dyDescent="0.35">
      <c r="A40">
        <v>39</v>
      </c>
      <c r="B40">
        <v>1</v>
      </c>
    </row>
    <row r="41" spans="1:2" x14ac:dyDescent="0.35">
      <c r="A41">
        <v>40</v>
      </c>
      <c r="B41">
        <v>15</v>
      </c>
    </row>
    <row r="42" spans="1:2" x14ac:dyDescent="0.35">
      <c r="A42">
        <v>41</v>
      </c>
      <c r="B42">
        <v>526</v>
      </c>
    </row>
    <row r="43" spans="1:2" x14ac:dyDescent="0.35">
      <c r="A43">
        <v>42</v>
      </c>
      <c r="B43">
        <v>75</v>
      </c>
    </row>
    <row r="44" spans="1:2" x14ac:dyDescent="0.35">
      <c r="A44">
        <v>43</v>
      </c>
      <c r="B44">
        <v>47</v>
      </c>
    </row>
    <row r="45" spans="1:2" x14ac:dyDescent="0.35">
      <c r="A45">
        <v>44</v>
      </c>
      <c r="B45">
        <v>112</v>
      </c>
    </row>
    <row r="46" spans="1:2" x14ac:dyDescent="0.35">
      <c r="A46">
        <v>45</v>
      </c>
      <c r="B46">
        <v>393</v>
      </c>
    </row>
    <row r="47" spans="1:2" x14ac:dyDescent="0.35">
      <c r="A47">
        <v>46</v>
      </c>
      <c r="B47">
        <v>940</v>
      </c>
    </row>
    <row r="48" spans="1:2" x14ac:dyDescent="0.35">
      <c r="A48">
        <v>47</v>
      </c>
      <c r="B48">
        <v>65</v>
      </c>
    </row>
    <row r="49" spans="1:2" x14ac:dyDescent="0.35">
      <c r="A49">
        <v>48</v>
      </c>
      <c r="B49">
        <v>648</v>
      </c>
    </row>
    <row r="50" spans="1:2" x14ac:dyDescent="0.35">
      <c r="A50">
        <v>49</v>
      </c>
      <c r="B50">
        <v>296</v>
      </c>
    </row>
    <row r="51" spans="1:2" x14ac:dyDescent="0.35">
      <c r="A51">
        <v>50</v>
      </c>
      <c r="B51">
        <v>92</v>
      </c>
    </row>
    <row r="52" spans="1:2" x14ac:dyDescent="0.35">
      <c r="A52">
        <v>51</v>
      </c>
      <c r="B52">
        <v>452</v>
      </c>
    </row>
    <row r="53" spans="1:2" x14ac:dyDescent="0.35">
      <c r="A53">
        <v>52</v>
      </c>
      <c r="B53">
        <v>931</v>
      </c>
    </row>
    <row r="54" spans="1:2" x14ac:dyDescent="0.35">
      <c r="A54">
        <v>53</v>
      </c>
      <c r="B54">
        <v>243</v>
      </c>
    </row>
    <row r="55" spans="1:2" x14ac:dyDescent="0.35">
      <c r="A55">
        <v>54</v>
      </c>
      <c r="B55">
        <v>17</v>
      </c>
    </row>
    <row r="56" spans="1:2" x14ac:dyDescent="0.35">
      <c r="A56">
        <v>55</v>
      </c>
      <c r="B56">
        <v>52</v>
      </c>
    </row>
    <row r="57" spans="1:2" x14ac:dyDescent="0.35">
      <c r="A57">
        <v>56</v>
      </c>
      <c r="B57">
        <v>191</v>
      </c>
    </row>
    <row r="58" spans="1:2" x14ac:dyDescent="0.35">
      <c r="A58">
        <v>57</v>
      </c>
      <c r="B58">
        <v>84</v>
      </c>
    </row>
    <row r="59" spans="1:2" x14ac:dyDescent="0.35">
      <c r="A59">
        <v>58</v>
      </c>
      <c r="B59">
        <v>3182</v>
      </c>
    </row>
    <row r="60" spans="1:2" x14ac:dyDescent="0.35">
      <c r="A60">
        <v>59</v>
      </c>
      <c r="B60">
        <v>1</v>
      </c>
    </row>
    <row r="61" spans="1:2" x14ac:dyDescent="0.35">
      <c r="A61">
        <v>60</v>
      </c>
      <c r="B61">
        <v>26</v>
      </c>
    </row>
    <row r="62" spans="1:2" x14ac:dyDescent="0.35">
      <c r="A62">
        <v>61</v>
      </c>
      <c r="B62">
        <v>24</v>
      </c>
    </row>
    <row r="63" spans="1:2" x14ac:dyDescent="0.35">
      <c r="A63">
        <v>62</v>
      </c>
      <c r="B63">
        <v>1</v>
      </c>
    </row>
    <row r="64" spans="1:2" x14ac:dyDescent="0.35">
      <c r="A64">
        <v>63</v>
      </c>
      <c r="B64">
        <v>31</v>
      </c>
    </row>
    <row r="65" spans="1:2" x14ac:dyDescent="0.35">
      <c r="A65">
        <v>64</v>
      </c>
      <c r="B65">
        <v>86</v>
      </c>
    </row>
    <row r="66" spans="1:2" x14ac:dyDescent="0.35">
      <c r="A66">
        <v>65</v>
      </c>
      <c r="B66">
        <v>133</v>
      </c>
    </row>
    <row r="67" spans="1:2" x14ac:dyDescent="0.35">
      <c r="A67">
        <v>66</v>
      </c>
      <c r="B67">
        <v>30</v>
      </c>
    </row>
    <row r="68" spans="1:2" x14ac:dyDescent="0.35">
      <c r="A68">
        <v>67</v>
      </c>
      <c r="B68">
        <v>40</v>
      </c>
    </row>
    <row r="69" spans="1:2" x14ac:dyDescent="0.35">
      <c r="A69">
        <v>68</v>
      </c>
      <c r="B69">
        <v>136</v>
      </c>
    </row>
    <row r="70" spans="1:2" x14ac:dyDescent="0.35">
      <c r="A70">
        <v>69</v>
      </c>
      <c r="B70">
        <v>73</v>
      </c>
    </row>
    <row r="71" spans="1:2" x14ac:dyDescent="0.35">
      <c r="A71">
        <v>70</v>
      </c>
      <c r="B71">
        <v>5497</v>
      </c>
    </row>
    <row r="72" spans="1:2" x14ac:dyDescent="0.35">
      <c r="A72">
        <v>71</v>
      </c>
      <c r="B72">
        <v>803</v>
      </c>
    </row>
    <row r="73" spans="1:2" x14ac:dyDescent="0.35">
      <c r="A73">
        <v>72</v>
      </c>
      <c r="B73">
        <v>21</v>
      </c>
    </row>
    <row r="74" spans="1:2" x14ac:dyDescent="0.35">
      <c r="A74">
        <v>73</v>
      </c>
      <c r="B74">
        <v>37</v>
      </c>
    </row>
    <row r="75" spans="1:2" x14ac:dyDescent="0.35">
      <c r="A75">
        <v>74</v>
      </c>
      <c r="B75">
        <v>1221</v>
      </c>
    </row>
    <row r="76" spans="1:2" x14ac:dyDescent="0.35">
      <c r="A76">
        <v>75</v>
      </c>
      <c r="B76">
        <v>1596</v>
      </c>
    </row>
    <row r="77" spans="1:2" x14ac:dyDescent="0.35">
      <c r="A77">
        <v>76</v>
      </c>
      <c r="B77">
        <v>2690</v>
      </c>
    </row>
    <row r="78" spans="1:2" x14ac:dyDescent="0.35">
      <c r="A78">
        <v>77</v>
      </c>
      <c r="B78">
        <v>1</v>
      </c>
    </row>
    <row r="79" spans="1:2" x14ac:dyDescent="0.35">
      <c r="A79">
        <v>78</v>
      </c>
      <c r="B79">
        <v>23</v>
      </c>
    </row>
    <row r="80" spans="1:2" x14ac:dyDescent="0.35">
      <c r="A80">
        <v>79</v>
      </c>
      <c r="B80">
        <v>57</v>
      </c>
    </row>
    <row r="81" spans="1:2" x14ac:dyDescent="0.35">
      <c r="A81">
        <v>80</v>
      </c>
      <c r="B81">
        <v>1028</v>
      </c>
    </row>
    <row r="82" spans="1:2" x14ac:dyDescent="0.35">
      <c r="A82">
        <v>81</v>
      </c>
      <c r="B82">
        <v>2062</v>
      </c>
    </row>
    <row r="83" spans="1:2" x14ac:dyDescent="0.35">
      <c r="A83">
        <v>82</v>
      </c>
      <c r="B83">
        <v>662</v>
      </c>
    </row>
    <row r="84" spans="1:2" x14ac:dyDescent="0.35">
      <c r="A84">
        <v>83</v>
      </c>
      <c r="B84">
        <v>1229</v>
      </c>
    </row>
    <row r="85" spans="1:2" x14ac:dyDescent="0.35">
      <c r="A85">
        <v>84</v>
      </c>
      <c r="B85">
        <v>87</v>
      </c>
    </row>
    <row r="86" spans="1:2" x14ac:dyDescent="0.35">
      <c r="A86">
        <v>85</v>
      </c>
      <c r="B86">
        <v>1482</v>
      </c>
    </row>
    <row r="87" spans="1:2" x14ac:dyDescent="0.35">
      <c r="A87">
        <v>86</v>
      </c>
      <c r="B87">
        <v>245</v>
      </c>
    </row>
    <row r="88" spans="1:2" x14ac:dyDescent="0.35">
      <c r="A88">
        <v>87</v>
      </c>
      <c r="B88">
        <v>4697</v>
      </c>
    </row>
    <row r="89" spans="1:2" x14ac:dyDescent="0.35">
      <c r="A89">
        <v>88</v>
      </c>
      <c r="B89">
        <v>133</v>
      </c>
    </row>
    <row r="90" spans="1:2" x14ac:dyDescent="0.35">
      <c r="A90">
        <v>89</v>
      </c>
      <c r="B90">
        <v>656</v>
      </c>
    </row>
    <row r="91" spans="1:2" x14ac:dyDescent="0.35">
      <c r="A91">
        <v>90</v>
      </c>
      <c r="B91">
        <v>1000</v>
      </c>
    </row>
    <row r="92" spans="1:2" x14ac:dyDescent="0.35">
      <c r="A92">
        <v>91</v>
      </c>
      <c r="B92">
        <v>355</v>
      </c>
    </row>
    <row r="93" spans="1:2" x14ac:dyDescent="0.35">
      <c r="A93">
        <v>92</v>
      </c>
      <c r="B93">
        <v>424</v>
      </c>
    </row>
    <row r="94" spans="1:2" x14ac:dyDescent="0.35">
      <c r="A94">
        <v>93</v>
      </c>
      <c r="B94">
        <v>2025</v>
      </c>
    </row>
    <row r="95" spans="1:2" x14ac:dyDescent="0.35">
      <c r="A95">
        <v>94</v>
      </c>
      <c r="B95">
        <v>225</v>
      </c>
    </row>
    <row r="96" spans="1:2" x14ac:dyDescent="0.35">
      <c r="A96">
        <v>95</v>
      </c>
      <c r="B96">
        <v>679</v>
      </c>
    </row>
    <row r="97" spans="1:2" x14ac:dyDescent="0.35">
      <c r="A97">
        <v>96</v>
      </c>
      <c r="B97">
        <v>78</v>
      </c>
    </row>
    <row r="98" spans="1:2" x14ac:dyDescent="0.35">
      <c r="A98">
        <v>97</v>
      </c>
      <c r="B98">
        <v>75</v>
      </c>
    </row>
    <row r="99" spans="1:2" x14ac:dyDescent="0.35">
      <c r="A99">
        <v>98</v>
      </c>
      <c r="B99">
        <v>37</v>
      </c>
    </row>
    <row r="100" spans="1:2" x14ac:dyDescent="0.35">
      <c r="A100">
        <v>99</v>
      </c>
      <c r="B100">
        <v>558</v>
      </c>
    </row>
    <row r="101" spans="1:2" x14ac:dyDescent="0.35">
      <c r="A101">
        <v>100</v>
      </c>
      <c r="B101">
        <v>9</v>
      </c>
    </row>
    <row r="102" spans="1:2" x14ac:dyDescent="0.35">
      <c r="A102">
        <v>101</v>
      </c>
      <c r="B102">
        <v>57</v>
      </c>
    </row>
    <row r="103" spans="1:2" x14ac:dyDescent="0.35">
      <c r="A103">
        <v>102</v>
      </c>
      <c r="B103">
        <v>15</v>
      </c>
    </row>
    <row r="104" spans="1:2" x14ac:dyDescent="0.35">
      <c r="A104">
        <v>103</v>
      </c>
      <c r="B104">
        <v>137</v>
      </c>
    </row>
    <row r="105" spans="1:2" x14ac:dyDescent="0.35">
      <c r="A105">
        <v>104</v>
      </c>
      <c r="B105">
        <v>1068</v>
      </c>
    </row>
    <row r="106" spans="1:2" x14ac:dyDescent="0.35">
      <c r="A106">
        <v>105</v>
      </c>
      <c r="B106">
        <v>64</v>
      </c>
    </row>
    <row r="107" spans="1:2" x14ac:dyDescent="0.35">
      <c r="A107">
        <v>106</v>
      </c>
      <c r="B107">
        <v>24</v>
      </c>
    </row>
    <row r="108" spans="1:2" x14ac:dyDescent="0.35">
      <c r="A108">
        <v>107</v>
      </c>
      <c r="B108">
        <v>328</v>
      </c>
    </row>
    <row r="109" spans="1:2" x14ac:dyDescent="0.35">
      <c r="A109">
        <v>108</v>
      </c>
      <c r="B109">
        <v>1121</v>
      </c>
    </row>
    <row r="110" spans="1:2" x14ac:dyDescent="0.35">
      <c r="A110">
        <v>109</v>
      </c>
      <c r="B110">
        <v>40</v>
      </c>
    </row>
    <row r="111" spans="1:2" x14ac:dyDescent="0.35">
      <c r="A111">
        <v>110</v>
      </c>
      <c r="B111">
        <v>594</v>
      </c>
    </row>
    <row r="112" spans="1:2" x14ac:dyDescent="0.35">
      <c r="A112">
        <v>111</v>
      </c>
      <c r="B112">
        <v>63</v>
      </c>
    </row>
    <row r="113" spans="1:2" x14ac:dyDescent="0.35">
      <c r="A113">
        <v>112</v>
      </c>
      <c r="B113">
        <v>774</v>
      </c>
    </row>
    <row r="114" spans="1:2" x14ac:dyDescent="0.35">
      <c r="A114">
        <v>113</v>
      </c>
      <c r="B114">
        <v>32</v>
      </c>
    </row>
    <row r="115" spans="1:2" x14ac:dyDescent="0.35">
      <c r="A115">
        <v>114</v>
      </c>
      <c r="B115">
        <v>1257</v>
      </c>
    </row>
    <row r="116" spans="1:2" x14ac:dyDescent="0.35">
      <c r="A116">
        <v>115</v>
      </c>
      <c r="B116">
        <v>513</v>
      </c>
    </row>
    <row r="117" spans="1:2" x14ac:dyDescent="0.35">
      <c r="A117">
        <v>116</v>
      </c>
      <c r="B117">
        <v>181</v>
      </c>
    </row>
    <row r="118" spans="1:2" x14ac:dyDescent="0.35">
      <c r="A118">
        <v>117</v>
      </c>
      <c r="B118">
        <v>1194</v>
      </c>
    </row>
    <row r="119" spans="1:2" x14ac:dyDescent="0.35">
      <c r="A119">
        <v>118</v>
      </c>
      <c r="B119">
        <v>326</v>
      </c>
    </row>
    <row r="120" spans="1:2" x14ac:dyDescent="0.35">
      <c r="A120">
        <v>119</v>
      </c>
      <c r="B120">
        <v>121</v>
      </c>
    </row>
    <row r="121" spans="1:2" x14ac:dyDescent="0.35">
      <c r="A121">
        <v>120</v>
      </c>
      <c r="B121">
        <v>91</v>
      </c>
    </row>
    <row r="122" spans="1:2" x14ac:dyDescent="0.35">
      <c r="A122">
        <v>121</v>
      </c>
      <c r="B122">
        <v>19</v>
      </c>
    </row>
    <row r="123" spans="1:2" x14ac:dyDescent="0.35">
      <c r="A123">
        <v>122</v>
      </c>
      <c r="B123">
        <v>49</v>
      </c>
    </row>
    <row r="124" spans="1:2" x14ac:dyDescent="0.35">
      <c r="A124">
        <v>123</v>
      </c>
      <c r="B124">
        <v>676</v>
      </c>
    </row>
    <row r="125" spans="1:2" x14ac:dyDescent="0.35">
      <c r="A125">
        <v>124</v>
      </c>
      <c r="B125">
        <v>3483</v>
      </c>
    </row>
    <row r="126" spans="1:2" x14ac:dyDescent="0.35">
      <c r="A126">
        <v>125</v>
      </c>
      <c r="B126">
        <v>955</v>
      </c>
    </row>
    <row r="127" spans="1:2" x14ac:dyDescent="0.35">
      <c r="A127">
        <v>126</v>
      </c>
      <c r="B127">
        <v>75</v>
      </c>
    </row>
    <row r="128" spans="1:2" x14ac:dyDescent="0.35">
      <c r="A128">
        <v>127</v>
      </c>
      <c r="B128">
        <v>1608</v>
      </c>
    </row>
    <row r="129" spans="1:2" x14ac:dyDescent="0.35">
      <c r="A129">
        <v>128</v>
      </c>
      <c r="B129">
        <v>1790</v>
      </c>
    </row>
    <row r="130" spans="1:2" x14ac:dyDescent="0.35">
      <c r="A130">
        <v>129</v>
      </c>
      <c r="B130">
        <v>252</v>
      </c>
    </row>
    <row r="131" spans="1:2" x14ac:dyDescent="0.35">
      <c r="A131">
        <v>130</v>
      </c>
      <c r="B131">
        <v>34</v>
      </c>
    </row>
    <row r="132" spans="1:2" x14ac:dyDescent="0.35">
      <c r="A132">
        <v>131</v>
      </c>
      <c r="B132">
        <v>504</v>
      </c>
    </row>
    <row r="133" spans="1:2" x14ac:dyDescent="0.35">
      <c r="A133">
        <v>132</v>
      </c>
      <c r="B133">
        <v>1758</v>
      </c>
    </row>
    <row r="134" spans="1:2" x14ac:dyDescent="0.35">
      <c r="A134">
        <v>133</v>
      </c>
      <c r="B134">
        <v>115</v>
      </c>
    </row>
    <row r="135" spans="1:2" x14ac:dyDescent="0.35">
      <c r="A135">
        <v>134</v>
      </c>
      <c r="B135">
        <v>113</v>
      </c>
    </row>
    <row r="136" spans="1:2" x14ac:dyDescent="0.35">
      <c r="A136">
        <v>135</v>
      </c>
      <c r="B136">
        <v>10</v>
      </c>
    </row>
    <row r="137" spans="1:2" x14ac:dyDescent="0.35">
      <c r="A137">
        <v>136</v>
      </c>
      <c r="B137">
        <v>395</v>
      </c>
    </row>
    <row r="138" spans="1:2" x14ac:dyDescent="0.35">
      <c r="A138">
        <v>137</v>
      </c>
      <c r="B138">
        <v>1</v>
      </c>
    </row>
    <row r="139" spans="1:2" x14ac:dyDescent="0.35">
      <c r="A139">
        <v>138</v>
      </c>
      <c r="B139">
        <v>2179</v>
      </c>
    </row>
    <row r="140" spans="1:2" x14ac:dyDescent="0.35">
      <c r="A140">
        <v>139</v>
      </c>
      <c r="B140">
        <v>742</v>
      </c>
    </row>
    <row r="141" spans="1:2" x14ac:dyDescent="0.35">
      <c r="A141">
        <v>140</v>
      </c>
      <c r="B141">
        <v>16</v>
      </c>
    </row>
    <row r="142" spans="1:2" x14ac:dyDescent="0.35">
      <c r="A142">
        <v>141</v>
      </c>
      <c r="B142">
        <v>13</v>
      </c>
    </row>
    <row r="143" spans="1:2" x14ac:dyDescent="0.35">
      <c r="A143">
        <v>142</v>
      </c>
      <c r="B143">
        <v>2072</v>
      </c>
    </row>
    <row r="144" spans="1:2" x14ac:dyDescent="0.35">
      <c r="A144">
        <v>143</v>
      </c>
      <c r="B144">
        <v>4306</v>
      </c>
    </row>
    <row r="145" spans="1:2" x14ac:dyDescent="0.35">
      <c r="A145">
        <v>144</v>
      </c>
      <c r="B145">
        <v>750</v>
      </c>
    </row>
    <row r="146" spans="1:2" x14ac:dyDescent="0.35">
      <c r="A146">
        <v>145</v>
      </c>
      <c r="B146">
        <v>77</v>
      </c>
    </row>
    <row r="147" spans="1:2" x14ac:dyDescent="0.35">
      <c r="A147">
        <v>146</v>
      </c>
      <c r="B147">
        <v>347</v>
      </c>
    </row>
    <row r="148" spans="1:2" x14ac:dyDescent="0.35">
      <c r="A148">
        <v>147</v>
      </c>
      <c r="B148">
        <v>67</v>
      </c>
    </row>
    <row r="149" spans="1:2" x14ac:dyDescent="0.35">
      <c r="A149">
        <v>148</v>
      </c>
      <c r="B149">
        <v>180</v>
      </c>
    </row>
    <row r="150" spans="1:2" x14ac:dyDescent="0.35">
      <c r="A150">
        <v>149</v>
      </c>
      <c r="B150">
        <v>22</v>
      </c>
    </row>
    <row r="151" spans="1:2" x14ac:dyDescent="0.35">
      <c r="A151">
        <v>150</v>
      </c>
      <c r="B151">
        <v>1979</v>
      </c>
    </row>
    <row r="152" spans="1:2" x14ac:dyDescent="0.35">
      <c r="A152">
        <v>151</v>
      </c>
      <c r="B152">
        <v>3410</v>
      </c>
    </row>
    <row r="153" spans="1:2" x14ac:dyDescent="0.35">
      <c r="A153">
        <v>152</v>
      </c>
      <c r="B153">
        <v>1130</v>
      </c>
    </row>
    <row r="154" spans="1:2" x14ac:dyDescent="0.35">
      <c r="A154">
        <v>153</v>
      </c>
      <c r="B154">
        <v>1</v>
      </c>
    </row>
    <row r="155" spans="1:2" x14ac:dyDescent="0.35">
      <c r="A155">
        <v>154</v>
      </c>
      <c r="B155">
        <v>162</v>
      </c>
    </row>
    <row r="156" spans="1:2" x14ac:dyDescent="0.35">
      <c r="A156">
        <v>155</v>
      </c>
      <c r="B156">
        <v>7</v>
      </c>
    </row>
    <row r="157" spans="1:2" x14ac:dyDescent="0.35">
      <c r="A157">
        <v>156</v>
      </c>
      <c r="B157">
        <v>18</v>
      </c>
    </row>
    <row r="158" spans="1:2" x14ac:dyDescent="0.35">
      <c r="A158">
        <v>157</v>
      </c>
      <c r="B158">
        <v>1657</v>
      </c>
    </row>
    <row r="159" spans="1:2" x14ac:dyDescent="0.35">
      <c r="A159">
        <v>158</v>
      </c>
      <c r="B159">
        <v>4428</v>
      </c>
    </row>
    <row r="160" spans="1:2" x14ac:dyDescent="0.35">
      <c r="A160">
        <v>159</v>
      </c>
      <c r="B160">
        <v>45</v>
      </c>
    </row>
    <row r="161" spans="1:2" x14ac:dyDescent="0.35">
      <c r="A161">
        <v>160</v>
      </c>
      <c r="B161">
        <v>55</v>
      </c>
    </row>
    <row r="162" spans="1:2" x14ac:dyDescent="0.35">
      <c r="A162">
        <v>161</v>
      </c>
      <c r="B162">
        <v>88</v>
      </c>
    </row>
    <row r="163" spans="1:2" x14ac:dyDescent="0.35">
      <c r="A163">
        <v>162</v>
      </c>
      <c r="B163">
        <v>156</v>
      </c>
    </row>
    <row r="164" spans="1:2" x14ac:dyDescent="0.35">
      <c r="A164">
        <v>163</v>
      </c>
      <c r="B164">
        <v>67</v>
      </c>
    </row>
    <row r="165" spans="1:2" x14ac:dyDescent="0.35">
      <c r="A165">
        <v>164</v>
      </c>
      <c r="B165">
        <v>127</v>
      </c>
    </row>
    <row r="166" spans="1:2" x14ac:dyDescent="0.35">
      <c r="A166">
        <v>165</v>
      </c>
      <c r="B166">
        <v>106</v>
      </c>
    </row>
    <row r="167" spans="1:2" x14ac:dyDescent="0.35">
      <c r="A167">
        <v>166</v>
      </c>
      <c r="B167">
        <v>2604</v>
      </c>
    </row>
    <row r="168" spans="1:2" x14ac:dyDescent="0.35">
      <c r="A168">
        <v>167</v>
      </c>
      <c r="B168">
        <v>105</v>
      </c>
    </row>
    <row r="169" spans="1:2" x14ac:dyDescent="0.35">
      <c r="A169">
        <v>168</v>
      </c>
      <c r="B169">
        <v>53</v>
      </c>
    </row>
    <row r="170" spans="1:2" x14ac:dyDescent="0.35">
      <c r="A170">
        <v>169</v>
      </c>
      <c r="B170">
        <v>117</v>
      </c>
    </row>
    <row r="171" spans="1:2" x14ac:dyDescent="0.35">
      <c r="A171">
        <v>170</v>
      </c>
      <c r="B171">
        <v>842</v>
      </c>
    </row>
    <row r="172" spans="1:2" x14ac:dyDescent="0.35">
      <c r="A172">
        <v>171</v>
      </c>
      <c r="B172">
        <v>25</v>
      </c>
    </row>
    <row r="173" spans="1:2" x14ac:dyDescent="0.35">
      <c r="A173">
        <v>172</v>
      </c>
      <c r="B173">
        <v>435</v>
      </c>
    </row>
    <row r="174" spans="1:2" x14ac:dyDescent="0.35">
      <c r="A174">
        <v>173</v>
      </c>
      <c r="B174">
        <v>92</v>
      </c>
    </row>
    <row r="175" spans="1:2" x14ac:dyDescent="0.35">
      <c r="A175">
        <v>174</v>
      </c>
      <c r="B175">
        <v>926</v>
      </c>
    </row>
    <row r="176" spans="1:2" x14ac:dyDescent="0.35">
      <c r="A176">
        <v>175</v>
      </c>
      <c r="B176">
        <v>3015</v>
      </c>
    </row>
    <row r="177" spans="1:2" x14ac:dyDescent="0.35">
      <c r="A177">
        <v>176</v>
      </c>
      <c r="B177">
        <v>25</v>
      </c>
    </row>
    <row r="178" spans="1:2" x14ac:dyDescent="0.35">
      <c r="A178">
        <v>177</v>
      </c>
      <c r="B178">
        <v>4405</v>
      </c>
    </row>
    <row r="179" spans="1:2" x14ac:dyDescent="0.35">
      <c r="A179">
        <v>178</v>
      </c>
      <c r="B179">
        <v>243</v>
      </c>
    </row>
    <row r="180" spans="1:2" x14ac:dyDescent="0.35">
      <c r="A180">
        <v>179</v>
      </c>
      <c r="B180">
        <v>31</v>
      </c>
    </row>
    <row r="181" spans="1:2" x14ac:dyDescent="0.35">
      <c r="A181">
        <v>180</v>
      </c>
      <c r="B181">
        <v>889</v>
      </c>
    </row>
    <row r="182" spans="1:2" x14ac:dyDescent="0.35">
      <c r="A182">
        <v>181</v>
      </c>
      <c r="B182">
        <v>112</v>
      </c>
    </row>
    <row r="183" spans="1:2" x14ac:dyDescent="0.35">
      <c r="A183">
        <v>182</v>
      </c>
      <c r="B183">
        <v>29</v>
      </c>
    </row>
    <row r="184" spans="1:2" x14ac:dyDescent="0.35">
      <c r="A184">
        <v>183</v>
      </c>
      <c r="B184">
        <v>120</v>
      </c>
    </row>
    <row r="185" spans="1:2" x14ac:dyDescent="0.35">
      <c r="A185">
        <v>184</v>
      </c>
      <c r="B185">
        <v>78</v>
      </c>
    </row>
    <row r="186" spans="1:2" x14ac:dyDescent="0.35">
      <c r="A186">
        <v>185</v>
      </c>
      <c r="B186">
        <v>12</v>
      </c>
    </row>
    <row r="187" spans="1:2" x14ac:dyDescent="0.35">
      <c r="A187">
        <v>186</v>
      </c>
      <c r="B187">
        <v>94</v>
      </c>
    </row>
    <row r="188" spans="1:2" x14ac:dyDescent="0.35">
      <c r="A188">
        <v>187</v>
      </c>
      <c r="B188">
        <v>441</v>
      </c>
    </row>
    <row r="189" spans="1:2" x14ac:dyDescent="0.35">
      <c r="A189">
        <v>188</v>
      </c>
      <c r="B189">
        <v>1684</v>
      </c>
    </row>
    <row r="190" spans="1:2" x14ac:dyDescent="0.35">
      <c r="A190">
        <v>189</v>
      </c>
      <c r="B190">
        <v>186</v>
      </c>
    </row>
    <row r="191" spans="1:2" x14ac:dyDescent="0.35">
      <c r="A191">
        <v>190</v>
      </c>
      <c r="B191">
        <v>9</v>
      </c>
    </row>
    <row r="192" spans="1:2" x14ac:dyDescent="0.35">
      <c r="A192">
        <v>191</v>
      </c>
      <c r="B192">
        <v>62</v>
      </c>
    </row>
    <row r="193" spans="1:2" x14ac:dyDescent="0.35">
      <c r="A193">
        <v>192</v>
      </c>
      <c r="B193">
        <v>63</v>
      </c>
    </row>
    <row r="194" spans="1:2" x14ac:dyDescent="0.35">
      <c r="A194">
        <v>193</v>
      </c>
      <c r="B194">
        <v>672</v>
      </c>
    </row>
    <row r="195" spans="1:2" x14ac:dyDescent="0.35">
      <c r="A195">
        <v>194</v>
      </c>
      <c r="B195">
        <v>245</v>
      </c>
    </row>
    <row r="196" spans="1:2" x14ac:dyDescent="0.35">
      <c r="A196">
        <v>195</v>
      </c>
      <c r="B196">
        <v>2779</v>
      </c>
    </row>
    <row r="197" spans="1:2" x14ac:dyDescent="0.35">
      <c r="A197">
        <v>196</v>
      </c>
      <c r="B197">
        <v>108</v>
      </c>
    </row>
    <row r="198" spans="1:2" x14ac:dyDescent="0.35">
      <c r="A198">
        <v>197</v>
      </c>
      <c r="B198">
        <v>41</v>
      </c>
    </row>
    <row r="199" spans="1:2" x14ac:dyDescent="0.35">
      <c r="A199">
        <v>198</v>
      </c>
      <c r="B199">
        <v>454</v>
      </c>
    </row>
    <row r="200" spans="1:2" x14ac:dyDescent="0.35">
      <c r="A200">
        <v>199</v>
      </c>
      <c r="B200">
        <v>747</v>
      </c>
    </row>
    <row r="201" spans="1:2" x14ac:dyDescent="0.35">
      <c r="A201">
        <v>200</v>
      </c>
      <c r="B201">
        <v>157</v>
      </c>
    </row>
    <row r="202" spans="1:2" x14ac:dyDescent="0.35">
      <c r="A202">
        <v>201</v>
      </c>
      <c r="B202">
        <v>1796</v>
      </c>
    </row>
    <row r="203" spans="1:2" x14ac:dyDescent="0.35">
      <c r="A203">
        <v>202</v>
      </c>
      <c r="B203">
        <v>1538</v>
      </c>
    </row>
    <row r="204" spans="1:2" x14ac:dyDescent="0.35">
      <c r="A204">
        <v>203</v>
      </c>
      <c r="B204">
        <v>24</v>
      </c>
    </row>
    <row r="205" spans="1:2" x14ac:dyDescent="0.35">
      <c r="A205">
        <v>204</v>
      </c>
      <c r="B205">
        <v>92</v>
      </c>
    </row>
    <row r="206" spans="1:2" x14ac:dyDescent="0.35">
      <c r="A206">
        <v>205</v>
      </c>
      <c r="B206">
        <v>191</v>
      </c>
    </row>
    <row r="207" spans="1:2" x14ac:dyDescent="0.35">
      <c r="A207">
        <v>206</v>
      </c>
      <c r="B207">
        <v>1198</v>
      </c>
    </row>
    <row r="208" spans="1:2" x14ac:dyDescent="0.35">
      <c r="A208">
        <v>207</v>
      </c>
      <c r="B208">
        <v>151</v>
      </c>
    </row>
    <row r="209" spans="1:2" x14ac:dyDescent="0.35">
      <c r="A209">
        <v>208</v>
      </c>
      <c r="B209">
        <v>2468</v>
      </c>
    </row>
    <row r="210" spans="1:2" x14ac:dyDescent="0.35">
      <c r="A210">
        <v>209</v>
      </c>
      <c r="B210">
        <v>248</v>
      </c>
    </row>
    <row r="211" spans="1:2" x14ac:dyDescent="0.35">
      <c r="A211">
        <v>210</v>
      </c>
      <c r="B211">
        <v>934</v>
      </c>
    </row>
    <row r="212" spans="1:2" x14ac:dyDescent="0.35">
      <c r="A212">
        <v>211</v>
      </c>
      <c r="B212">
        <v>79</v>
      </c>
    </row>
    <row r="213" spans="1:2" x14ac:dyDescent="0.35">
      <c r="A213">
        <v>212</v>
      </c>
      <c r="B213">
        <v>54</v>
      </c>
    </row>
    <row r="214" spans="1:2" x14ac:dyDescent="0.35">
      <c r="A214">
        <v>213</v>
      </c>
      <c r="B214">
        <v>846</v>
      </c>
    </row>
    <row r="215" spans="1:2" x14ac:dyDescent="0.35">
      <c r="A215">
        <v>214</v>
      </c>
      <c r="B215">
        <v>64</v>
      </c>
    </row>
    <row r="216" spans="1:2" x14ac:dyDescent="0.35">
      <c r="A216">
        <v>215</v>
      </c>
      <c r="B216">
        <v>15</v>
      </c>
    </row>
    <row r="217" spans="1:2" x14ac:dyDescent="0.35">
      <c r="A217">
        <v>216</v>
      </c>
      <c r="B217">
        <v>31</v>
      </c>
    </row>
    <row r="218" spans="1:2" x14ac:dyDescent="0.35">
      <c r="A218">
        <v>217</v>
      </c>
      <c r="B218">
        <v>1784</v>
      </c>
    </row>
    <row r="219" spans="1:2" x14ac:dyDescent="0.35">
      <c r="A219">
        <v>218</v>
      </c>
      <c r="B219">
        <v>38</v>
      </c>
    </row>
    <row r="220" spans="1:2" x14ac:dyDescent="0.35">
      <c r="A220">
        <v>219</v>
      </c>
      <c r="B220">
        <v>67</v>
      </c>
    </row>
    <row r="221" spans="1:2" x14ac:dyDescent="0.35">
      <c r="A221">
        <v>220</v>
      </c>
      <c r="B221">
        <v>70</v>
      </c>
    </row>
    <row r="222" spans="1:2" x14ac:dyDescent="0.35">
      <c r="A222">
        <v>221</v>
      </c>
      <c r="B222">
        <v>10</v>
      </c>
    </row>
    <row r="223" spans="1:2" x14ac:dyDescent="0.35">
      <c r="A223">
        <v>222</v>
      </c>
      <c r="B223">
        <v>1120</v>
      </c>
    </row>
    <row r="224" spans="1:2" x14ac:dyDescent="0.35">
      <c r="A224">
        <v>223</v>
      </c>
      <c r="B224">
        <v>131</v>
      </c>
    </row>
    <row r="225" spans="1:2" x14ac:dyDescent="0.35">
      <c r="A225">
        <v>224</v>
      </c>
      <c r="B225">
        <v>111</v>
      </c>
    </row>
    <row r="226" spans="1:2" x14ac:dyDescent="0.35">
      <c r="A226">
        <v>225</v>
      </c>
      <c r="B226">
        <v>77</v>
      </c>
    </row>
    <row r="227" spans="1:2" x14ac:dyDescent="0.35">
      <c r="A227">
        <v>226</v>
      </c>
      <c r="B227">
        <v>923</v>
      </c>
    </row>
    <row r="228" spans="1:2" x14ac:dyDescent="0.35">
      <c r="A228">
        <v>227</v>
      </c>
      <c r="B228">
        <v>16</v>
      </c>
    </row>
    <row r="229" spans="1:2" x14ac:dyDescent="0.35">
      <c r="A229">
        <v>228</v>
      </c>
      <c r="B229">
        <v>2955</v>
      </c>
    </row>
    <row r="230" spans="1:2" x14ac:dyDescent="0.35">
      <c r="A230">
        <v>229</v>
      </c>
      <c r="B230">
        <v>26</v>
      </c>
    </row>
    <row r="231" spans="1:2" x14ac:dyDescent="0.35">
      <c r="A231">
        <v>230</v>
      </c>
      <c r="B231">
        <v>2176</v>
      </c>
    </row>
    <row r="232" spans="1:2" x14ac:dyDescent="0.35">
      <c r="A232">
        <v>231</v>
      </c>
      <c r="B232">
        <v>1072</v>
      </c>
    </row>
    <row r="233" spans="1:2" x14ac:dyDescent="0.35">
      <c r="A233">
        <v>232</v>
      </c>
      <c r="B233">
        <v>18</v>
      </c>
    </row>
    <row r="234" spans="1:2" x14ac:dyDescent="0.35">
      <c r="A234">
        <v>233</v>
      </c>
      <c r="B234">
        <v>64</v>
      </c>
    </row>
    <row r="235" spans="1:2" x14ac:dyDescent="0.35">
      <c r="A235">
        <v>234</v>
      </c>
      <c r="B235">
        <v>17</v>
      </c>
    </row>
    <row r="236" spans="1:2" x14ac:dyDescent="0.35">
      <c r="A236">
        <v>235</v>
      </c>
      <c r="B236">
        <v>679</v>
      </c>
    </row>
    <row r="237" spans="1:2" x14ac:dyDescent="0.35">
      <c r="A237">
        <v>236</v>
      </c>
      <c r="B237">
        <v>168</v>
      </c>
    </row>
    <row r="238" spans="1:2" x14ac:dyDescent="0.35">
      <c r="A238">
        <v>237</v>
      </c>
      <c r="B238">
        <v>886</v>
      </c>
    </row>
    <row r="239" spans="1:2" x14ac:dyDescent="0.35">
      <c r="A239">
        <v>238</v>
      </c>
      <c r="B239">
        <v>1467</v>
      </c>
    </row>
    <row r="240" spans="1:2" x14ac:dyDescent="0.35">
      <c r="A240">
        <v>239</v>
      </c>
      <c r="B240">
        <v>33</v>
      </c>
    </row>
    <row r="241" spans="1:2" x14ac:dyDescent="0.35">
      <c r="A241">
        <v>240</v>
      </c>
      <c r="B241">
        <v>27</v>
      </c>
    </row>
    <row r="242" spans="1:2" x14ac:dyDescent="0.35">
      <c r="A242">
        <v>241</v>
      </c>
      <c r="B242">
        <v>674</v>
      </c>
    </row>
    <row r="243" spans="1:2" x14ac:dyDescent="0.35">
      <c r="A243">
        <v>242</v>
      </c>
      <c r="B243">
        <v>2928</v>
      </c>
    </row>
    <row r="244" spans="1:2" x14ac:dyDescent="0.35">
      <c r="A244">
        <v>243</v>
      </c>
      <c r="B244">
        <v>128</v>
      </c>
    </row>
    <row r="245" spans="1:2" x14ac:dyDescent="0.35">
      <c r="A245">
        <v>244</v>
      </c>
      <c r="B245">
        <v>42</v>
      </c>
    </row>
    <row r="246" spans="1:2" x14ac:dyDescent="0.35">
      <c r="A246">
        <v>245</v>
      </c>
      <c r="B246">
        <v>33</v>
      </c>
    </row>
    <row r="247" spans="1:2" x14ac:dyDescent="0.35">
      <c r="A247">
        <v>246</v>
      </c>
      <c r="B247">
        <v>792</v>
      </c>
    </row>
    <row r="248" spans="1:2" x14ac:dyDescent="0.35">
      <c r="A248">
        <v>247</v>
      </c>
      <c r="B248">
        <v>1</v>
      </c>
    </row>
    <row r="249" spans="1:2" x14ac:dyDescent="0.35">
      <c r="A249">
        <v>248</v>
      </c>
      <c r="B249">
        <v>605</v>
      </c>
    </row>
    <row r="250" spans="1:2" x14ac:dyDescent="0.35">
      <c r="A250">
        <v>249</v>
      </c>
      <c r="B250">
        <v>10</v>
      </c>
    </row>
    <row r="251" spans="1:2" x14ac:dyDescent="0.35">
      <c r="A251">
        <v>250</v>
      </c>
      <c r="B251">
        <v>141</v>
      </c>
    </row>
    <row r="252" spans="1:2" x14ac:dyDescent="0.35">
      <c r="A252">
        <v>251</v>
      </c>
      <c r="B252">
        <v>1</v>
      </c>
    </row>
    <row r="253" spans="1:2" x14ac:dyDescent="0.35">
      <c r="A253">
        <v>252</v>
      </c>
      <c r="B253">
        <v>49</v>
      </c>
    </row>
    <row r="254" spans="1:2" x14ac:dyDescent="0.35">
      <c r="A254">
        <v>253</v>
      </c>
      <c r="B254">
        <v>44</v>
      </c>
    </row>
    <row r="255" spans="1:2" x14ac:dyDescent="0.35">
      <c r="A255">
        <v>254</v>
      </c>
      <c r="B255">
        <v>1225</v>
      </c>
    </row>
    <row r="256" spans="1:2" x14ac:dyDescent="0.35">
      <c r="A256">
        <v>255</v>
      </c>
      <c r="B256">
        <v>44</v>
      </c>
    </row>
    <row r="257" spans="1:2" x14ac:dyDescent="0.35">
      <c r="A257">
        <v>256</v>
      </c>
      <c r="B257">
        <v>554</v>
      </c>
    </row>
    <row r="258" spans="1:2" x14ac:dyDescent="0.35">
      <c r="A258">
        <v>257</v>
      </c>
      <c r="B258">
        <v>648</v>
      </c>
    </row>
    <row r="259" spans="1:2" x14ac:dyDescent="0.35">
      <c r="A259">
        <v>258</v>
      </c>
      <c r="B259">
        <v>257</v>
      </c>
    </row>
    <row r="260" spans="1:2" x14ac:dyDescent="0.35">
      <c r="A260">
        <v>259</v>
      </c>
      <c r="B260">
        <v>523</v>
      </c>
    </row>
    <row r="261" spans="1:2" x14ac:dyDescent="0.35">
      <c r="A261">
        <v>260</v>
      </c>
      <c r="B261">
        <v>1</v>
      </c>
    </row>
    <row r="262" spans="1:2" x14ac:dyDescent="0.35">
      <c r="A262">
        <v>261</v>
      </c>
      <c r="B262">
        <v>55</v>
      </c>
    </row>
    <row r="263" spans="1:2" x14ac:dyDescent="0.35">
      <c r="A263">
        <v>262</v>
      </c>
      <c r="B263">
        <v>2915</v>
      </c>
    </row>
    <row r="264" spans="1:2" x14ac:dyDescent="0.35">
      <c r="A264">
        <v>263</v>
      </c>
      <c r="B264">
        <v>1274</v>
      </c>
    </row>
    <row r="265" spans="1:2" x14ac:dyDescent="0.35">
      <c r="A265">
        <v>264</v>
      </c>
      <c r="B265">
        <v>16</v>
      </c>
    </row>
    <row r="266" spans="1:2" x14ac:dyDescent="0.35">
      <c r="A266">
        <v>265</v>
      </c>
      <c r="B266">
        <v>200</v>
      </c>
    </row>
    <row r="267" spans="1:2" x14ac:dyDescent="0.35">
      <c r="A267">
        <v>266</v>
      </c>
      <c r="B267">
        <v>1059</v>
      </c>
    </row>
    <row r="268" spans="1:2" x14ac:dyDescent="0.35">
      <c r="A268">
        <v>267</v>
      </c>
      <c r="B268">
        <v>114</v>
      </c>
    </row>
    <row r="269" spans="1:2" x14ac:dyDescent="0.35">
      <c r="A269">
        <v>268</v>
      </c>
      <c r="B269">
        <v>32</v>
      </c>
    </row>
    <row r="270" spans="1:2" x14ac:dyDescent="0.35">
      <c r="A270">
        <v>269</v>
      </c>
      <c r="B270">
        <v>86</v>
      </c>
    </row>
    <row r="271" spans="1:2" x14ac:dyDescent="0.35">
      <c r="A271">
        <v>270</v>
      </c>
      <c r="B271">
        <v>1335</v>
      </c>
    </row>
    <row r="272" spans="1:2" x14ac:dyDescent="0.35">
      <c r="A272">
        <v>271</v>
      </c>
      <c r="B272">
        <v>60</v>
      </c>
    </row>
    <row r="273" spans="1:2" x14ac:dyDescent="0.35">
      <c r="A273">
        <v>272</v>
      </c>
      <c r="B273">
        <v>2253</v>
      </c>
    </row>
    <row r="274" spans="1:2" x14ac:dyDescent="0.35">
      <c r="A274">
        <v>273</v>
      </c>
      <c r="B274">
        <v>6080</v>
      </c>
    </row>
    <row r="275" spans="1:2" x14ac:dyDescent="0.35">
      <c r="A275">
        <v>274</v>
      </c>
      <c r="B275">
        <v>120</v>
      </c>
    </row>
    <row r="276" spans="1:2" x14ac:dyDescent="0.35">
      <c r="A276">
        <v>275</v>
      </c>
      <c r="B276">
        <v>40</v>
      </c>
    </row>
    <row r="277" spans="1:2" x14ac:dyDescent="0.35">
      <c r="A277">
        <v>276</v>
      </c>
      <c r="B277">
        <v>7</v>
      </c>
    </row>
    <row r="278" spans="1:2" x14ac:dyDescent="0.35">
      <c r="A278">
        <v>277</v>
      </c>
      <c r="B278">
        <v>14</v>
      </c>
    </row>
    <row r="279" spans="1:2" x14ac:dyDescent="0.35">
      <c r="A279">
        <v>278</v>
      </c>
      <c r="B279">
        <v>71</v>
      </c>
    </row>
    <row r="280" spans="1:2" x14ac:dyDescent="0.35">
      <c r="A280">
        <v>279</v>
      </c>
      <c r="B280">
        <v>1825</v>
      </c>
    </row>
    <row r="281" spans="1:2" x14ac:dyDescent="0.35">
      <c r="A281">
        <v>280</v>
      </c>
      <c r="B281">
        <v>1691</v>
      </c>
    </row>
    <row r="282" spans="1:2" x14ac:dyDescent="0.35">
      <c r="A282">
        <v>281</v>
      </c>
      <c r="B282">
        <v>12</v>
      </c>
    </row>
    <row r="283" spans="1:2" x14ac:dyDescent="0.35">
      <c r="A283">
        <v>282</v>
      </c>
      <c r="B283">
        <v>80</v>
      </c>
    </row>
    <row r="284" spans="1:2" x14ac:dyDescent="0.35">
      <c r="A284">
        <v>283</v>
      </c>
      <c r="B284">
        <v>73</v>
      </c>
    </row>
    <row r="285" spans="1:2" x14ac:dyDescent="0.35">
      <c r="A285">
        <v>284</v>
      </c>
      <c r="B285">
        <v>1181</v>
      </c>
    </row>
    <row r="286" spans="1:2" x14ac:dyDescent="0.35">
      <c r="A286">
        <v>285</v>
      </c>
      <c r="B286">
        <v>83</v>
      </c>
    </row>
    <row r="287" spans="1:2" x14ac:dyDescent="0.35">
      <c r="A287">
        <v>286</v>
      </c>
      <c r="B287">
        <v>226</v>
      </c>
    </row>
    <row r="288" spans="1:2" x14ac:dyDescent="0.35">
      <c r="A288">
        <v>287</v>
      </c>
      <c r="B288">
        <v>1</v>
      </c>
    </row>
    <row r="289" spans="1:2" x14ac:dyDescent="0.35">
      <c r="A289">
        <v>288</v>
      </c>
      <c r="B289">
        <v>46</v>
      </c>
    </row>
    <row r="290" spans="1:2" x14ac:dyDescent="0.35">
      <c r="A290">
        <v>289</v>
      </c>
      <c r="B290">
        <v>558</v>
      </c>
    </row>
    <row r="291" spans="1:2" x14ac:dyDescent="0.35">
      <c r="A291">
        <v>290</v>
      </c>
      <c r="B291">
        <v>83</v>
      </c>
    </row>
    <row r="292" spans="1:2" x14ac:dyDescent="0.35">
      <c r="A292">
        <v>291</v>
      </c>
      <c r="B292">
        <v>101</v>
      </c>
    </row>
    <row r="293" spans="1:2" x14ac:dyDescent="0.35">
      <c r="A293">
        <v>292</v>
      </c>
      <c r="B293">
        <v>752</v>
      </c>
    </row>
    <row r="294" spans="1:2" x14ac:dyDescent="0.35">
      <c r="A294">
        <v>293</v>
      </c>
      <c r="B294">
        <v>579</v>
      </c>
    </row>
    <row r="295" spans="1:2" x14ac:dyDescent="0.35">
      <c r="A295">
        <v>294</v>
      </c>
      <c r="B295">
        <v>1910</v>
      </c>
    </row>
    <row r="296" spans="1:2" x14ac:dyDescent="0.35">
      <c r="A296">
        <v>295</v>
      </c>
      <c r="B296">
        <v>38</v>
      </c>
    </row>
    <row r="297" spans="1:2" x14ac:dyDescent="0.35">
      <c r="A297">
        <v>296</v>
      </c>
      <c r="B297">
        <v>210</v>
      </c>
    </row>
    <row r="298" spans="1:2" x14ac:dyDescent="0.35">
      <c r="A298">
        <v>297</v>
      </c>
      <c r="B298">
        <v>62</v>
      </c>
    </row>
    <row r="299" spans="1:2" x14ac:dyDescent="0.35">
      <c r="A299">
        <v>298</v>
      </c>
      <c r="B299">
        <v>362</v>
      </c>
    </row>
    <row r="300" spans="1:2" x14ac:dyDescent="0.35">
      <c r="A300">
        <v>299</v>
      </c>
      <c r="B300">
        <v>67</v>
      </c>
    </row>
    <row r="301" spans="1:2" x14ac:dyDescent="0.35">
      <c r="A301">
        <v>300</v>
      </c>
      <c r="B301">
        <v>13</v>
      </c>
    </row>
    <row r="302" spans="1:2" x14ac:dyDescent="0.35">
      <c r="A302">
        <v>301</v>
      </c>
      <c r="B302">
        <v>82</v>
      </c>
    </row>
    <row r="303" spans="1:2" x14ac:dyDescent="0.35">
      <c r="A303">
        <v>302</v>
      </c>
      <c r="B303">
        <v>15</v>
      </c>
    </row>
    <row r="304" spans="1:2" x14ac:dyDescent="0.35">
      <c r="A304">
        <v>303</v>
      </c>
      <c r="B304">
        <v>64</v>
      </c>
    </row>
    <row r="305" spans="1:2" x14ac:dyDescent="0.35">
      <c r="A305">
        <v>304</v>
      </c>
      <c r="B305">
        <v>838</v>
      </c>
    </row>
    <row r="306" spans="1:2" x14ac:dyDescent="0.35">
      <c r="A306">
        <v>305</v>
      </c>
      <c r="B306">
        <v>147</v>
      </c>
    </row>
    <row r="307" spans="1:2" x14ac:dyDescent="0.35">
      <c r="A307">
        <v>306</v>
      </c>
      <c r="B307">
        <v>6</v>
      </c>
    </row>
    <row r="308" spans="1:2" x14ac:dyDescent="0.35">
      <c r="A308">
        <v>307</v>
      </c>
      <c r="B308">
        <v>38</v>
      </c>
    </row>
    <row r="309" spans="1:2" x14ac:dyDescent="0.35">
      <c r="A309">
        <v>308</v>
      </c>
      <c r="B309">
        <v>10</v>
      </c>
    </row>
    <row r="310" spans="1:2" x14ac:dyDescent="0.35">
      <c r="A310">
        <v>309</v>
      </c>
      <c r="B310">
        <v>714</v>
      </c>
    </row>
    <row r="311" spans="1:2" x14ac:dyDescent="0.35">
      <c r="A311">
        <v>310</v>
      </c>
      <c r="B311">
        <v>1439</v>
      </c>
    </row>
    <row r="312" spans="1:2" x14ac:dyDescent="0.35">
      <c r="A312">
        <v>311</v>
      </c>
      <c r="B312">
        <v>782</v>
      </c>
    </row>
    <row r="313" spans="1:2" x14ac:dyDescent="0.35">
      <c r="A313">
        <v>312</v>
      </c>
      <c r="B313">
        <v>1886</v>
      </c>
    </row>
    <row r="314" spans="1:2" x14ac:dyDescent="0.35">
      <c r="A314">
        <v>313</v>
      </c>
      <c r="B314">
        <v>30</v>
      </c>
    </row>
    <row r="315" spans="1:2" x14ac:dyDescent="0.35">
      <c r="A315">
        <v>314</v>
      </c>
      <c r="B315">
        <v>67</v>
      </c>
    </row>
    <row r="316" spans="1:2" x14ac:dyDescent="0.35">
      <c r="A316">
        <v>315</v>
      </c>
      <c r="B316">
        <v>86</v>
      </c>
    </row>
    <row r="317" spans="1:2" x14ac:dyDescent="0.35">
      <c r="A317">
        <v>316</v>
      </c>
      <c r="B317">
        <v>3387</v>
      </c>
    </row>
    <row r="318" spans="1:2" x14ac:dyDescent="0.35">
      <c r="A318">
        <v>317</v>
      </c>
      <c r="B318">
        <v>331</v>
      </c>
    </row>
    <row r="319" spans="1:2" x14ac:dyDescent="0.35">
      <c r="A319">
        <v>318</v>
      </c>
      <c r="B319">
        <v>374</v>
      </c>
    </row>
    <row r="320" spans="1:2" x14ac:dyDescent="0.35">
      <c r="A320">
        <v>319</v>
      </c>
      <c r="B320">
        <v>2201</v>
      </c>
    </row>
    <row r="321" spans="1:2" x14ac:dyDescent="0.35">
      <c r="A321">
        <v>320</v>
      </c>
      <c r="B321">
        <v>77</v>
      </c>
    </row>
    <row r="322" spans="1:2" x14ac:dyDescent="0.35">
      <c r="A322">
        <v>321</v>
      </c>
      <c r="B322">
        <v>118</v>
      </c>
    </row>
    <row r="323" spans="1:2" x14ac:dyDescent="0.35">
      <c r="A323">
        <v>322</v>
      </c>
      <c r="B323">
        <v>1625</v>
      </c>
    </row>
    <row r="324" spans="1:2" x14ac:dyDescent="0.35">
      <c r="A324">
        <v>323</v>
      </c>
      <c r="B324">
        <v>132</v>
      </c>
    </row>
    <row r="325" spans="1:2" x14ac:dyDescent="0.35">
      <c r="A325">
        <v>324</v>
      </c>
      <c r="B325">
        <v>1</v>
      </c>
    </row>
    <row r="326" spans="1:2" x14ac:dyDescent="0.35">
      <c r="A326">
        <v>325</v>
      </c>
      <c r="B326">
        <v>19</v>
      </c>
    </row>
    <row r="327" spans="1:2" x14ac:dyDescent="0.35">
      <c r="A327">
        <v>326</v>
      </c>
      <c r="B327">
        <v>58</v>
      </c>
    </row>
    <row r="328" spans="1:2" x14ac:dyDescent="0.35">
      <c r="A328">
        <v>327</v>
      </c>
      <c r="B328">
        <v>575</v>
      </c>
    </row>
    <row r="329" spans="1:2" x14ac:dyDescent="0.35">
      <c r="A329">
        <v>328</v>
      </c>
      <c r="B329">
        <v>0</v>
      </c>
    </row>
    <row r="330" spans="1:2" x14ac:dyDescent="0.35">
      <c r="A330">
        <v>329</v>
      </c>
      <c r="B330">
        <v>859</v>
      </c>
    </row>
    <row r="331" spans="1:2" x14ac:dyDescent="0.35">
      <c r="A331">
        <v>330</v>
      </c>
      <c r="B331">
        <v>143</v>
      </c>
    </row>
    <row r="332" spans="1:2" x14ac:dyDescent="0.35">
      <c r="A332">
        <v>331</v>
      </c>
      <c r="B332">
        <v>31</v>
      </c>
    </row>
    <row r="333" spans="1:2" x14ac:dyDescent="0.35">
      <c r="A333">
        <v>332</v>
      </c>
      <c r="B333">
        <v>16</v>
      </c>
    </row>
    <row r="334" spans="1:2" x14ac:dyDescent="0.35">
      <c r="A334">
        <v>333</v>
      </c>
      <c r="B334">
        <v>36</v>
      </c>
    </row>
    <row r="335" spans="1:2" x14ac:dyDescent="0.35">
      <c r="A335">
        <v>334</v>
      </c>
      <c r="B335">
        <v>35</v>
      </c>
    </row>
    <row r="336" spans="1:2" x14ac:dyDescent="0.35">
      <c r="A336">
        <v>335</v>
      </c>
      <c r="B336">
        <v>1</v>
      </c>
    </row>
    <row r="337" spans="1:2" x14ac:dyDescent="0.35">
      <c r="A337">
        <v>336</v>
      </c>
      <c r="B337">
        <v>263</v>
      </c>
    </row>
    <row r="338" spans="1:2" x14ac:dyDescent="0.35">
      <c r="A338">
        <v>337</v>
      </c>
      <c r="B338">
        <v>3868</v>
      </c>
    </row>
    <row r="339" spans="1:2" x14ac:dyDescent="0.35">
      <c r="A339">
        <v>338</v>
      </c>
      <c r="B339">
        <v>535</v>
      </c>
    </row>
    <row r="340" spans="1:2" x14ac:dyDescent="0.35">
      <c r="A340">
        <v>339</v>
      </c>
      <c r="B340">
        <v>94</v>
      </c>
    </row>
    <row r="341" spans="1:2" x14ac:dyDescent="0.35">
      <c r="A341">
        <v>340</v>
      </c>
      <c r="B341">
        <v>831</v>
      </c>
    </row>
    <row r="342" spans="1:2" x14ac:dyDescent="0.35">
      <c r="A342">
        <v>341</v>
      </c>
      <c r="B342">
        <v>37</v>
      </c>
    </row>
    <row r="343" spans="1:2" x14ac:dyDescent="0.35">
      <c r="A343">
        <v>342</v>
      </c>
      <c r="B343">
        <v>1368</v>
      </c>
    </row>
    <row r="344" spans="1:2" x14ac:dyDescent="0.35">
      <c r="A344">
        <v>343</v>
      </c>
      <c r="B344">
        <v>1258</v>
      </c>
    </row>
    <row r="345" spans="1:2" x14ac:dyDescent="0.35">
      <c r="A345">
        <v>344</v>
      </c>
      <c r="B345">
        <v>41</v>
      </c>
    </row>
    <row r="346" spans="1:2" x14ac:dyDescent="0.35">
      <c r="A346">
        <v>345</v>
      </c>
      <c r="B346">
        <v>5681</v>
      </c>
    </row>
    <row r="347" spans="1:2" x14ac:dyDescent="0.35">
      <c r="A347">
        <v>346</v>
      </c>
      <c r="B347">
        <v>2108</v>
      </c>
    </row>
    <row r="348" spans="1:2" x14ac:dyDescent="0.35">
      <c r="A348">
        <v>347</v>
      </c>
      <c r="B348">
        <v>67</v>
      </c>
    </row>
    <row r="349" spans="1:2" x14ac:dyDescent="0.35">
      <c r="A349">
        <v>348</v>
      </c>
      <c r="B349">
        <v>1</v>
      </c>
    </row>
    <row r="350" spans="1:2" x14ac:dyDescent="0.35">
      <c r="A350">
        <v>349</v>
      </c>
      <c r="B350">
        <v>65</v>
      </c>
    </row>
    <row r="351" spans="1:2" x14ac:dyDescent="0.35">
      <c r="A351">
        <v>350</v>
      </c>
      <c r="B351">
        <v>156</v>
      </c>
    </row>
    <row r="352" spans="1:2" x14ac:dyDescent="0.35">
      <c r="A352">
        <v>351</v>
      </c>
      <c r="B352">
        <v>35</v>
      </c>
    </row>
    <row r="353" spans="1:2" x14ac:dyDescent="0.35">
      <c r="A353">
        <v>352</v>
      </c>
      <c r="B353">
        <v>908</v>
      </c>
    </row>
    <row r="354" spans="1:2" x14ac:dyDescent="0.35">
      <c r="A354">
        <v>353</v>
      </c>
      <c r="B354">
        <v>1</v>
      </c>
    </row>
    <row r="355" spans="1:2" x14ac:dyDescent="0.35">
      <c r="A355">
        <v>354</v>
      </c>
      <c r="B355">
        <v>830</v>
      </c>
    </row>
    <row r="356" spans="1:2" x14ac:dyDescent="0.35">
      <c r="A356">
        <v>355</v>
      </c>
      <c r="B356">
        <v>39</v>
      </c>
    </row>
    <row r="357" spans="1:2" x14ac:dyDescent="0.35">
      <c r="A357">
        <v>356</v>
      </c>
      <c r="B357">
        <v>48</v>
      </c>
    </row>
    <row r="358" spans="1:2" x14ac:dyDescent="0.35">
      <c r="A358">
        <v>357</v>
      </c>
      <c r="B358">
        <v>452</v>
      </c>
    </row>
    <row r="359" spans="1:2" x14ac:dyDescent="0.35">
      <c r="A359">
        <v>358</v>
      </c>
      <c r="B359">
        <v>602</v>
      </c>
    </row>
    <row r="360" spans="1:2" x14ac:dyDescent="0.35">
      <c r="A360">
        <v>359</v>
      </c>
      <c r="B360">
        <v>1063</v>
      </c>
    </row>
    <row r="361" spans="1:2" x14ac:dyDescent="0.35">
      <c r="A361">
        <v>360</v>
      </c>
      <c r="B361">
        <v>1296</v>
      </c>
    </row>
    <row r="362" spans="1:2" x14ac:dyDescent="0.35">
      <c r="A362">
        <v>361</v>
      </c>
      <c r="B362">
        <v>17</v>
      </c>
    </row>
    <row r="363" spans="1:2" x14ac:dyDescent="0.35">
      <c r="A363">
        <v>362</v>
      </c>
      <c r="B363">
        <v>105</v>
      </c>
    </row>
  </sheetData>
  <phoneticPr fontId="2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A373-0F9B-4E60-9BEF-8170116D1FB2}">
  <dimension ref="A1:K13"/>
  <sheetViews>
    <sheetView workbookViewId="0">
      <selection activeCell="B5" sqref="B5"/>
    </sheetView>
  </sheetViews>
  <sheetFormatPr defaultColWidth="20.83203125" defaultRowHeight="15.5" x14ac:dyDescent="0.35"/>
  <sheetData>
    <row r="1" spans="1:11" x14ac:dyDescent="0.35">
      <c r="A1" s="8" t="s">
        <v>2088</v>
      </c>
      <c r="B1" s="8" t="s">
        <v>2089</v>
      </c>
      <c r="C1" s="8" t="s">
        <v>2090</v>
      </c>
      <c r="D1" s="8" t="s">
        <v>2091</v>
      </c>
      <c r="E1" s="8" t="s">
        <v>2092</v>
      </c>
      <c r="F1" s="8" t="s">
        <v>2093</v>
      </c>
      <c r="G1" s="8" t="s">
        <v>2094</v>
      </c>
      <c r="H1" s="8" t="s">
        <v>2095</v>
      </c>
    </row>
    <row r="2" spans="1:11" x14ac:dyDescent="0.35">
      <c r="A2" s="9" t="s">
        <v>2096</v>
      </c>
      <c r="B2" s="10">
        <f>COUNTIFS(Crowdfunding!$G$2:$G$1001,"successful",Crowdfunding!$D$2:$D$1001,"&lt;1000")</f>
        <v>30</v>
      </c>
      <c r="C2" s="10">
        <f>COUNTIFS(Crowdfunding!$G$2:$G$1001,"failed",Crowdfunding!$D$2:$D$1001,"&lt;1000")</f>
        <v>20</v>
      </c>
      <c r="D2" s="10">
        <f>COUNTIFS(Crowdfunding!$G$2:$G$1001,"canceled",Crowdfunding!$D$2:$D$1001,"&lt;1000")</f>
        <v>1</v>
      </c>
      <c r="E2">
        <f>SUM(B2:D2)</f>
        <v>51</v>
      </c>
      <c r="F2" s="11">
        <f>B2/$E2</f>
        <v>0.58823529411764708</v>
      </c>
      <c r="G2" s="11">
        <f>C2/$E2</f>
        <v>0.39215686274509803</v>
      </c>
      <c r="H2" s="11">
        <f>D2/$E2</f>
        <v>1.9607843137254902E-2</v>
      </c>
      <c r="K2" s="10"/>
    </row>
    <row r="3" spans="1:11" x14ac:dyDescent="0.35">
      <c r="A3" s="9" t="s">
        <v>2097</v>
      </c>
      <c r="B3" s="10">
        <f>COUNTIFS(Crowdfunding!$G$2:$G$1001,"successful",Crowdfunding!$D$2:$D$1001,"&lt;5000",Crowdfunding!$D$2:$D$1001,"&gt;=1000")</f>
        <v>191</v>
      </c>
      <c r="C3" s="10">
        <f>COUNTIFS(Crowdfunding!$G$2:$G$1001,"failed",Crowdfunding!$D$2:$D$1001,"&lt;5000",Crowdfunding!$D$2:$D$1001,"&gt;=1000")</f>
        <v>38</v>
      </c>
      <c r="D3" s="10">
        <f>COUNTIFS(Crowdfunding!$G$2:$G$1001,"canceled",Crowdfunding!$D$2:$D$1001,"&lt;5000",Crowdfunding!$D$2:$D$1001,"&gt;=1000")</f>
        <v>2</v>
      </c>
      <c r="E3">
        <f t="shared" ref="E3:E13" si="0">SUM(B3:D3)</f>
        <v>231</v>
      </c>
      <c r="F3" s="11">
        <f t="shared" ref="F3:F13" si="1">B3/$E3</f>
        <v>0.82683982683982682</v>
      </c>
      <c r="G3" s="11">
        <f t="shared" ref="G3:G13" si="2">C3/$E3</f>
        <v>0.16450216450216451</v>
      </c>
      <c r="H3" s="11">
        <f t="shared" ref="H3:H13" si="3">D3/$E3</f>
        <v>8.658008658008658E-3</v>
      </c>
    </row>
    <row r="4" spans="1:11" x14ac:dyDescent="0.35">
      <c r="A4" s="9" t="s">
        <v>2098</v>
      </c>
      <c r="B4" s="10">
        <f>COUNTIFS(Crowdfunding!$G$2:$G$1001,"successful",Crowdfunding!$D$2:$D$1001,"&lt;10000",Crowdfunding!$D$2:$D$1001,"&gt;=5000")</f>
        <v>164</v>
      </c>
      <c r="C4" s="10">
        <f>COUNTIFS(Crowdfunding!$G$2:$G$1001,"failed",Crowdfunding!$D$2:$D$1001,"&lt;10000",Crowdfunding!$D$2:$D$1001,"&gt;=5000")</f>
        <v>126</v>
      </c>
      <c r="D4" s="10">
        <f>COUNTIFS(Crowdfunding!$G$2:$G$1001,"canceled",Crowdfunding!$D$2:$D$1001,"&lt;10000",Crowdfunding!$D$2:$D$1001,"&gt;=5000")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11" x14ac:dyDescent="0.35">
      <c r="A5" s="9" t="s">
        <v>2099</v>
      </c>
      <c r="B5" s="10">
        <f>COUNTIFS(Crowdfunding!$G$2:$G$1001,"successful",Crowdfunding!$D$2:$D$1001,"&lt;15000",Crowdfunding!$D$2:$D$1001,"&gt;=10000")</f>
        <v>4</v>
      </c>
      <c r="C5" s="10">
        <f>COUNTIFS(Crowdfunding!$G$2:$G$1001,"failed",Crowdfunding!$D$2:$D$1001,"&lt;15000",Crowdfunding!$D$2:$D$1001,"&gt;=10000")</f>
        <v>5</v>
      </c>
      <c r="D5" s="10">
        <f>COUNTIFS(Crowdfunding!$G$2:$G$1001,"canceled",Crowdfunding!$D$2:$D$1001,"&lt;15000",Crowdfunding!$D$2:$D$1001,"&gt;=10000")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11" x14ac:dyDescent="0.35">
      <c r="A6" s="9" t="s">
        <v>2100</v>
      </c>
      <c r="B6" s="10">
        <f>COUNTIFS(Crowdfunding!$G$2:$G$1001,"successful",Crowdfunding!$D$2:$D$1001,"&lt;20000",Crowdfunding!$D$2:$D$1001,"&gt;=15000")</f>
        <v>10</v>
      </c>
      <c r="C6" s="10">
        <f>COUNTIFS(Crowdfunding!$G$2:$G$1001,"failed",Crowdfunding!$D$2:$D$1001,"&lt;20000",Crowdfunding!$D$2:$D$1001,"&gt;=15000")</f>
        <v>0</v>
      </c>
      <c r="D6" s="10">
        <f>COUNTIFS(Crowdfunding!$G$2:$G$1001,"canceled",Crowdfunding!$D$2:$D$1001,"&lt;20000",Crowdfunding!$D$2:$D$1001,"&gt;=15000")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11" x14ac:dyDescent="0.35">
      <c r="A7" s="9" t="s">
        <v>2101</v>
      </c>
      <c r="B7" s="10">
        <f>COUNTIFS(Crowdfunding!$G$2:$G$1001,"successful",Crowdfunding!$D$2:$D$1001,"&lt;25000",Crowdfunding!$D$2:$D$1001,"&gt;=20000")</f>
        <v>7</v>
      </c>
      <c r="C7" s="10">
        <f>COUNTIFS(Crowdfunding!$G$2:$G$1001,"failed",Crowdfunding!$D$2:$D$1001,"&lt;25000",Crowdfunding!$D$2:$D$1001,"&gt;=20000")</f>
        <v>0</v>
      </c>
      <c r="D7" s="10">
        <f>COUNTIFS(Crowdfunding!$G$2:$G$1001,"canceled",Crowdfunding!$D$2:$D$1001,"&lt;25000",Crowdfunding!$D$2:$D$1001,"&gt;=20000")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11" x14ac:dyDescent="0.35">
      <c r="A8" s="9" t="s">
        <v>2102</v>
      </c>
      <c r="B8" s="10">
        <f>COUNTIFS(Crowdfunding!$G$2:$G$1001,"successful",Crowdfunding!$D$2:$D$1001,"&lt;30000",Crowdfunding!$D$2:$D$1001,"&gt;=25000")</f>
        <v>11</v>
      </c>
      <c r="C8" s="10">
        <f>COUNTIFS(Crowdfunding!$G$2:$G$1001,"failed",Crowdfunding!$D$2:$D$1001,"&lt;30000",Crowdfunding!$D$2:$D$1001,"&gt;=25000")</f>
        <v>3</v>
      </c>
      <c r="D8" s="10">
        <f>COUNTIFS(Crowdfunding!$G$2:$G$1001,"canceled",Crowdfunding!$D$2:$D$1001,"&lt;30000",Crowdfunding!$D$2:$D$1001,"&gt;=25000")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11" x14ac:dyDescent="0.35">
      <c r="A9" s="9" t="s">
        <v>2103</v>
      </c>
      <c r="B9" s="10">
        <f>COUNTIFS(Crowdfunding!$G$2:$G$1001,"successful",Crowdfunding!$D$2:$D$1001,"&lt;35000",Crowdfunding!$D$2:$D$1001,"&gt;=30000")</f>
        <v>7</v>
      </c>
      <c r="C9" s="10">
        <f>COUNTIFS(Crowdfunding!$G$2:$G$1001,"failed",Crowdfunding!$D$2:$D$1001,"&lt;35000",Crowdfunding!$D$2:$D$1001,"&gt;=30000")</f>
        <v>0</v>
      </c>
      <c r="D9" s="10">
        <f>COUNTIFS(Crowdfunding!$G$2:$G$1001,"canceled",Crowdfunding!$D$2:$D$1001,"&lt;35000",Crowdfunding!$D$2:$D$1001,"&gt;=30000")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11" x14ac:dyDescent="0.35">
      <c r="A10" s="9" t="s">
        <v>2104</v>
      </c>
      <c r="B10" s="10">
        <f>COUNTIFS(Crowdfunding!$G$2:$G$1001,"successful",Crowdfunding!$D$2:$D$1001,"&lt;40000",Crowdfunding!$D$2:$D$1001,"&gt;=35000")</f>
        <v>8</v>
      </c>
      <c r="C10" s="10">
        <f>COUNTIFS(Crowdfunding!$G$2:$G$1001,"failed",Crowdfunding!$D$2:$D$1001,"&lt;40000",Crowdfunding!$D$2:$D$1001,"&gt;=35000")</f>
        <v>3</v>
      </c>
      <c r="D10" s="10">
        <f>COUNTIFS(Crowdfunding!$G$2:$G$1001,"canceled",Crowdfunding!$D$2:$D$1001,"&lt;40000",Crowdfunding!$D$2:$D$1001,"&gt;=35000")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11" x14ac:dyDescent="0.35">
      <c r="A11" s="9" t="s">
        <v>2105</v>
      </c>
      <c r="B11" s="10">
        <f>COUNTIFS(Crowdfunding!$G$2:$G$1001,"successful",Crowdfunding!$D$2:$D$1001,"&lt;45000",Crowdfunding!$D$2:$D$1001,"&gt;=40000")</f>
        <v>11</v>
      </c>
      <c r="C11" s="10">
        <f>COUNTIFS(Crowdfunding!$G$2:$G$1001,"failed",Crowdfunding!$D$2:$D$1001,"&lt;45000",Crowdfunding!$D$2:$D$1001,"&gt;=40000")</f>
        <v>3</v>
      </c>
      <c r="D11" s="10">
        <f>COUNTIFS(Crowdfunding!$G$2:$G$1001,"canceled",Crowdfunding!$D$2:$D$1001,"&lt;45000",Crowdfunding!$D$2:$D$1001,"&gt;=40000")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11" x14ac:dyDescent="0.35">
      <c r="A12" s="9" t="s">
        <v>2106</v>
      </c>
      <c r="B12" s="10">
        <f>COUNTIFS(Crowdfunding!$G$2:$G$1001,"successful",Crowdfunding!$D$2:$D$1001,"&lt;50000",Crowdfunding!$D$2:$D$1001,"&gt;=45000")</f>
        <v>8</v>
      </c>
      <c r="C12" s="10">
        <f>COUNTIFS(Crowdfunding!$G$2:$G$1001,"failed",Crowdfunding!$D$2:$D$1001,"&lt;50000",Crowdfunding!$D$2:$D$1001,"&gt;=45000")</f>
        <v>3</v>
      </c>
      <c r="D12" s="10">
        <f>COUNTIFS(Crowdfunding!$G$2:$G$1001,"canceled",Crowdfunding!$D$2:$D$1001,"&lt;50000",Crowdfunding!$D$2:$D$1001,"&gt;=45000")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11" ht="26" x14ac:dyDescent="0.35">
      <c r="A13" s="9" t="s">
        <v>2107</v>
      </c>
      <c r="B13" s="10">
        <f>COUNTIFS(Crowdfunding!$G$2:$G$1001,"successful",Crowdfunding!$D$2:$D$1001,"&gt;50000")</f>
        <v>114</v>
      </c>
      <c r="C13" s="10">
        <f>COUNTIFS(Crowdfunding!$G$2:$G$1001,"failed",Crowdfunding!$D$2:$D$1001,"&gt;50000")</f>
        <v>163</v>
      </c>
      <c r="D13" s="10">
        <f>COUNTIFS(Crowdfunding!$G$2:$G$1001,"canceled",Crowdfunding!$D$2:$D$1001,"&gt;50000")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conditionalFormatting sqref="K16">
    <cfRule type="containsText" dxfId="16" priority="9" operator="containsText" text="live">
      <formula>NOT(ISERROR(SEARCH("live",K16)))</formula>
    </cfRule>
    <cfRule type="containsText" dxfId="15" priority="10" operator="containsText" text="canceled">
      <formula>NOT(ISERROR(SEARCH("canceled",K16)))</formula>
    </cfRule>
    <cfRule type="containsText" dxfId="14" priority="11" operator="containsText" text="successful">
      <formula>NOT(ISERROR(SEARCH("successful",K16)))</formula>
    </cfRule>
    <cfRule type="containsText" dxfId="13" priority="12" operator="containsText" text="failed">
      <formula>NOT(ISERROR(SEARCH("failed",K16)))</formula>
    </cfRule>
  </conditionalFormatting>
  <conditionalFormatting sqref="K17">
    <cfRule type="containsText" dxfId="12" priority="5" operator="containsText" text="live">
      <formula>NOT(ISERROR(SEARCH("live",K17)))</formula>
    </cfRule>
    <cfRule type="containsText" dxfId="11" priority="6" operator="containsText" text="canceled">
      <formula>NOT(ISERROR(SEARCH("canceled",K17)))</formula>
    </cfRule>
    <cfRule type="containsText" dxfId="10" priority="7" operator="containsText" text="successful">
      <formula>NOT(ISERROR(SEARCH("successful",K17)))</formula>
    </cfRule>
    <cfRule type="containsText" dxfId="9" priority="8" operator="containsText" text="failed">
      <formula>NOT(ISERROR(SEARCH("failed",K17)))</formula>
    </cfRule>
  </conditionalFormatting>
  <conditionalFormatting sqref="K15">
    <cfRule type="containsText" dxfId="8" priority="1" operator="containsText" text="live">
      <formula>NOT(ISERROR(SEARCH("live",K15)))</formula>
    </cfRule>
    <cfRule type="containsText" dxfId="7" priority="2" operator="containsText" text="canceled">
      <formula>NOT(ISERROR(SEARCH("canceled",K15)))</formula>
    </cfRule>
    <cfRule type="containsText" dxfId="6" priority="3" operator="containsText" text="successful">
      <formula>NOT(ISERROR(SEARCH("successful",K15)))</formula>
    </cfRule>
    <cfRule type="containsText" dxfId="5" priority="4" operator="containsText" text="failed">
      <formula>NOT(ISERROR(SEARCH("failed",K15)))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workbookViewId="0">
      <selection activeCell="H1" sqref="H1"/>
    </sheetView>
  </sheetViews>
  <sheetFormatPr defaultColWidth="10.6640625" defaultRowHeight="15.5" x14ac:dyDescent="0.35"/>
  <cols>
    <col min="1" max="1" width="3.83203125" bestFit="1" customWidth="1"/>
    <col min="2" max="2" width="30.5" bestFit="1" customWidth="1"/>
    <col min="3" max="3" width="49" style="3" bestFit="1" customWidth="1"/>
    <col min="4" max="4" width="6.83203125" bestFit="1" customWidth="1"/>
    <col min="5" max="5" width="7.6640625" bestFit="1" customWidth="1"/>
    <col min="6" max="6" width="14.5" bestFit="1" customWidth="1"/>
    <col min="7" max="7" width="9.33203125" bestFit="1" customWidth="1"/>
    <col min="8" max="8" width="13.5" bestFit="1" customWidth="1"/>
    <col min="9" max="9" width="12.5" bestFit="1" customWidth="1"/>
    <col min="10" max="10" width="7.5" bestFit="1" customWidth="1"/>
    <col min="11" max="11" width="8.33203125" bestFit="1" customWidth="1"/>
    <col min="12" max="12" width="11.5" bestFit="1" customWidth="1"/>
    <col min="13" max="13" width="22.33203125" bestFit="1" customWidth="1"/>
    <col min="14" max="14" width="10.83203125" bestFit="1" customWidth="1"/>
    <col min="15" max="15" width="21" bestFit="1" customWidth="1"/>
    <col min="16" max="16" width="9" bestFit="1" customWidth="1"/>
    <col min="17" max="17" width="8.5" bestFit="1" customWidth="1"/>
    <col min="18" max="18" width="28.5" bestFit="1" customWidth="1"/>
    <col min="19" max="19" width="14.83203125" bestFit="1" customWidth="1"/>
    <col min="20" max="20" width="16.83203125" bestFit="1" customWidth="1"/>
  </cols>
  <sheetData>
    <row r="1" spans="1:23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3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3" si="0">E2/D2</f>
        <v>0</v>
      </c>
      <c r="G2" t="s">
        <v>14</v>
      </c>
      <c r="H2">
        <v>0</v>
      </c>
      <c r="I2">
        <f>0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3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 s="7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3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E4/D4</f>
        <v>1.3147878228782288</v>
      </c>
      <c r="G4" t="s">
        <v>20</v>
      </c>
      <c r="H4">
        <v>1425</v>
      </c>
      <c r="I4">
        <f t="shared" ref="I4:I65" si="3">E4/H4</f>
        <v>100.01614035087719</v>
      </c>
      <c r="J4" t="s">
        <v>26</v>
      </c>
      <c r="K4" t="s">
        <v>27</v>
      </c>
      <c r="L4">
        <v>1384668000</v>
      </c>
      <c r="M4" s="7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3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ref="F5:F68" si="4">E5/D5</f>
        <v>0.58976190476190471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 s="7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3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 s="7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3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 s="7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3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 s="7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3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 s="7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W9">
        <f>COUNTIFS(G2:G1001,"successful")</f>
        <v>565</v>
      </c>
    </row>
    <row r="10" spans="1:23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 s="7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3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 s="7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3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7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3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 s="7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3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 s="7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3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 s="7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3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 s="7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 s="7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7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 s="7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 s="7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 s="7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 s="7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 s="7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 s="7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 s="7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 s="7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 s="7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 s="7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7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 s="7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 s="7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 s="7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 s="7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 s="7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 s="7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7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 s="7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 s="7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 s="7">
        <f t="shared" si="1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 s="7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 s="7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 s="7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 s="7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 s="7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 s="7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 s="7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 s="7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 s="7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 s="7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 s="7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 s="7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7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 s="7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 s="7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 s="7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 s="7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 s="7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 s="7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 s="7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 s="7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 s="7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 s="7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 s="7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 s="7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7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>
        <v>38</v>
      </c>
      <c r="I66">
        <f t="shared" ref="I66:I129" si="5">E66/H66</f>
        <v>71.94736842105263</v>
      </c>
      <c r="J66" t="s">
        <v>21</v>
      </c>
      <c r="K66" t="s">
        <v>22</v>
      </c>
      <c r="L66">
        <v>1530507600</v>
      </c>
      <c r="M66" s="7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>
        <f t="shared" si="5"/>
        <v>61.038135593220339</v>
      </c>
      <c r="J67" t="s">
        <v>21</v>
      </c>
      <c r="K67" t="s">
        <v>22</v>
      </c>
      <c r="L67">
        <v>1296108000</v>
      </c>
      <c r="M67" s="7">
        <f t="shared" ref="M67:M130" si="6">(((L67/60)/60)/24)+DATE(1970,1,1)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ref="F69:F132" si="8">E69/D69</f>
        <v>1.6238567493112948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8"/>
        <v>2.5452631578947367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8"/>
        <v>0.24063291139240506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8"/>
        <v>1.2374140625000001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8"/>
        <v>1.0806666666666667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8"/>
        <v>6.7033333333333331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8"/>
        <v>6.609285714285714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8"/>
        <v>1.2246153846153847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8"/>
        <v>1.5057731958762886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8"/>
        <v>0.78106590724165992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8"/>
        <v>0.46947368421052632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8"/>
        <v>3.008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8"/>
        <v>0.6959861591695502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8"/>
        <v>6.374545454545455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8"/>
        <v>2.253392857142857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8"/>
        <v>14.973000000000001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8"/>
        <v>0.37590225563909774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8"/>
        <v>1.3236942675159236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8"/>
        <v>1.3122448979591836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8"/>
        <v>1.6763513513513513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8"/>
        <v>0.6198488664987406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8"/>
        <v>2.6074999999999999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8"/>
        <v>2.5258823529411765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8"/>
        <v>0.7861538461538462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8"/>
        <v>0.48404406999351912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8"/>
        <v>2.5887500000000001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8"/>
        <v>0.60548713235294116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8"/>
        <v>3.036896551724138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8"/>
        <v>1.1299999999999999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8"/>
        <v>2.1737876614060259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8"/>
        <v>9.2669230769230762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8"/>
        <v>0.33692229038854804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8"/>
        <v>1.9672368421052631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8"/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8"/>
        <v>10.214444444444444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8"/>
        <v>2.8167567567567566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8"/>
        <v>0.24610000000000001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8"/>
        <v>1.4314010067114094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8"/>
        <v>1.4454411764705883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8"/>
        <v>3.5912820512820511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8"/>
        <v>1.8648571428571428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8"/>
        <v>5.9526666666666666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8"/>
        <v>0.5921153846153846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8"/>
        <v>0.14962780898876404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8"/>
        <v>1.1995602605863191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8"/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8"/>
        <v>3.7687878787878786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8"/>
        <v>7.2715789473684209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8"/>
        <v>0.87211757648470301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8"/>
        <v>0.88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8"/>
        <v>1.7393877551020409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8"/>
        <v>1.1761111111111111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8"/>
        <v>2.1496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8"/>
        <v>1.4949667110519307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8"/>
        <v>2.1933995584988963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8"/>
        <v>0.64367690058479532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8"/>
        <v>0.18622397298818233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8"/>
        <v>3.6776923076923076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8"/>
        <v>1.5990566037735849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8"/>
        <v>0.38633185349611543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8"/>
        <v>0.51421511627906979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8"/>
        <v>0.60334277620396604</v>
      </c>
      <c r="G130" t="s">
        <v>74</v>
      </c>
      <c r="H130">
        <v>532</v>
      </c>
      <c r="I130">
        <f t="shared" ref="I130:I193" si="9">E130/H130</f>
        <v>80.067669172932327</v>
      </c>
      <c r="J130" t="s">
        <v>21</v>
      </c>
      <c r="K130" t="s">
        <v>22</v>
      </c>
      <c r="L130">
        <v>1282885200</v>
      </c>
      <c r="M130" s="7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>
        <f t="shared" si="9"/>
        <v>86.472727272727269</v>
      </c>
      <c r="J131" t="s">
        <v>26</v>
      </c>
      <c r="K131" t="s">
        <v>27</v>
      </c>
      <c r="L131">
        <v>1422943200</v>
      </c>
      <c r="M131" s="7">
        <f t="shared" ref="M131:M194" si="10">(((L131/60)/60)/24)+DATE(1970,1,1)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ref="F133:F196" si="12">E133/D133</f>
        <v>1.0085974499089254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>
        <f t="shared" ref="I194:I257" si="13">E194/H194</f>
        <v>35.049382716049379</v>
      </c>
      <c r="J194" t="s">
        <v>21</v>
      </c>
      <c r="K194" t="s">
        <v>22</v>
      </c>
      <c r="L194">
        <v>1403845200</v>
      </c>
      <c r="M194" s="7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>
        <f t="shared" si="13"/>
        <v>46.338461538461537</v>
      </c>
      <c r="J195" t="s">
        <v>21</v>
      </c>
      <c r="K195" t="s">
        <v>22</v>
      </c>
      <c r="L195">
        <v>1523163600</v>
      </c>
      <c r="M195" s="7">
        <f t="shared" ref="M195:M258" si="14">(((L195/60)/60)/24)+DATE(1970,1,1)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ref="F197:F260" si="16">E197/D197</f>
        <v>3.61753164556962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6"/>
        <v>0.63146341463414635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6"/>
        <v>2.9820475319926874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6"/>
        <v>9.5585443037974685E-2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6"/>
        <v>0.5377777777777778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6"/>
        <v>0.02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6"/>
        <v>6.8119047619047617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6"/>
        <v>0.78831325301204824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6"/>
        <v>1.3440792216817234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6"/>
        <v>3.372E-2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6"/>
        <v>4.3184615384615386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6"/>
        <v>0.38844444444444443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6"/>
        <v>4.2569999999999997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6"/>
        <v>1.0112239715591671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6"/>
        <v>0.21188688946015424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6"/>
        <v>0.67425531914893622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6"/>
        <v>0.9492337164750958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6"/>
        <v>1.5185185185185186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6"/>
        <v>1.9516382252559727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6"/>
        <v>10.231428571428571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6"/>
        <v>3.8418367346938778E-2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6"/>
        <v>1.5507066557107643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6"/>
        <v>0.44753477588871715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6"/>
        <v>2.1594736842105262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6"/>
        <v>3.3212709832134291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6"/>
        <v>8.4430379746835441E-2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6"/>
        <v>0.9862551440329218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6"/>
        <v>1.3797916666666667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6"/>
        <v>0.93810996563573879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6"/>
        <v>4.0363930885529156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6"/>
        <v>2.6017404129793511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6"/>
        <v>3.6663333333333332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6"/>
        <v>1.687208538587849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6"/>
        <v>1.1990717911530093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6"/>
        <v>1.936892523364486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6"/>
        <v>4.2016666666666671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6"/>
        <v>0.76708333333333334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6"/>
        <v>1.7126470588235294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6"/>
        <v>1.5789473684210527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6"/>
        <v>1.0908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6"/>
        <v>0.41732558139534881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6"/>
        <v>0.10944303797468355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6"/>
        <v>1.593763440860215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6"/>
        <v>4.2241666666666671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6"/>
        <v>0.97718749999999999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6"/>
        <v>4.1878911564625847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6"/>
        <v>1.0191632047477746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6"/>
        <v>1.2772619047619047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6"/>
        <v>4.4521739130434783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6"/>
        <v>5.6971428571428575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6"/>
        <v>5.0934482758620687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6"/>
        <v>3.2553333333333332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6"/>
        <v>9.3261616161616168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6"/>
        <v>2.1133870967741935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6"/>
        <v>2.7332520325203253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6"/>
        <v>0.03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6"/>
        <v>0.54084507042253516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6"/>
        <v>6.2629999999999999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6"/>
        <v>0.8902139917695473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6"/>
        <v>1.8489130434782608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6"/>
        <v>1.2016770186335404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6"/>
        <v>0.23390243902439026</v>
      </c>
      <c r="G258" t="s">
        <v>14</v>
      </c>
      <c r="H258">
        <v>15</v>
      </c>
      <c r="I258">
        <f t="shared" ref="I258:I321" si="17">E258/H258</f>
        <v>63.93333333333333</v>
      </c>
      <c r="J258" t="s">
        <v>40</v>
      </c>
      <c r="K258" t="s">
        <v>41</v>
      </c>
      <c r="L258">
        <v>1453615200</v>
      </c>
      <c r="M258" s="7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>
        <f t="shared" si="17"/>
        <v>90.456521739130437</v>
      </c>
      <c r="J259" t="s">
        <v>21</v>
      </c>
      <c r="K259" t="s">
        <v>22</v>
      </c>
      <c r="L259">
        <v>1362463200</v>
      </c>
      <c r="M259" s="7">
        <f t="shared" ref="M259:M322" si="18">(((L259/60)/60)/24)+DATE(1970,1,1)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ref="F261:F324" si="20">E261/D261</f>
        <v>5.9749999999999996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1.5769841269841269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0.31201660735468567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3.1341176470588237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3.7089655172413791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3.6266447368421053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1.2308163265306122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0.76766756032171579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2.3362012987012988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1.8053333333333332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2.5262857142857142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0.27176538240368026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1.2706571242680547E-2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3.0400978473581213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1.3723076923076922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0.32208333333333333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2.4151282051282053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0.96799999999999997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10.664285714285715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3.2588888888888889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1.7070000000000001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5.8144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0.91520972644376897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1.0804761904761904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0.18728395061728395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0.83193877551020412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7.0633333333333335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0.17446030330062445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2.0973015873015872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0.97785714285714287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16.842500000000001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0.54402135231316728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4.5661111111111108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9.8219178082191785E-2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0.16384615384615384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13.396666666666667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0.35650077760497667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0.54950819672131146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0.94236111111111109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1.4391428571428571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0.51421052631578945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0.05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13.446666666666667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0.31844940867279897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0.82617647058823529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5.4614285714285717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2.8621428571428571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7.9076923076923072E-2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1.3213677811550153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0.74077834179357027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0.75292682926829269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0.20333333333333334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2.0336507936507937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3.1022842639593908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3.9531818181818181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2.9471428571428571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0.33894736842105261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0.66677083333333331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0.19227272727272726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0.15842105263157893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0.38702380952380955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0"/>
        <v>9.5876777251184833E-2</v>
      </c>
      <c r="G322" t="s">
        <v>14</v>
      </c>
      <c r="H322">
        <v>80</v>
      </c>
      <c r="I322">
        <f t="shared" ref="I322:I385" si="21">E322/H322</f>
        <v>101.15</v>
      </c>
      <c r="J322" t="s">
        <v>21</v>
      </c>
      <c r="K322" t="s">
        <v>22</v>
      </c>
      <c r="L322">
        <v>1305003600</v>
      </c>
      <c r="M322" s="7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>
        <f t="shared" si="21"/>
        <v>65.000810372771468</v>
      </c>
      <c r="J323" t="s">
        <v>21</v>
      </c>
      <c r="K323" t="s">
        <v>22</v>
      </c>
      <c r="L323">
        <v>1301634000</v>
      </c>
      <c r="M323" s="7">
        <f t="shared" ref="M323:M386" si="22">(((L323/60)/60)/24)+DATE(1970,1,1)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ref="F325:F388" si="24">E325/D325</f>
        <v>0.24134831460674158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4"/>
        <v>1.6405633802816901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4"/>
        <v>0.90723076923076929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4"/>
        <v>0.46194444444444444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4"/>
        <v>0.38538461538461538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4"/>
        <v>1.3356231003039514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4"/>
        <v>0.22896588486140726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4"/>
        <v>1.8495548961424333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4"/>
        <v>4.4372727272727275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4"/>
        <v>1.999806763285024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4"/>
        <v>1.2395833333333333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4"/>
        <v>1.8661329305135952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4"/>
        <v>1.1428538550057536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4"/>
        <v>0.97032531824611035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4"/>
        <v>1.2281904761904763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4"/>
        <v>1.7914326647564469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4"/>
        <v>0.79951577402787966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4"/>
        <v>0.94242587601078165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4"/>
        <v>0.84669291338582675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4"/>
        <v>0.66521920668058454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4"/>
        <v>0.53922222222222227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4"/>
        <v>0.41983299595141699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4"/>
        <v>0.14694796954314721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4"/>
        <v>0.34475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4"/>
        <v>14.007777777777777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4"/>
        <v>0.71770351758793971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4"/>
        <v>0.53074115044247783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4"/>
        <v>0.05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4"/>
        <v>1.2770715249662619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4"/>
        <v>0.34892857142857142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4"/>
        <v>4.105982142857143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4"/>
        <v>1.2373770491803278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4"/>
        <v>0.58973684210526311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4"/>
        <v>0.36892473118279567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4"/>
        <v>1.8491304347826087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4"/>
        <v>0.11814432989690722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4"/>
        <v>2.9870000000000001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4"/>
        <v>2.2635175879396985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4"/>
        <v>1.7356363636363636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4"/>
        <v>3.7175675675675675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4"/>
        <v>1.601923076923077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4"/>
        <v>16.163333333333334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4"/>
        <v>7.3343749999999996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4"/>
        <v>5.9211111111111112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4"/>
        <v>0.18888888888888888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4"/>
        <v>2.7680769230769231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4"/>
        <v>2.730185185185185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4"/>
        <v>1.593633125556545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4"/>
        <v>0.67869978858350954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4"/>
        <v>15.915555555555555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4"/>
        <v>7.3018222222222224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4"/>
        <v>0.13185782556750297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4"/>
        <v>0.54777777777777781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4"/>
        <v>3.6102941176470589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4"/>
        <v>0.10257545271629778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4"/>
        <v>0.13962962962962963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4"/>
        <v>0.40444444444444444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4"/>
        <v>1.6032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4"/>
        <v>1.8394339622641509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4"/>
        <v>0.63769230769230767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4"/>
        <v>2.2538095238095237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4"/>
        <v>1.7200961538461539</v>
      </c>
      <c r="G386" t="s">
        <v>20</v>
      </c>
      <c r="H386">
        <v>4799</v>
      </c>
      <c r="I386">
        <f t="shared" ref="I386:I449" si="25">E386/H386</f>
        <v>41.004167534903104</v>
      </c>
      <c r="J386" t="s">
        <v>21</v>
      </c>
      <c r="K386" t="s">
        <v>22</v>
      </c>
      <c r="L386">
        <v>1486706400</v>
      </c>
      <c r="M386" s="7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>
        <f t="shared" si="25"/>
        <v>50.007915567282325</v>
      </c>
      <c r="J387" t="s">
        <v>21</v>
      </c>
      <c r="K387" t="s">
        <v>22</v>
      </c>
      <c r="L387">
        <v>1553835600</v>
      </c>
      <c r="M387" s="7">
        <f t="shared" ref="M387:M450" si="26">(((L387/60)/60)/24)+DATE(1970,1,1)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ref="F389:F452" si="28">E389/D389</f>
        <v>0.39261467889908258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8"/>
        <v>0.11270034843205574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8"/>
        <v>1.2211084337349398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8"/>
        <v>1.8654166666666667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8"/>
        <v>7.27317880794702E-2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8"/>
        <v>0.65642371234207963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8"/>
        <v>2.2896178343949045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8"/>
        <v>4.6937499999999996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8"/>
        <v>1.3011267605633803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8"/>
        <v>1.6705422993492407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8"/>
        <v>1.738641975308642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8"/>
        <v>7.1776470588235295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8"/>
        <v>0.63850976361767731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8"/>
        <v>0.02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8"/>
        <v>15.302222222222222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8"/>
        <v>0.40356164383561643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8"/>
        <v>0.86220633299284988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8"/>
        <v>3.1558486707566464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8"/>
        <v>0.89618243243243245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8"/>
        <v>1.8214503816793892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8"/>
        <v>3.5588235294117645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8"/>
        <v>1.3183695652173912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8"/>
        <v>0.46315634218289087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8"/>
        <v>0.36132726089785294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8"/>
        <v>1.0462820512820512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8"/>
        <v>6.6885714285714286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8"/>
        <v>0.62072823218997364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8"/>
        <v>0.84699787460148779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8"/>
        <v>0.11059030837004405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8"/>
        <v>0.43838781575037145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8"/>
        <v>0.55470588235294116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8"/>
        <v>0.57399511301160655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8"/>
        <v>1.2343497363796134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8"/>
        <v>1.2846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8"/>
        <v>0.63989361702127656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8"/>
        <v>1.2729885057471264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8"/>
        <v>0.10638024357239513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8"/>
        <v>0.40470588235294119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8"/>
        <v>2.8766666666666665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8"/>
        <v>5.7294444444444448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8"/>
        <v>1.1290429799426933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8"/>
        <v>0.46387573964497042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8"/>
        <v>0.90675916230366493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8"/>
        <v>0.67740740740740746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8"/>
        <v>1.9249019607843136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8"/>
        <v>0.82714285714285718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8"/>
        <v>0.54163920922570019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8"/>
        <v>0.16722222222222222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8"/>
        <v>1.168766404199475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8"/>
        <v>10.521538461538462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8"/>
        <v>1.2307407407407407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8"/>
        <v>1.7863855421686747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8"/>
        <v>3.5528169014084505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8"/>
        <v>1.6190634146341463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8"/>
        <v>0.24914285714285714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8"/>
        <v>1.9872222222222222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8"/>
        <v>0.34752688172043011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8"/>
        <v>1.7641935483870967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8"/>
        <v>5.1138095238095236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8"/>
        <v>0.82044117647058823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8"/>
        <v>0.24326030927835052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8"/>
        <v>0.50482758620689661</v>
      </c>
      <c r="G450" t="s">
        <v>14</v>
      </c>
      <c r="H450">
        <v>605</v>
      </c>
      <c r="I450">
        <f t="shared" ref="I450:I513" si="29">E450/H450</f>
        <v>75.014876033057845</v>
      </c>
      <c r="J450" t="s">
        <v>21</v>
      </c>
      <c r="K450" t="s">
        <v>22</v>
      </c>
      <c r="L450">
        <v>1365915600</v>
      </c>
      <c r="M450" s="7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>
        <f t="shared" si="29"/>
        <v>101.19767441860465</v>
      </c>
      <c r="J451" t="s">
        <v>36</v>
      </c>
      <c r="K451" t="s">
        <v>37</v>
      </c>
      <c r="L451">
        <v>1551852000</v>
      </c>
      <c r="M451" s="7">
        <f t="shared" ref="M451:M514" si="30">(((L451/60)/60)/24)+DATE(1970,1,1)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ref="F453:F516" si="32">E453/D453</f>
        <v>1.2284501347708894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2"/>
        <v>0.63437500000000002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2"/>
        <v>0.56331688596491225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2"/>
        <v>0.44074999999999998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2"/>
        <v>1.1837253218884121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2"/>
        <v>1.041243169398907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2"/>
        <v>0.26640000000000003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2"/>
        <v>3.5120118343195266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2"/>
        <v>0.90063492063492068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2"/>
        <v>1.7162500000000001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2"/>
        <v>1.4104655870445344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2"/>
        <v>0.30579449152542371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2"/>
        <v>1.0816455696202532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2"/>
        <v>1.3345505617977529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2"/>
        <v>1.8785106382978722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2"/>
        <v>3.32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2"/>
        <v>5.7521428571428572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2"/>
        <v>0.40500000000000003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2"/>
        <v>1.8442857142857143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2"/>
        <v>2.8580555555555556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2"/>
        <v>3.19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2"/>
        <v>0.39234070221066319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2"/>
        <v>1.7814000000000001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2"/>
        <v>3.6515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2"/>
        <v>1.1394594594594594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2"/>
        <v>0.29828720626631855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2"/>
        <v>0.54270588235294115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2"/>
        <v>2.3634156976744185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2"/>
        <v>5.1291666666666664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2"/>
        <v>1.0065116279069768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2"/>
        <v>0.81348423194303154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2"/>
        <v>0.16404761904761905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2"/>
        <v>0.52774617067833696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2"/>
        <v>2.6020608108108108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2"/>
        <v>0.30732891832229581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2"/>
        <v>0.13500000000000001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2"/>
        <v>1.7862556663644606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2"/>
        <v>2.2005660377358489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2"/>
        <v>1.015108695652174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2"/>
        <v>1.915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2"/>
        <v>3.0534683098591549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2"/>
        <v>0.23995287958115183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2"/>
        <v>7.2377777777777776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2"/>
        <v>5.4736000000000002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2"/>
        <v>4.1449999999999996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2"/>
        <v>9.0696409140369975E-3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2"/>
        <v>0.34173469387755101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2"/>
        <v>0.239488107549121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2"/>
        <v>0.48072649572649573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2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2"/>
        <v>0.70145182291666663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2"/>
        <v>5.2992307692307694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2"/>
        <v>1.8032549019607844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2"/>
        <v>0.92320000000000002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2"/>
        <v>0.13901001112347053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2"/>
        <v>9.2707777777777771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2"/>
        <v>0.39857142857142858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2"/>
        <v>1.1222929936305732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2"/>
        <v>0.70925816023738875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2"/>
        <v>1.1908974358974358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2"/>
        <v>0.24017591339648173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2"/>
        <v>1.3931868131868133</v>
      </c>
      <c r="G514" t="s">
        <v>20</v>
      </c>
      <c r="H514">
        <v>239</v>
      </c>
      <c r="I514">
        <f t="shared" ref="I514:I577" si="33">E514/H514</f>
        <v>53.046025104602514</v>
      </c>
      <c r="J514" t="s">
        <v>21</v>
      </c>
      <c r="K514" t="s">
        <v>22</v>
      </c>
      <c r="L514">
        <v>1404536400</v>
      </c>
      <c r="M514" s="7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>
        <f t="shared" si="33"/>
        <v>93.142857142857139</v>
      </c>
      <c r="J515" t="s">
        <v>21</v>
      </c>
      <c r="K515" t="s">
        <v>22</v>
      </c>
      <c r="L515">
        <v>1284008400</v>
      </c>
      <c r="M515" s="7">
        <f t="shared" ref="M515:M578" si="34">(((L515/60)/60)/24)+DATE(1970,1,1)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ref="F517:F580" si="36">E517/D517</f>
        <v>0.55779069767441858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6"/>
        <v>0.42523125996810207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6"/>
        <v>1.1200000000000001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6"/>
        <v>7.0681818181818179E-2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6"/>
        <v>1.0174563871693867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6"/>
        <v>4.2575000000000003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6"/>
        <v>1.4553947368421052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6"/>
        <v>0.32453465346534655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6"/>
        <v>7.003333333333333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6"/>
        <v>0.83904860392967939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6"/>
        <v>0.84190476190476193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6"/>
        <v>1.5595180722891566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6"/>
        <v>0.99619450317124736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6"/>
        <v>0.80300000000000005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6"/>
        <v>0.11254901960784314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6"/>
        <v>0.91740952380952379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6"/>
        <v>0.95521156936261387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6"/>
        <v>5.0287499999999996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6"/>
        <v>1.5924394463667819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6"/>
        <v>0.15022446689113356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6"/>
        <v>4.820384615384615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6"/>
        <v>1.4996938775510205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6"/>
        <v>1.1722156398104266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6"/>
        <v>0.37695968274950431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6"/>
        <v>0.72653061224489801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6"/>
        <v>2.6598113207547169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6"/>
        <v>0.24205617977528091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6"/>
        <v>2.5064935064935064E-2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6"/>
        <v>0.1632979976442874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6"/>
        <v>2.7650000000000001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6"/>
        <v>0.88803571428571426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6"/>
        <v>1.6357142857142857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6"/>
        <v>9.69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6"/>
        <v>2.7091376701966716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6"/>
        <v>2.8421355932203389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6"/>
        <v>0.04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6"/>
        <v>0.58632981676846196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6"/>
        <v>0.98511111111111116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6"/>
        <v>0.43975381008206332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6"/>
        <v>1.5166315789473683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6"/>
        <v>2.2363492063492063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6"/>
        <v>2.3975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6"/>
        <v>1.9933333333333334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6"/>
        <v>1.373448275862069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6"/>
        <v>1.009696106362773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6"/>
        <v>7.9416000000000002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6"/>
        <v>3.6970000000000001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6"/>
        <v>0.12818181818181817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6"/>
        <v>1.3802702702702703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6"/>
        <v>0.83813278008298753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6"/>
        <v>2.0460063224446787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6"/>
        <v>0.44344086021505374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6"/>
        <v>2.1860294117647059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6"/>
        <v>1.8603314917127072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6"/>
        <v>2.3733830845771142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6"/>
        <v>3.0565384615384614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6"/>
        <v>0.94142857142857139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6"/>
        <v>0.54400000000000004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6"/>
        <v>1.1188059701492536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6"/>
        <v>3.6914814814814814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6"/>
        <v>0.62930372148859548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6"/>
        <v>0.6492783505154639</v>
      </c>
      <c r="G578" t="s">
        <v>14</v>
      </c>
      <c r="H578">
        <v>64</v>
      </c>
      <c r="I578">
        <f t="shared" ref="I578:I641" si="37">E578/H578</f>
        <v>98.40625</v>
      </c>
      <c r="J578" t="s">
        <v>21</v>
      </c>
      <c r="K578" t="s">
        <v>22</v>
      </c>
      <c r="L578">
        <v>1509512400</v>
      </c>
      <c r="M578" s="7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>
        <f t="shared" si="37"/>
        <v>41.783783783783782</v>
      </c>
      <c r="J579" t="s">
        <v>21</v>
      </c>
      <c r="K579" t="s">
        <v>22</v>
      </c>
      <c r="L579">
        <v>1299823200</v>
      </c>
      <c r="M579" s="7">
        <f t="shared" ref="M579:M642" si="38">(((L579/60)/60)/24)+DATE(1970,1,1)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ref="F581:F644" si="40">E581/D581</f>
        <v>1.0111290322580646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0"/>
        <v>3.4150228310502282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0"/>
        <v>0.64016666666666666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0"/>
        <v>0.5208045977011494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0"/>
        <v>3.2240211640211642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0"/>
        <v>1.1950810185185186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0"/>
        <v>1.4679775280898877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0"/>
        <v>9.5057142857142853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0"/>
        <v>0.72893617021276591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0"/>
        <v>0.7900824873096447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0"/>
        <v>0.64721518987341775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0"/>
        <v>0.82028169014084507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0"/>
        <v>10.376666666666667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0"/>
        <v>0.12910076530612244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0"/>
        <v>1.5484210526315789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0"/>
        <v>7.0991735537190084E-2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0"/>
        <v>2.0852773826458035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0"/>
        <v>0.99683544303797467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0"/>
        <v>2.0159756097560977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0"/>
        <v>1.6209032258064515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0"/>
        <v>3.6436208125445471E-2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0"/>
        <v>0.05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0"/>
        <v>2.0663492063492064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0"/>
        <v>1.2823628691983122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0"/>
        <v>1.1966037735849056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0"/>
        <v>1.7073055242390078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0"/>
        <v>1.8721212121212121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0"/>
        <v>1.8838235294117647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0"/>
        <v>1.3129869186046512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0"/>
        <v>2.8397435897435899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0"/>
        <v>1.2041999999999999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0"/>
        <v>4.1905607476635511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0"/>
        <v>0.13853658536585367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0"/>
        <v>1.3943548387096774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0"/>
        <v>1.74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0"/>
        <v>1.5549056603773586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0"/>
        <v>1.7044705882352942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0"/>
        <v>1.8951562500000001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0"/>
        <v>2.4971428571428573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0"/>
        <v>0.48860523665659616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0"/>
        <v>0.28461970393057684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0"/>
        <v>2.6802325581395348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0"/>
        <v>6.1980078125000002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0"/>
        <v>3.1301587301587303E-2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0"/>
        <v>1.5992152704135738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0"/>
        <v>2.793921568627451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0"/>
        <v>0.77373333333333338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0"/>
        <v>2.0632812500000002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0"/>
        <v>6.9424999999999999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0"/>
        <v>1.5178947368421052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0"/>
        <v>0.64582072176949945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0"/>
        <v>0.62873684210526315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0"/>
        <v>3.1039864864864866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0"/>
        <v>0.42859916782246882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0"/>
        <v>0.83119402985074631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0"/>
        <v>0.78531302876480547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0"/>
        <v>1.1409352517985611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0"/>
        <v>0.64537683358624176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0"/>
        <v>0.79411764705882348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0"/>
        <v>0.11419117647058824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0"/>
        <v>0.56186046511627907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0"/>
        <v>0.16501669449081802</v>
      </c>
      <c r="G642" t="s">
        <v>14</v>
      </c>
      <c r="H642">
        <v>257</v>
      </c>
      <c r="I642">
        <f t="shared" ref="I642:I705" si="41">E642/H642</f>
        <v>76.922178988326849</v>
      </c>
      <c r="J642" t="s">
        <v>21</v>
      </c>
      <c r="K642" t="s">
        <v>22</v>
      </c>
      <c r="L642">
        <v>1453096800</v>
      </c>
      <c r="M642" s="7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>
        <f t="shared" si="41"/>
        <v>58.128865979381445</v>
      </c>
      <c r="J643" t="s">
        <v>98</v>
      </c>
      <c r="K643" t="s">
        <v>99</v>
      </c>
      <c r="L643">
        <v>1487570400</v>
      </c>
      <c r="M643" s="7">
        <f t="shared" ref="M643:M706" si="42">(((L643/60)/60)/24)+DATE(1970,1,1)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ref="F645:F708" si="44">E645/D645</f>
        <v>2.2138255033557046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4"/>
        <v>0.48396694214876035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4"/>
        <v>0.92911504424778757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4"/>
        <v>0.88599797365754818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4"/>
        <v>0.41399999999999998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4"/>
        <v>0.63056795131845844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4"/>
        <v>0.48482333607230893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4"/>
        <v>0.02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4"/>
        <v>0.88479410269445857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4"/>
        <v>1.2684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4"/>
        <v>23.388333333333332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4"/>
        <v>5.0838857142857146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4"/>
        <v>1.9147826086956521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4"/>
        <v>0.42127533783783783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4"/>
        <v>8.2400000000000001E-2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4"/>
        <v>0.60064638783269964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4"/>
        <v>0.47232808616404309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4"/>
        <v>0.81736263736263737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4"/>
        <v>0.54187265917603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4"/>
        <v>0.97868131868131869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4"/>
        <v>0.77239999999999998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4"/>
        <v>0.33464735516372796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4"/>
        <v>2.3958823529411766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4"/>
        <v>0.64032258064516134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4"/>
        <v>1.7615942028985507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4"/>
        <v>0.20338181818181819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4"/>
        <v>3.5864754098360656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4"/>
        <v>4.6885802469135802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4"/>
        <v>1.220563524590164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4"/>
        <v>0.55931783729156137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4"/>
        <v>0.43660714285714286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4"/>
        <v>0.33538371411833628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4"/>
        <v>1.2297938144329896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4"/>
        <v>1.8974959871589085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4"/>
        <v>0.83622641509433959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4"/>
        <v>0.17968844221105529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4"/>
        <v>10.365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4"/>
        <v>0.97405219780219776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4"/>
        <v>0.86386203150461705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4"/>
        <v>1.5016666666666667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4"/>
        <v>3.5843478260869563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4"/>
        <v>5.4285714285714288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4"/>
        <v>0.67500714285714281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4"/>
        <v>1.9174666666666667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4"/>
        <v>9.32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4"/>
        <v>4.2927586206896553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4"/>
        <v>1.0065753424657535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4"/>
        <v>2.266111111111111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4"/>
        <v>1.4238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4"/>
        <v>0.90633333333333332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4"/>
        <v>0.63966740576496672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4"/>
        <v>0.84131868131868137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4"/>
        <v>1.3393478260869565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4"/>
        <v>0.59042047531992692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4"/>
        <v>1.5280062063615205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4"/>
        <v>4.466912114014252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4"/>
        <v>0.8439189189189189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4"/>
        <v>0.03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4"/>
        <v>1.7502692307692307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4"/>
        <v>0.54137931034482756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4"/>
        <v>3.1187381703470032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4"/>
        <v>1.2278160919540231</v>
      </c>
      <c r="G706" t="s">
        <v>20</v>
      </c>
      <c r="H706">
        <v>116</v>
      </c>
      <c r="I706">
        <f t="shared" ref="I706:I769" si="45">E706/H706</f>
        <v>92.08620689655173</v>
      </c>
      <c r="J706" t="s">
        <v>21</v>
      </c>
      <c r="K706" t="s">
        <v>22</v>
      </c>
      <c r="L706">
        <v>1467608400</v>
      </c>
      <c r="M706" s="7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>
        <f t="shared" si="45"/>
        <v>82.986666666666665</v>
      </c>
      <c r="J707" t="s">
        <v>40</v>
      </c>
      <c r="K707" t="s">
        <v>41</v>
      </c>
      <c r="L707">
        <v>1386741600</v>
      </c>
      <c r="M707" s="7">
        <f t="shared" ref="M707:M770" si="46">(((L707/60)/60)/24)+DATE(1970,1,1)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ref="F709:F772" si="48">E709/D709</f>
        <v>1.5861643835616439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8"/>
        <v>7.0705882352941174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8"/>
        <v>1.4238775510204082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8"/>
        <v>1.4786046511627906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8"/>
        <v>0.20322580645161289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8"/>
        <v>18.40625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8"/>
        <v>1.6194202898550725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8"/>
        <v>4.7282077922077921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8"/>
        <v>0.24466101694915254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8"/>
        <v>5.1764999999999999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8"/>
        <v>2.4764285714285714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8"/>
        <v>1.0020481927710843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8"/>
        <v>1.53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8"/>
        <v>0.37091954022988505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8"/>
        <v>4.3923948220064728E-2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8"/>
        <v>1.5650721649484536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8"/>
        <v>2.704081632653061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8"/>
        <v>1.3405952380952382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8"/>
        <v>0.50398033126293995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8"/>
        <v>0.88815837937384901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8"/>
        <v>1.65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8"/>
        <v>0.17499999999999999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8"/>
        <v>1.8566071428571429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8"/>
        <v>4.1266319444444441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8"/>
        <v>0.90249999999999997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8"/>
        <v>0.91984615384615387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8"/>
        <v>5.2700632911392402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8"/>
        <v>3.1914285714285713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8"/>
        <v>3.5418867924528303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8"/>
        <v>0.32896103896103895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8"/>
        <v>1.358918918918919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8"/>
        <v>2.0843373493975904E-2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8"/>
        <v>0.61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8"/>
        <v>0.30037735849056602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8"/>
        <v>11.791666666666666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8"/>
        <v>11.260833333333334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8"/>
        <v>0.12923076923076923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8"/>
        <v>7.12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8"/>
        <v>0.30304347826086958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8"/>
        <v>2.1250896057347672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8"/>
        <v>2.2885714285714287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8"/>
        <v>0.34959979476654696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8"/>
        <v>1.5729069767441861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8"/>
        <v>0.01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8"/>
        <v>2.3230555555555554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8"/>
        <v>0.92448275862068963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8"/>
        <v>2.5670212765957445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8"/>
        <v>1.6847017045454546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8"/>
        <v>1.6657777777777778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8"/>
        <v>7.7207692307692311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8"/>
        <v>4.0685714285714285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8"/>
        <v>5.6420608108108112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8"/>
        <v>0.6842686567164179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8"/>
        <v>0.34351966873706002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8"/>
        <v>6.5545454545454547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8"/>
        <v>1.7725714285714285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8"/>
        <v>1.1317857142857144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8"/>
        <v>7.2818181818181822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8"/>
        <v>2.0833333333333335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8"/>
        <v>0.31171232876712329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8"/>
        <v>0.56967078189300413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8"/>
        <v>2.31</v>
      </c>
      <c r="G770" t="s">
        <v>20</v>
      </c>
      <c r="H770">
        <v>150</v>
      </c>
      <c r="I770">
        <f t="shared" ref="I770:I833" si="49">E770/H770</f>
        <v>73.92</v>
      </c>
      <c r="J770" t="s">
        <v>21</v>
      </c>
      <c r="K770" t="s">
        <v>22</v>
      </c>
      <c r="L770">
        <v>1386741600</v>
      </c>
      <c r="M770" s="7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>
        <f t="shared" si="49"/>
        <v>31.995894428152493</v>
      </c>
      <c r="J771" t="s">
        <v>21</v>
      </c>
      <c r="K771" t="s">
        <v>22</v>
      </c>
      <c r="L771">
        <v>1376542800</v>
      </c>
      <c r="M771" s="7">
        <f t="shared" ref="M771:M834" si="50">(((L771/60)/60)/24)+DATE(1970,1,1)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ref="F773:F836" si="52">E773/D773</f>
        <v>0.49446428571428569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2"/>
        <v>1.1335962566844919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2"/>
        <v>1.9055555555555554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2"/>
        <v>1.355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2"/>
        <v>0.10297872340425532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2"/>
        <v>0.65544223826714798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2"/>
        <v>0.49026652452025588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2"/>
        <v>7.8792307692307695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2"/>
        <v>0.80306347746090156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2"/>
        <v>1.0629411764705883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2"/>
        <v>0.50735632183908042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2"/>
        <v>2.153137254901961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2"/>
        <v>1.4122972972972974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2"/>
        <v>1.1533745781777278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2"/>
        <v>1.9311940298507462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2"/>
        <v>7.2973333333333334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2"/>
        <v>0.99663398692810456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2"/>
        <v>0.88166666666666671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2"/>
        <v>0.37233333333333335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2"/>
        <v>0.30540075309306081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2"/>
        <v>0.25714285714285712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2"/>
        <v>0.34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2"/>
        <v>11.859090909090909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2"/>
        <v>1.2539393939393939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2"/>
        <v>0.14394366197183098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2"/>
        <v>0.54807692307692313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2"/>
        <v>1.0963157894736841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2"/>
        <v>1.8847058823529412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2"/>
        <v>0.87008284023668636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2"/>
        <v>0.01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2"/>
        <v>2.0291304347826089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2"/>
        <v>1.9703225806451612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2"/>
        <v>1.07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2"/>
        <v>2.6873076923076922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2"/>
        <v>0.50845360824742269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2"/>
        <v>11.802857142857142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2"/>
        <v>2.64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2"/>
        <v>0.30442307692307691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2"/>
        <v>0.62880681818181816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2"/>
        <v>1.9312499999999999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2"/>
        <v>0.77102702702702708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2"/>
        <v>2.2552763819095478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2"/>
        <v>2.3940625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2"/>
        <v>0.921875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2"/>
        <v>1.3023333333333333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2"/>
        <v>6.1521739130434785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2"/>
        <v>3.687953216374269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2"/>
        <v>10.948571428571428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2"/>
        <v>0.50662921348314605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2"/>
        <v>8.0060000000000002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2"/>
        <v>2.9128571428571428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2"/>
        <v>3.4996666666666667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2"/>
        <v>3.5707317073170732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2"/>
        <v>1.2648941176470587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2"/>
        <v>3.875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2"/>
        <v>4.5703571428571426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2"/>
        <v>2.6669565217391304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2"/>
        <v>0.69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2"/>
        <v>0.51343749999999999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2"/>
        <v>1.1710526315789473E-2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2"/>
        <v>1.089773429454171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2"/>
        <v>3.1517592592592591</v>
      </c>
      <c r="G834" t="s">
        <v>20</v>
      </c>
      <c r="H834">
        <v>1297</v>
      </c>
      <c r="I834">
        <f t="shared" ref="I834:I897" si="53">E834/H834</f>
        <v>104.97764070932922</v>
      </c>
      <c r="J834" t="s">
        <v>36</v>
      </c>
      <c r="K834" t="s">
        <v>37</v>
      </c>
      <c r="L834">
        <v>1445490000</v>
      </c>
      <c r="M834" s="7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>
        <f t="shared" si="53"/>
        <v>64.987878787878785</v>
      </c>
      <c r="J835" t="s">
        <v>36</v>
      </c>
      <c r="K835" t="s">
        <v>37</v>
      </c>
      <c r="L835">
        <v>1297663200</v>
      </c>
      <c r="M835" s="7">
        <f t="shared" ref="M835:M898" si="54">(((L835/60)/60)/24)+DATE(1970,1,1)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ref="F837:F900" si="56">E837/D837</f>
        <v>0.89738979118329465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6"/>
        <v>0.75135802469135804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6"/>
        <v>8.5288135593220336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6"/>
        <v>1.3890625000000001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6"/>
        <v>1.9018181818181819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6"/>
        <v>1.0024333619948409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6"/>
        <v>1.4275824175824177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6"/>
        <v>5.6313333333333331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6"/>
        <v>0.30715909090909088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6"/>
        <v>0.99397727272727276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6"/>
        <v>1.9754935622317598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6"/>
        <v>5.085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6"/>
        <v>2.3774468085106384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6"/>
        <v>3.3846875000000001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6"/>
        <v>1.3308955223880596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6"/>
        <v>0.01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6"/>
        <v>2.0779999999999998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6"/>
        <v>0.51122448979591839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6"/>
        <v>6.5205847953216374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6"/>
        <v>1.1363099415204678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6"/>
        <v>1.0237606837606839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6"/>
        <v>3.5658333333333334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6"/>
        <v>1.3986792452830188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6"/>
        <v>0.69450000000000001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6"/>
        <v>0.35534246575342465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6"/>
        <v>2.5165000000000002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6"/>
        <v>1.0587500000000001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6"/>
        <v>1.8742857142857143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6"/>
        <v>3.8678571428571429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6"/>
        <v>3.4707142857142856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6"/>
        <v>1.8582098765432098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6"/>
        <v>0.43241247264770238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6"/>
        <v>1.6243749999999999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6"/>
        <v>1.8484285714285715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6"/>
        <v>0.23703520691785052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6"/>
        <v>0.89870129870129867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6"/>
        <v>2.7260419580419581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6"/>
        <v>1.7004255319148935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6"/>
        <v>1.8828503562945369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6"/>
        <v>3.4693532338308457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6"/>
        <v>0.6917721518987342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6"/>
        <v>0.25433734939759034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6"/>
        <v>0.77400977995110021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6"/>
        <v>0.37481481481481482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6"/>
        <v>5.4379999999999997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6"/>
        <v>2.2852189349112426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6"/>
        <v>0.38948339483394834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6"/>
        <v>3.7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6"/>
        <v>2.3791176470588233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6"/>
        <v>0.64036299765807958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6"/>
        <v>1.1827777777777777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6"/>
        <v>0.84824037184594958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6"/>
        <v>0.29346153846153844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6"/>
        <v>2.0989655172413793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6"/>
        <v>1.697857142857143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6"/>
        <v>1.1595907738095239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6"/>
        <v>2.5859999999999999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6"/>
        <v>2.3058333333333332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6"/>
        <v>1.2821428571428573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6"/>
        <v>1.8870588235294117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6"/>
        <v>6.9511889862327911E-2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6"/>
        <v>7.7443434343434348</v>
      </c>
      <c r="G898" t="s">
        <v>20</v>
      </c>
      <c r="H898">
        <v>1460</v>
      </c>
      <c r="I898">
        <f t="shared" ref="I898:I961" si="57">E898/H898</f>
        <v>105.02602739726028</v>
      </c>
      <c r="J898" t="s">
        <v>26</v>
      </c>
      <c r="K898" t="s">
        <v>27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>
        <f t="shared" si="57"/>
        <v>90.259259259259252</v>
      </c>
      <c r="J899" t="s">
        <v>21</v>
      </c>
      <c r="K899" t="s">
        <v>22</v>
      </c>
      <c r="L899">
        <v>1556427600</v>
      </c>
      <c r="M899" s="7">
        <f t="shared" ref="M899:M962" si="58">(((L899/60)/60)/24)+DATE(1970,1,1)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ref="F901:F964" si="60">E901/D901</f>
        <v>4.0709677419354842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60"/>
        <v>0.02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60"/>
        <v>1.5617857142857143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60"/>
        <v>2.5242857142857145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60"/>
        <v>1.729268292682927E-2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60"/>
        <v>0.12230769230769231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60"/>
        <v>1.6398734177215191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60"/>
        <v>1.6298181818181818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60"/>
        <v>0.20252747252747252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60"/>
        <v>3.1924083769633507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60"/>
        <v>4.7894444444444444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60"/>
        <v>0.19556634304207121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60"/>
        <v>1.9894827586206896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60"/>
        <v>7.95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60"/>
        <v>0.50621082621082625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60"/>
        <v>0.57437499999999997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60"/>
        <v>1.5562827640984909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60"/>
        <v>0.36297297297297298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60"/>
        <v>0.58250000000000002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60"/>
        <v>2.3739473684210526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60"/>
        <v>0.58750000000000002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60"/>
        <v>1.8256603773584905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60"/>
        <v>7.5436408977556111E-3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60"/>
        <v>1.7595330739299611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60"/>
        <v>2.3788235294117648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60"/>
        <v>4.8805076142131982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60"/>
        <v>2.2406666666666668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60"/>
        <v>0.18126436781609195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60"/>
        <v>0.45847222222222223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60"/>
        <v>1.1731541218637993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60"/>
        <v>2.173090909090909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60"/>
        <v>1.1228571428571428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60"/>
        <v>0.72518987341772156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60"/>
        <v>2.1230434782608696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60"/>
        <v>2.3974657534246577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60"/>
        <v>1.8193548387096774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60"/>
        <v>1.6413114754098361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60"/>
        <v>1.6375968992248063E-2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60"/>
        <v>0.49643859649122807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60"/>
        <v>1.0970652173913042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60"/>
        <v>0.49217948717948717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60"/>
        <v>0.62232323232323228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60"/>
        <v>0.1305813953488372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60"/>
        <v>0.64635416666666667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60"/>
        <v>1.5958666666666668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60"/>
        <v>0.81420000000000003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60"/>
        <v>0.32444767441860467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60"/>
        <v>9.9141184124918666E-2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60"/>
        <v>0.26694444444444443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60"/>
        <v>0.62957446808510642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60"/>
        <v>1.6135593220338984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60"/>
        <v>0.05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60"/>
        <v>10.969379310344827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60"/>
        <v>0.70094158075601376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60"/>
        <v>0.6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60"/>
        <v>3.6709859154929578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60"/>
        <v>11.09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60"/>
        <v>0.19028784648187633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60"/>
        <v>1.2687755102040816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60"/>
        <v>7.3463636363636367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60"/>
        <v>4.5731034482758622E-2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60"/>
        <v>0.85054545454545449</v>
      </c>
      <c r="G962" t="s">
        <v>14</v>
      </c>
      <c r="H962">
        <v>55</v>
      </c>
      <c r="I962">
        <f t="shared" ref="I962:I1001" si="61">E962/H962</f>
        <v>85.054545454545448</v>
      </c>
      <c r="J962" t="s">
        <v>21</v>
      </c>
      <c r="K962" t="s">
        <v>22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>
        <f t="shared" si="61"/>
        <v>43.87096774193548</v>
      </c>
      <c r="J963" t="s">
        <v>21</v>
      </c>
      <c r="K963" t="s">
        <v>22</v>
      </c>
      <c r="L963">
        <v>1297922400</v>
      </c>
      <c r="M963" s="7">
        <f t="shared" ref="M963:M1001" si="62">(((L963/60)/60)/24)+DATE(1970,1,1)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ref="F965:F1001" si="64">E965/D965</f>
        <v>0.84694915254237291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4"/>
        <v>3.5578378378378379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4"/>
        <v>3.8640909090909092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4"/>
        <v>7.9223529411764702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4"/>
        <v>1.3703393665158372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4"/>
        <v>3.3820833333333336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4"/>
        <v>1.0822784810126582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4"/>
        <v>0.60757639620653314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4"/>
        <v>0.27725490196078434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4"/>
        <v>2.283934426229508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4"/>
        <v>0.21615194054500414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4"/>
        <v>3.73875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4"/>
        <v>1.5492592592592593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4"/>
        <v>3.2214999999999998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4"/>
        <v>0.73957142857142855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4"/>
        <v>8.641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4"/>
        <v>1.432624584717608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4"/>
        <v>0.40281762295081969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4"/>
        <v>1.7822388059701493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4"/>
        <v>0.84930555555555554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4"/>
        <v>1.4593648334624323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4"/>
        <v>1.5246153846153847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4"/>
        <v>0.67129542790152408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4"/>
        <v>0.40307692307692305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4"/>
        <v>2.1679032258064517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4"/>
        <v>0.52117021276595743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4"/>
        <v>4.9958333333333336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4"/>
        <v>0.87679487179487181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4"/>
        <v>1.131734693877551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4"/>
        <v>4.2654838709677421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4"/>
        <v>0.77632653061224488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4"/>
        <v>0.52496810772501767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4"/>
        <v>1.5746762589928058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4"/>
        <v>0.72939393939393937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4"/>
        <v>0.60565789473684206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4"/>
        <v>0.5679129129129129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4"/>
        <v>0.56542754275427543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R1:R1001" xr:uid="{00000000-0001-0000-0000-000000000000}"/>
  <conditionalFormatting sqref="G1:G1048576">
    <cfRule type="containsText" dxfId="4" priority="3" operator="containsText" text="live">
      <formula>NOT(ISERROR(SEARCH("live",G1)))</formula>
    </cfRule>
    <cfRule type="containsText" dxfId="3" priority="4" operator="containsText" text="canceled">
      <formula>NOT(ISERROR(SEARCH("canceled",G1)))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</conditionalFormatting>
  <conditionalFormatting sqref="F1:F1048576">
    <cfRule type="colorScale" priority="2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conditionalFormatting sqref="S2">
    <cfRule type="containsText" dxfId="0" priority="1" operator="containsText" text="/">
      <formula>NOT(ISERROR(SEARCH("/",S2)))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Parent Chart</vt:lpstr>
      <vt:lpstr>Child Chart</vt:lpstr>
      <vt:lpstr>Time based-outcome</vt:lpstr>
      <vt:lpstr>Campaign Backing</vt:lpstr>
      <vt:lpstr>Sucessful Backing</vt:lpstr>
      <vt:lpstr>Failure Backing</vt:lpstr>
      <vt:lpstr>Outcome Based on Goal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Alex Rosenberg</cp:lastModifiedBy>
  <dcterms:created xsi:type="dcterms:W3CDTF">2021-09-29T18:52:28Z</dcterms:created>
  <dcterms:modified xsi:type="dcterms:W3CDTF">2022-12-11T20:19:03Z</dcterms:modified>
</cp:coreProperties>
</file>