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tables/table12.xml" ContentType="application/vnd.openxmlformats-officedocument.spreadsheetml.table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tables/table13.xml" ContentType="application/vnd.openxmlformats-officedocument.spreadsheetml.table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tables/table14.xml" ContentType="application/vnd.openxmlformats-officedocument.spreadsheetml.table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tables/table15.xml" ContentType="application/vnd.openxmlformats-officedocument.spreadsheetml.table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xr:revisionPtr revIDLastSave="0" documentId="8_{53E3D552-7B32-F440-96B9-507CC0409873}" xr6:coauthVersionLast="47" xr6:coauthVersionMax="47" xr10:uidLastSave="{00000000-0000-0000-0000-000000000000}"/>
  <bookViews>
    <workbookView xWindow="0" yWindow="108" windowWidth="22980" windowHeight="9288" tabRatio="834" activeTab="2" xr2:uid="{00000000-000D-0000-FFFF-FFFF00000000}"/>
  </bookViews>
  <sheets>
    <sheet name="Sheet1" sheetId="1" r:id="rId1"/>
    <sheet name="Sheet2" sheetId="2" r:id="rId2"/>
    <sheet name="ages" sheetId="10" r:id="rId3"/>
    <sheet name="education" sheetId="11" r:id="rId4"/>
    <sheet name="farming ex" sheetId="12" r:id="rId5"/>
    <sheet name="quantity_land_dec" sheetId="13" r:id="rId6"/>
    <sheet name="seeds piece" sheetId="15" r:id="rId7"/>
    <sheet name="labor cost" sheetId="16" r:id="rId8"/>
    <sheet name="Irrigation cost" sheetId="17" r:id="rId9"/>
    <sheet name="fertilizer cost" sheetId="18" r:id="rId10"/>
    <sheet name="Tractor cost" sheetId="19" r:id="rId11"/>
    <sheet name="Transport_cost" sheetId="20" r:id="rId12"/>
    <sheet name="total cost g" sheetId="23" r:id="rId13"/>
    <sheet name="total cost" sheetId="22" r:id="rId14"/>
    <sheet name="u_p_tk" sheetId="24" r:id="rId15"/>
    <sheet name="unit cost" sheetId="25" r:id="rId16"/>
    <sheet name="Total income" sheetId="26" r:id="rId17"/>
    <sheet name="Sheet12" sheetId="27" r:id="rId18"/>
    <sheet name="Sheet13" sheetId="28" r:id="rId1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27" l="1"/>
  <c r="H13" i="27"/>
  <c r="H14" i="27"/>
  <c r="G15" i="27"/>
  <c r="H15" i="27"/>
  <c r="H11" i="27"/>
  <c r="F3" i="27"/>
  <c r="I19" i="26"/>
  <c r="I20" i="26"/>
  <c r="I21" i="26"/>
  <c r="I22" i="26"/>
  <c r="I23" i="26"/>
  <c r="I18" i="26"/>
  <c r="G7" i="26"/>
  <c r="G6" i="26"/>
  <c r="J24" i="25"/>
  <c r="J25" i="25"/>
  <c r="J26" i="25"/>
  <c r="J27" i="25"/>
  <c r="J28" i="25"/>
  <c r="J29" i="25"/>
  <c r="J30" i="25"/>
  <c r="J31" i="25"/>
  <c r="J32" i="25"/>
  <c r="I33" i="25"/>
  <c r="J33" i="25"/>
  <c r="J23" i="25"/>
  <c r="F7" i="25"/>
  <c r="F6" i="25"/>
  <c r="I19" i="24"/>
  <c r="I20" i="24"/>
  <c r="I21" i="24"/>
  <c r="I18" i="24"/>
  <c r="F6" i="24"/>
  <c r="F5" i="24"/>
  <c r="I22" i="23"/>
  <c r="I23" i="23"/>
  <c r="I24" i="23"/>
  <c r="I25" i="23"/>
  <c r="I26" i="23"/>
  <c r="I27" i="23"/>
  <c r="H28" i="23"/>
  <c r="I28" i="23"/>
  <c r="I21" i="23"/>
  <c r="F6" i="23"/>
  <c r="F5" i="23"/>
  <c r="I31" i="1"/>
  <c r="P31" i="1"/>
  <c r="I23" i="20"/>
  <c r="I24" i="20"/>
  <c r="I25" i="20"/>
  <c r="I26" i="20"/>
  <c r="I27" i="20"/>
  <c r="I28" i="20"/>
  <c r="I22" i="20"/>
  <c r="F6" i="20"/>
  <c r="F5" i="20"/>
  <c r="H26" i="19"/>
  <c r="H27" i="19"/>
  <c r="H28" i="19"/>
  <c r="H29" i="19"/>
  <c r="H30" i="19"/>
  <c r="H25" i="19"/>
  <c r="F6" i="19"/>
  <c r="F5" i="19"/>
  <c r="I17" i="18"/>
  <c r="I18" i="18"/>
  <c r="I19" i="18"/>
  <c r="I20" i="18"/>
  <c r="I16" i="18"/>
  <c r="G5" i="18"/>
  <c r="G4" i="18"/>
  <c r="K21" i="17"/>
  <c r="K22" i="17"/>
  <c r="K23" i="17"/>
  <c r="K24" i="17"/>
  <c r="J25" i="17"/>
  <c r="K25" i="17"/>
  <c r="K20" i="17"/>
  <c r="F4" i="17"/>
  <c r="F3" i="17"/>
  <c r="K23" i="16"/>
  <c r="K24" i="16"/>
  <c r="K25" i="16"/>
  <c r="K26" i="16"/>
  <c r="J27" i="16"/>
  <c r="K27" i="16"/>
  <c r="K22" i="16"/>
  <c r="F5" i="16"/>
  <c r="F4" i="16"/>
  <c r="I32" i="15"/>
  <c r="J24" i="15"/>
  <c r="J25" i="15"/>
  <c r="J26" i="15"/>
  <c r="J27" i="15"/>
  <c r="J28" i="15"/>
  <c r="J29" i="15"/>
  <c r="J30" i="15"/>
  <c r="J31" i="15"/>
  <c r="J32" i="15"/>
  <c r="J23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F5" i="15"/>
  <c r="F4" i="15"/>
  <c r="K19" i="13"/>
  <c r="K20" i="13"/>
  <c r="K21" i="13"/>
  <c r="K22" i="13"/>
  <c r="J23" i="13"/>
  <c r="K23" i="13"/>
  <c r="K18" i="13"/>
  <c r="F4" i="13"/>
  <c r="F3" i="13"/>
  <c r="J21" i="12"/>
  <c r="J22" i="12"/>
  <c r="J23" i="12"/>
  <c r="J24" i="12"/>
  <c r="J20" i="12"/>
  <c r="F4" i="12"/>
  <c r="F3" i="12"/>
  <c r="H15" i="11"/>
  <c r="H16" i="11"/>
  <c r="H17" i="11"/>
  <c r="H18" i="11"/>
  <c r="H14" i="11"/>
  <c r="E4" i="11"/>
  <c r="E3" i="11"/>
  <c r="G13" i="10"/>
  <c r="G14" i="10"/>
  <c r="G15" i="10"/>
  <c r="G16" i="10"/>
  <c r="G17" i="10"/>
  <c r="G18" i="10"/>
  <c r="G12" i="10"/>
  <c r="E3" i="10"/>
  <c r="E2" i="10"/>
  <c r="S3" i="1"/>
  <c r="S4" i="1"/>
  <c r="S5" i="1"/>
  <c r="P5" i="1"/>
  <c r="U5" i="1"/>
  <c r="S6" i="1"/>
  <c r="S7" i="1"/>
  <c r="S8" i="1"/>
  <c r="S9" i="1"/>
  <c r="S10" i="1"/>
  <c r="S11" i="1"/>
  <c r="S12" i="1"/>
  <c r="S13" i="1"/>
  <c r="P13" i="1"/>
  <c r="U13" i="1"/>
  <c r="S14" i="1"/>
  <c r="S15" i="1"/>
  <c r="S16" i="1"/>
  <c r="S17" i="1"/>
  <c r="S18" i="1"/>
  <c r="S19" i="1"/>
  <c r="S20" i="1"/>
  <c r="S21" i="1"/>
  <c r="P21" i="1"/>
  <c r="U21" i="1"/>
  <c r="S22" i="1"/>
  <c r="S23" i="1"/>
  <c r="S24" i="1"/>
  <c r="S25" i="1"/>
  <c r="S26" i="1"/>
  <c r="S27" i="1"/>
  <c r="S28" i="1"/>
  <c r="S29" i="1"/>
  <c r="P29" i="1"/>
  <c r="U29" i="1"/>
  <c r="S30" i="1"/>
  <c r="S31" i="1"/>
  <c r="S2" i="1"/>
  <c r="P3" i="1"/>
  <c r="T3" i="1"/>
  <c r="P4" i="1"/>
  <c r="T4" i="1"/>
  <c r="T5" i="1"/>
  <c r="P6" i="1"/>
  <c r="T6" i="1"/>
  <c r="P7" i="1"/>
  <c r="T7" i="1"/>
  <c r="P8" i="1"/>
  <c r="T8" i="1"/>
  <c r="P9" i="1"/>
  <c r="T9" i="1"/>
  <c r="P10" i="1"/>
  <c r="T10" i="1"/>
  <c r="P11" i="1"/>
  <c r="T11" i="1"/>
  <c r="P12" i="1"/>
  <c r="T12" i="1"/>
  <c r="T13" i="1"/>
  <c r="P14" i="1"/>
  <c r="T14" i="1"/>
  <c r="P15" i="1"/>
  <c r="T15" i="1"/>
  <c r="P16" i="1"/>
  <c r="T16" i="1"/>
  <c r="P17" i="1"/>
  <c r="T17" i="1"/>
  <c r="P18" i="1"/>
  <c r="T18" i="1"/>
  <c r="P19" i="1"/>
  <c r="T19" i="1"/>
  <c r="P20" i="1"/>
  <c r="T20" i="1"/>
  <c r="T21" i="1"/>
  <c r="P22" i="1"/>
  <c r="T22" i="1"/>
  <c r="P23" i="1"/>
  <c r="T23" i="1"/>
  <c r="P24" i="1"/>
  <c r="T24" i="1"/>
  <c r="P25" i="1"/>
  <c r="T25" i="1"/>
  <c r="P26" i="1"/>
  <c r="T26" i="1"/>
  <c r="P27" i="1"/>
  <c r="T27" i="1"/>
  <c r="P28" i="1"/>
  <c r="T28" i="1"/>
  <c r="T29" i="1"/>
  <c r="P30" i="1"/>
  <c r="T30" i="1"/>
  <c r="P2" i="1"/>
  <c r="T2" i="1"/>
  <c r="U24" i="1"/>
  <c r="U16" i="1"/>
  <c r="U8" i="1"/>
  <c r="U25" i="1"/>
  <c r="U17" i="1"/>
  <c r="U9" i="1"/>
  <c r="U26" i="1"/>
  <c r="U18" i="1"/>
  <c r="U10" i="1"/>
  <c r="U2" i="1"/>
  <c r="U4" i="1"/>
  <c r="U23" i="1"/>
  <c r="U15" i="1"/>
  <c r="U7" i="1"/>
  <c r="U30" i="1"/>
  <c r="U22" i="1"/>
  <c r="U14" i="1"/>
  <c r="U6" i="1"/>
  <c r="U28" i="1"/>
  <c r="U20" i="1"/>
  <c r="U12" i="1"/>
  <c r="U27" i="1"/>
  <c r="U19" i="1"/>
  <c r="U11" i="1"/>
  <c r="U3" i="1"/>
  <c r="T31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9" i="1"/>
  <c r="U31" i="1"/>
</calcChain>
</file>

<file path=xl/sharedStrings.xml><?xml version="1.0" encoding="utf-8"?>
<sst xmlns="http://schemas.openxmlformats.org/spreadsheetml/2006/main" count="500" uniqueCount="196">
  <si>
    <t>Farmer_1</t>
  </si>
  <si>
    <t>Farmer_2</t>
  </si>
  <si>
    <t>Farmer_3</t>
  </si>
  <si>
    <t>Farmer_4</t>
  </si>
  <si>
    <t>Farmer_5</t>
  </si>
  <si>
    <t>Farmer_6</t>
  </si>
  <si>
    <t>Farmer_7</t>
  </si>
  <si>
    <t>Farmer_8</t>
  </si>
  <si>
    <t>Farmer_9</t>
  </si>
  <si>
    <t>Farmer_10</t>
  </si>
  <si>
    <t>Farmer_11</t>
  </si>
  <si>
    <t>Farmer_12</t>
  </si>
  <si>
    <t>Farmer_13</t>
  </si>
  <si>
    <t>Farmer_14</t>
  </si>
  <si>
    <t>Farmer_15</t>
  </si>
  <si>
    <t>Farmer_16</t>
  </si>
  <si>
    <t>Farmer_17</t>
  </si>
  <si>
    <t>Farmer_18</t>
  </si>
  <si>
    <t>Farmer_19</t>
  </si>
  <si>
    <t>Farmer_20</t>
  </si>
  <si>
    <t>Farmer_21</t>
  </si>
  <si>
    <t>Farmer_22</t>
  </si>
  <si>
    <t>Farmer_23</t>
  </si>
  <si>
    <t>Farmer_24</t>
  </si>
  <si>
    <t>Farmer_25</t>
  </si>
  <si>
    <t>Farmer_26</t>
  </si>
  <si>
    <t>Farmer_27</t>
  </si>
  <si>
    <t>Farmer_28</t>
  </si>
  <si>
    <t>Farmer_29</t>
  </si>
  <si>
    <t>Farmer_30</t>
  </si>
  <si>
    <t>SERIAL NO</t>
  </si>
  <si>
    <t>FARMER'S NAME</t>
  </si>
  <si>
    <t>FARMERS</t>
  </si>
  <si>
    <t>HARUN</t>
  </si>
  <si>
    <t>AB. MATIN</t>
  </si>
  <si>
    <t>RAJU</t>
  </si>
  <si>
    <t>LITON</t>
  </si>
  <si>
    <t>BELAL</t>
  </si>
  <si>
    <t>ASHRAFUL</t>
  </si>
  <si>
    <t>TAYEZ</t>
  </si>
  <si>
    <t>SHUKUR</t>
  </si>
  <si>
    <t>MILON</t>
  </si>
  <si>
    <t>MAZNUR</t>
  </si>
  <si>
    <t>AFZAL</t>
  </si>
  <si>
    <t>NAJRUL</t>
  </si>
  <si>
    <t>MOJAR</t>
  </si>
  <si>
    <t>HELAL</t>
  </si>
  <si>
    <t>MAFIZ</t>
  </si>
  <si>
    <t>HOSSEN</t>
  </si>
  <si>
    <t>KASEM</t>
  </si>
  <si>
    <t>MANIK</t>
  </si>
  <si>
    <t xml:space="preserve">NANTU </t>
  </si>
  <si>
    <t>FAZLU</t>
  </si>
  <si>
    <t>BOYEJ</t>
  </si>
  <si>
    <t>FOYEZ</t>
  </si>
  <si>
    <t>GIYASH</t>
  </si>
  <si>
    <t>A. MANNAN</t>
  </si>
  <si>
    <t>SHAHIDUL</t>
  </si>
  <si>
    <t>HACHEN</t>
  </si>
  <si>
    <t>FIROZ</t>
  </si>
  <si>
    <t>ABUL</t>
  </si>
  <si>
    <t>IMAZ</t>
  </si>
  <si>
    <t>AKKASH</t>
  </si>
  <si>
    <t>AGE_YEAR</t>
  </si>
  <si>
    <t>EDU_QUA_CLASS</t>
  </si>
  <si>
    <t xml:space="preserve"> FARMING_EX_YEAR</t>
  </si>
  <si>
    <t>QNT_LAND_DEC</t>
  </si>
  <si>
    <t>QNT_SEEDS_PIECE</t>
  </si>
  <si>
    <t>L_COST_TK</t>
  </si>
  <si>
    <t>IRRIGATION_C_TK</t>
  </si>
  <si>
    <t>FERTI_C_TK</t>
  </si>
  <si>
    <t>TRACTOR_C_TK</t>
  </si>
  <si>
    <t>TRANS_C_TK</t>
  </si>
  <si>
    <t>SEEDS_C_TK</t>
  </si>
  <si>
    <t>LEASE_C_TK</t>
  </si>
  <si>
    <t>TOTAL_C_TK</t>
  </si>
  <si>
    <t>TOTAL_P_KG</t>
  </si>
  <si>
    <t>U_ PRICE_TK</t>
  </si>
  <si>
    <t>T_INCOME_TK</t>
  </si>
  <si>
    <t>UNIT_C_TK</t>
  </si>
  <si>
    <t>PROFIT</t>
  </si>
  <si>
    <t>TEMP_DURA_DAYS</t>
  </si>
  <si>
    <t>OWN_W_H/d</t>
  </si>
  <si>
    <t>HELPFUL_M</t>
  </si>
  <si>
    <t>FOR DROUGHT</t>
  </si>
  <si>
    <r>
      <t>T_QNT</t>
    </r>
    <r>
      <rPr>
        <b/>
        <sz val="11"/>
        <color rgb="FFFF0000"/>
        <rFont val="Calibri"/>
        <family val="2"/>
        <scheme val="minor"/>
      </rPr>
      <t>/TREE_gm</t>
    </r>
  </si>
  <si>
    <t>SL_NO</t>
  </si>
  <si>
    <t>NORMAL_TEMP_C</t>
  </si>
  <si>
    <t>27-34</t>
  </si>
  <si>
    <t>27-33</t>
  </si>
  <si>
    <t>27-32</t>
  </si>
  <si>
    <t>27-31</t>
  </si>
  <si>
    <t>27-30</t>
  </si>
  <si>
    <t>IN DROUGHT</t>
  </si>
  <si>
    <t>TOTAL_IN_Y(LAKHS)</t>
  </si>
  <si>
    <t>N_LEAF SIZE_CM_L</t>
  </si>
  <si>
    <t>N_LEAF SIZE_CM_W</t>
  </si>
  <si>
    <t>D_DROUGHT_L</t>
  </si>
  <si>
    <t>D_DROUGHT_W</t>
  </si>
  <si>
    <t>GOVT. PATRONATE</t>
  </si>
  <si>
    <t>max</t>
  </si>
  <si>
    <t>min</t>
  </si>
  <si>
    <t>Range</t>
  </si>
  <si>
    <t>Frequency</t>
  </si>
  <si>
    <t>Total</t>
  </si>
  <si>
    <t>Percentage</t>
  </si>
  <si>
    <t>21-30</t>
  </si>
  <si>
    <t>31-40</t>
  </si>
  <si>
    <t>41-50</t>
  </si>
  <si>
    <t>51-60</t>
  </si>
  <si>
    <t>61-70</t>
  </si>
  <si>
    <t>71-80</t>
  </si>
  <si>
    <t>0 to 4</t>
  </si>
  <si>
    <t>5 to 9</t>
  </si>
  <si>
    <t>10 to 14</t>
  </si>
  <si>
    <t>15 to 19</t>
  </si>
  <si>
    <t>More</t>
  </si>
  <si>
    <t>2 to 10</t>
  </si>
  <si>
    <t>11 to 19</t>
  </si>
  <si>
    <t>20 to 28</t>
  </si>
  <si>
    <t>29 to 37</t>
  </si>
  <si>
    <t>4 to 14</t>
  </si>
  <si>
    <t>15 to 25</t>
  </si>
  <si>
    <t>26 to 36</t>
  </si>
  <si>
    <t>37 to 47</t>
  </si>
  <si>
    <t>48 to 58</t>
  </si>
  <si>
    <t>2400 to 3400</t>
  </si>
  <si>
    <t>3401 to 4401</t>
  </si>
  <si>
    <t>4402 to 5402</t>
  </si>
  <si>
    <t>5403 to 6403</t>
  </si>
  <si>
    <t>6404 to 7404</t>
  </si>
  <si>
    <t>7405 to 8405</t>
  </si>
  <si>
    <t>8406 to 9406</t>
  </si>
  <si>
    <t>9407 to 10007</t>
  </si>
  <si>
    <t>10008 to 11008</t>
  </si>
  <si>
    <t>1000 to 5000</t>
  </si>
  <si>
    <t>5001 to 10001</t>
  </si>
  <si>
    <t>10002 to 15002</t>
  </si>
  <si>
    <t>15003 to 20003</t>
  </si>
  <si>
    <t>20004 to 25004</t>
  </si>
  <si>
    <t>500 to 1500</t>
  </si>
  <si>
    <t>1501 to 2501</t>
  </si>
  <si>
    <t>2502 to 3502</t>
  </si>
  <si>
    <t>3503 to 4503</t>
  </si>
  <si>
    <t>4504 to 5504</t>
  </si>
  <si>
    <t>600 to 5000</t>
  </si>
  <si>
    <t>5001 to 9401</t>
  </si>
  <si>
    <t>9402 to 13802</t>
  </si>
  <si>
    <t>13803 to 18203</t>
  </si>
  <si>
    <t>300 to 900</t>
  </si>
  <si>
    <t>901 to 1501</t>
  </si>
  <si>
    <t>1502 to 2102</t>
  </si>
  <si>
    <t>2103 to 2703</t>
  </si>
  <si>
    <t>2704 to 3304</t>
  </si>
  <si>
    <t>0 to 99</t>
  </si>
  <si>
    <t>100 to 199</t>
  </si>
  <si>
    <t>200 to 299</t>
  </si>
  <si>
    <t>300 to 399</t>
  </si>
  <si>
    <t>400 to 499</t>
  </si>
  <si>
    <t>500 to 599</t>
  </si>
  <si>
    <t>Rang</t>
  </si>
  <si>
    <t>2000 to 10000</t>
  </si>
  <si>
    <t>10001 to 18001</t>
  </si>
  <si>
    <t>18002 to 26002</t>
  </si>
  <si>
    <t>26003 to 34003</t>
  </si>
  <si>
    <t>34004 to 42004</t>
  </si>
  <si>
    <t>42005 to 50006</t>
  </si>
  <si>
    <t>50007 to 58007</t>
  </si>
  <si>
    <t>Percertage</t>
  </si>
  <si>
    <t>350 to 370</t>
  </si>
  <si>
    <t>371 to 391</t>
  </si>
  <si>
    <t>392 to 412</t>
  </si>
  <si>
    <t>UNIT_C_TK_PER KG</t>
  </si>
  <si>
    <t>MAX</t>
  </si>
  <si>
    <t>MIN</t>
  </si>
  <si>
    <t>80 to 150</t>
  </si>
  <si>
    <t>151 to 221</t>
  </si>
  <si>
    <t>222 to 292</t>
  </si>
  <si>
    <t>293 to 363</t>
  </si>
  <si>
    <t>364 to 434</t>
  </si>
  <si>
    <t>435 to 505</t>
  </si>
  <si>
    <t>506 to 576</t>
  </si>
  <si>
    <t>577 to 647</t>
  </si>
  <si>
    <t>648 to 718</t>
  </si>
  <si>
    <t>719 to 789</t>
  </si>
  <si>
    <t>7000 to 40000</t>
  </si>
  <si>
    <t>40001 to 73001</t>
  </si>
  <si>
    <t>73002 to 106002</t>
  </si>
  <si>
    <t>106003 to 139003</t>
  </si>
  <si>
    <t>139004 to 172004</t>
  </si>
  <si>
    <t>3000 to 33000</t>
  </si>
  <si>
    <t>33001 to 63001</t>
  </si>
  <si>
    <t>63002 to 93002</t>
  </si>
  <si>
    <t>93003 to 123003</t>
  </si>
  <si>
    <t>PROFIT_2023</t>
  </si>
  <si>
    <t>PROFIT_2022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</si>
</sst>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6" fillId="3" borderId="0" xfId="2"/>
    <xf numFmtId="0" fontId="5" fillId="2" borderId="0" xfId="1"/>
    <xf numFmtId="0" fontId="0" fillId="0" borderId="1" xfId="0" applyFill="1" applyBorder="1" applyAlignme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7" fillId="0" borderId="5" xfId="0" applyFont="1" applyFill="1" applyBorder="1" applyAlignment="1">
      <alignment horizontal="center"/>
    </xf>
    <xf numFmtId="0" fontId="0" fillId="0" borderId="6" xfId="0" applyBorder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Border="1"/>
    <xf numFmtId="0" fontId="0" fillId="0" borderId="0" xfId="0" applyFill="1" applyBorder="1" applyAlignment="1"/>
    <xf numFmtId="0" fontId="7" fillId="0" borderId="10" xfId="0" applyFont="1" applyFill="1" applyBorder="1" applyAlignment="1">
      <alignment horizontal="center"/>
    </xf>
    <xf numFmtId="0" fontId="0" fillId="0" borderId="0" xfId="0" applyBorder="1"/>
    <xf numFmtId="0" fontId="8" fillId="0" borderId="4" xfId="0" applyFont="1" applyBorder="1"/>
    <xf numFmtId="0" fontId="10" fillId="0" borderId="5" xfId="0" applyFont="1" applyFill="1" applyBorder="1" applyAlignment="1">
      <alignment horizontal="center"/>
    </xf>
    <xf numFmtId="0" fontId="8" fillId="0" borderId="6" xfId="0" applyFont="1" applyBorder="1"/>
    <xf numFmtId="0" fontId="9" fillId="0" borderId="5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0" fillId="0" borderId="2" xfId="0" applyNumberFormat="1" applyFill="1" applyBorder="1" applyAlignment="1"/>
  </cellXfs>
  <cellStyles count="3">
    <cellStyle name="Bad" xfId="2" builtinId="27"/>
    <cellStyle name="Good" xfId="1" builtinId="26"/>
    <cellStyle name="Normal" xfId="0" builtinId="0"/>
  </cellStyles>
  <dxfs count="7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worksheet" Target="worksheets/sheet13.xml" /><Relationship Id="rId18" Type="http://schemas.openxmlformats.org/officeDocument/2006/relationships/worksheet" Target="worksheets/sheet18.xml" /><Relationship Id="rId3" Type="http://schemas.openxmlformats.org/officeDocument/2006/relationships/worksheet" Target="worksheets/sheet3.xml" /><Relationship Id="rId21" Type="http://schemas.openxmlformats.org/officeDocument/2006/relationships/styles" Target="styles.xml" /><Relationship Id="rId7" Type="http://schemas.openxmlformats.org/officeDocument/2006/relationships/worksheet" Target="worksheets/sheet7.xml" /><Relationship Id="rId12" Type="http://schemas.openxmlformats.org/officeDocument/2006/relationships/worksheet" Target="worksheets/sheet12.xml" /><Relationship Id="rId17" Type="http://schemas.openxmlformats.org/officeDocument/2006/relationships/worksheet" Target="worksheets/sheet17.xml" /><Relationship Id="rId2" Type="http://schemas.openxmlformats.org/officeDocument/2006/relationships/worksheet" Target="worksheets/sheet2.xml" /><Relationship Id="rId16" Type="http://schemas.openxmlformats.org/officeDocument/2006/relationships/worksheet" Target="worksheets/sheet16.xml" /><Relationship Id="rId20" Type="http://schemas.openxmlformats.org/officeDocument/2006/relationships/theme" Target="theme/theme1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5" Type="http://schemas.openxmlformats.org/officeDocument/2006/relationships/worksheet" Target="worksheets/sheet5.xml" /><Relationship Id="rId15" Type="http://schemas.openxmlformats.org/officeDocument/2006/relationships/worksheet" Target="worksheets/sheet15.xml" /><Relationship Id="rId23" Type="http://schemas.openxmlformats.org/officeDocument/2006/relationships/calcChain" Target="calcChain.xml" /><Relationship Id="rId10" Type="http://schemas.openxmlformats.org/officeDocument/2006/relationships/worksheet" Target="worksheets/sheet10.xml" /><Relationship Id="rId19" Type="http://schemas.openxmlformats.org/officeDocument/2006/relationships/worksheet" Target="worksheets/sheet19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worksheet" Target="worksheets/sheet14.xml" /><Relationship Id="rId22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ages!$E$12:$E$18</c:f>
              <c:strCache>
                <c:ptCount val="7"/>
                <c:pt idx="0">
                  <c:v>21-30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  <c:pt idx="4">
                  <c:v>61-70</c:v>
                </c:pt>
                <c:pt idx="5">
                  <c:v>71-80</c:v>
                </c:pt>
                <c:pt idx="6">
                  <c:v>Total</c:v>
                </c:pt>
              </c:strCache>
            </c:strRef>
          </c:cat>
          <c:val>
            <c:numRef>
              <c:f>ages!$F$12:$F$18</c:f>
              <c:numCache>
                <c:formatCode>General</c:formatCode>
                <c:ptCount val="7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4-1E41-BA65-483A02D81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006336"/>
        <c:axId val="251033088"/>
      </c:barChart>
      <c:catAx>
        <c:axId val="25100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Range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51033088"/>
        <c:crosses val="autoZero"/>
        <c:auto val="1"/>
        <c:lblAlgn val="ctr"/>
        <c:lblOffset val="100"/>
        <c:noMultiLvlLbl val="0"/>
      </c:catAx>
      <c:valAx>
        <c:axId val="251033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100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Transport_cost!$G$22:$G$28</c:f>
              <c:strCache>
                <c:ptCount val="7"/>
                <c:pt idx="0">
                  <c:v>0 to 99</c:v>
                </c:pt>
                <c:pt idx="1">
                  <c:v>100 to 199</c:v>
                </c:pt>
                <c:pt idx="2">
                  <c:v>200 to 299</c:v>
                </c:pt>
                <c:pt idx="3">
                  <c:v>300 to 399</c:v>
                </c:pt>
                <c:pt idx="4">
                  <c:v>400 to 499</c:v>
                </c:pt>
                <c:pt idx="5">
                  <c:v>500 to 599</c:v>
                </c:pt>
                <c:pt idx="6">
                  <c:v>Total</c:v>
                </c:pt>
              </c:strCache>
            </c:strRef>
          </c:cat>
          <c:val>
            <c:numRef>
              <c:f>Transport_cost!$H$22:$H$28</c:f>
              <c:numCache>
                <c:formatCode>General</c:formatCode>
                <c:ptCount val="7"/>
                <c:pt idx="0">
                  <c:v>8</c:v>
                </c:pt>
                <c:pt idx="1">
                  <c:v>14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1-6B4D-8FF6-9A3282C1A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961344"/>
        <c:axId val="251963264"/>
      </c:barChart>
      <c:catAx>
        <c:axId val="25196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Range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51963264"/>
        <c:crosses val="autoZero"/>
        <c:auto val="1"/>
        <c:lblAlgn val="ctr"/>
        <c:lblOffset val="100"/>
        <c:noMultiLvlLbl val="0"/>
      </c:catAx>
      <c:valAx>
        <c:axId val="251963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196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'total cost g'!$G$21:$G$28</c:f>
              <c:strCache>
                <c:ptCount val="8"/>
                <c:pt idx="0">
                  <c:v>2000 to 10000</c:v>
                </c:pt>
                <c:pt idx="1">
                  <c:v>10001 to 18001</c:v>
                </c:pt>
                <c:pt idx="2">
                  <c:v>18002 to 26002</c:v>
                </c:pt>
                <c:pt idx="3">
                  <c:v>26003 to 34003</c:v>
                </c:pt>
                <c:pt idx="4">
                  <c:v>34004 to 42004</c:v>
                </c:pt>
                <c:pt idx="5">
                  <c:v>42005 to 50006</c:v>
                </c:pt>
                <c:pt idx="6">
                  <c:v>50007 to 58007</c:v>
                </c:pt>
                <c:pt idx="7">
                  <c:v>Total</c:v>
                </c:pt>
              </c:strCache>
            </c:strRef>
          </c:cat>
          <c:val>
            <c:numRef>
              <c:f>'total cost g'!$H$21:$H$28</c:f>
              <c:numCache>
                <c:formatCode>General</c:formatCode>
                <c:ptCount val="8"/>
                <c:pt idx="0">
                  <c:v>6</c:v>
                </c:pt>
                <c:pt idx="1">
                  <c:v>9</c:v>
                </c:pt>
                <c:pt idx="2">
                  <c:v>7</c:v>
                </c:pt>
                <c:pt idx="3">
                  <c:v>6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5-8D43-89A8-1A6D2CB2D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365824"/>
        <c:axId val="252376192"/>
      </c:barChart>
      <c:catAx>
        <c:axId val="25236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Range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52376192"/>
        <c:crosses val="autoZero"/>
        <c:auto val="1"/>
        <c:lblAlgn val="ctr"/>
        <c:lblOffset val="100"/>
        <c:noMultiLvlLbl val="0"/>
      </c:catAx>
      <c:valAx>
        <c:axId val="252376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236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'total cost'!$A$1</c:f>
              <c:strCache>
                <c:ptCount val="1"/>
                <c:pt idx="0">
                  <c:v>QNT_LAND_DEC</c:v>
                </c:pt>
              </c:strCache>
            </c:strRef>
          </c:tx>
          <c:val>
            <c:numRef>
              <c:f>'total cost'!$A$2:$A$31</c:f>
              <c:numCache>
                <c:formatCode>General</c:formatCode>
                <c:ptCount val="30"/>
                <c:pt idx="0">
                  <c:v>33</c:v>
                </c:pt>
                <c:pt idx="1">
                  <c:v>16.5</c:v>
                </c:pt>
                <c:pt idx="2">
                  <c:v>25</c:v>
                </c:pt>
                <c:pt idx="3">
                  <c:v>20</c:v>
                </c:pt>
                <c:pt idx="4">
                  <c:v>20</c:v>
                </c:pt>
                <c:pt idx="5">
                  <c:v>21.5</c:v>
                </c:pt>
                <c:pt idx="6">
                  <c:v>30</c:v>
                </c:pt>
                <c:pt idx="7">
                  <c:v>8</c:v>
                </c:pt>
                <c:pt idx="8">
                  <c:v>8.25</c:v>
                </c:pt>
                <c:pt idx="9">
                  <c:v>15</c:v>
                </c:pt>
                <c:pt idx="10">
                  <c:v>15</c:v>
                </c:pt>
                <c:pt idx="11">
                  <c:v>16.5</c:v>
                </c:pt>
                <c:pt idx="12">
                  <c:v>5</c:v>
                </c:pt>
                <c:pt idx="13">
                  <c:v>8.25</c:v>
                </c:pt>
                <c:pt idx="14">
                  <c:v>19.8</c:v>
                </c:pt>
                <c:pt idx="15">
                  <c:v>19.8</c:v>
                </c:pt>
                <c:pt idx="16">
                  <c:v>24.75</c:v>
                </c:pt>
                <c:pt idx="17">
                  <c:v>16.5</c:v>
                </c:pt>
                <c:pt idx="18">
                  <c:v>8.25</c:v>
                </c:pt>
                <c:pt idx="19">
                  <c:v>20</c:v>
                </c:pt>
                <c:pt idx="20">
                  <c:v>21.5</c:v>
                </c:pt>
                <c:pt idx="21">
                  <c:v>25</c:v>
                </c:pt>
                <c:pt idx="22">
                  <c:v>4</c:v>
                </c:pt>
                <c:pt idx="23">
                  <c:v>5</c:v>
                </c:pt>
                <c:pt idx="24">
                  <c:v>8.25</c:v>
                </c:pt>
                <c:pt idx="25">
                  <c:v>50</c:v>
                </c:pt>
                <c:pt idx="26">
                  <c:v>25</c:v>
                </c:pt>
                <c:pt idx="27">
                  <c:v>8</c:v>
                </c:pt>
                <c:pt idx="28">
                  <c:v>18</c:v>
                </c:pt>
                <c:pt idx="2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2-804F-8194-D574BA04AB48}"/>
            </c:ext>
          </c:extLst>
        </c:ser>
        <c:ser>
          <c:idx val="1"/>
          <c:order val="1"/>
          <c:tx>
            <c:strRef>
              <c:f>'total cost'!$B$1</c:f>
              <c:strCache>
                <c:ptCount val="1"/>
                <c:pt idx="0">
                  <c:v>TOTAL_C_TK</c:v>
                </c:pt>
              </c:strCache>
            </c:strRef>
          </c:tx>
          <c:val>
            <c:numRef>
              <c:f>'total cost'!$B$2:$B$31</c:f>
              <c:numCache>
                <c:formatCode>General</c:formatCode>
                <c:ptCount val="30"/>
                <c:pt idx="0">
                  <c:v>37200</c:v>
                </c:pt>
                <c:pt idx="1">
                  <c:v>15800</c:v>
                </c:pt>
                <c:pt idx="2">
                  <c:v>29520</c:v>
                </c:pt>
                <c:pt idx="3">
                  <c:v>23100</c:v>
                </c:pt>
                <c:pt idx="4">
                  <c:v>19500</c:v>
                </c:pt>
                <c:pt idx="5">
                  <c:v>27625</c:v>
                </c:pt>
                <c:pt idx="6">
                  <c:v>33940</c:v>
                </c:pt>
                <c:pt idx="7">
                  <c:v>15600</c:v>
                </c:pt>
                <c:pt idx="8">
                  <c:v>12880</c:v>
                </c:pt>
                <c:pt idx="9">
                  <c:v>14997</c:v>
                </c:pt>
                <c:pt idx="10">
                  <c:v>17290</c:v>
                </c:pt>
                <c:pt idx="11">
                  <c:v>18380</c:v>
                </c:pt>
                <c:pt idx="12">
                  <c:v>2790</c:v>
                </c:pt>
                <c:pt idx="13">
                  <c:v>7270</c:v>
                </c:pt>
                <c:pt idx="14">
                  <c:v>10200</c:v>
                </c:pt>
                <c:pt idx="15">
                  <c:v>22850</c:v>
                </c:pt>
                <c:pt idx="16">
                  <c:v>18750</c:v>
                </c:pt>
                <c:pt idx="17">
                  <c:v>23440</c:v>
                </c:pt>
                <c:pt idx="18">
                  <c:v>16360</c:v>
                </c:pt>
                <c:pt idx="19">
                  <c:v>9680</c:v>
                </c:pt>
                <c:pt idx="20">
                  <c:v>28650</c:v>
                </c:pt>
                <c:pt idx="21">
                  <c:v>26520</c:v>
                </c:pt>
                <c:pt idx="22">
                  <c:v>4750</c:v>
                </c:pt>
                <c:pt idx="23">
                  <c:v>5870</c:v>
                </c:pt>
                <c:pt idx="24">
                  <c:v>10200</c:v>
                </c:pt>
                <c:pt idx="25">
                  <c:v>55000</c:v>
                </c:pt>
                <c:pt idx="26">
                  <c:v>30000</c:v>
                </c:pt>
                <c:pt idx="27">
                  <c:v>7800</c:v>
                </c:pt>
                <c:pt idx="28">
                  <c:v>19150</c:v>
                </c:pt>
                <c:pt idx="29">
                  <c:v>13330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62-804F-8194-D574BA04A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009088"/>
        <c:axId val="252064128"/>
      </c:areaChart>
      <c:catAx>
        <c:axId val="25200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52064128"/>
        <c:crosses val="autoZero"/>
        <c:auto val="1"/>
        <c:lblAlgn val="ctr"/>
        <c:lblOffset val="100"/>
        <c:noMultiLvlLbl val="0"/>
      </c:catAx>
      <c:valAx>
        <c:axId val="25206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00908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u_p_tk!$G$18:$G$21</c:f>
              <c:strCache>
                <c:ptCount val="4"/>
                <c:pt idx="0">
                  <c:v>350 to 370</c:v>
                </c:pt>
                <c:pt idx="1">
                  <c:v>371 to 391</c:v>
                </c:pt>
                <c:pt idx="2">
                  <c:v>392 to 412</c:v>
                </c:pt>
                <c:pt idx="3">
                  <c:v>Total</c:v>
                </c:pt>
              </c:strCache>
            </c:strRef>
          </c:cat>
          <c:val>
            <c:numRef>
              <c:f>u_p_tk!$H$18:$H$21</c:f>
              <c:numCache>
                <c:formatCode>General</c:formatCode>
                <c:ptCount val="4"/>
                <c:pt idx="0">
                  <c:v>12</c:v>
                </c:pt>
                <c:pt idx="1">
                  <c:v>13</c:v>
                </c:pt>
                <c:pt idx="2">
                  <c:v>5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5-D240-BDB9-B317DB3E1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424960"/>
        <c:axId val="252426880"/>
      </c:barChart>
      <c:catAx>
        <c:axId val="25242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Range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52426880"/>
        <c:crosses val="autoZero"/>
        <c:auto val="1"/>
        <c:lblAlgn val="ctr"/>
        <c:lblOffset val="100"/>
        <c:noMultiLvlLbl val="0"/>
      </c:catAx>
      <c:valAx>
        <c:axId val="252426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242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'unit cost'!$H$23:$H$33</c:f>
              <c:strCache>
                <c:ptCount val="11"/>
                <c:pt idx="0">
                  <c:v>80 to 150</c:v>
                </c:pt>
                <c:pt idx="1">
                  <c:v>151 to 221</c:v>
                </c:pt>
                <c:pt idx="2">
                  <c:v>222 to 292</c:v>
                </c:pt>
                <c:pt idx="3">
                  <c:v>293 to 363</c:v>
                </c:pt>
                <c:pt idx="4">
                  <c:v>364 to 434</c:v>
                </c:pt>
                <c:pt idx="5">
                  <c:v>435 to 505</c:v>
                </c:pt>
                <c:pt idx="6">
                  <c:v>506 to 576</c:v>
                </c:pt>
                <c:pt idx="7">
                  <c:v>577 to 647</c:v>
                </c:pt>
                <c:pt idx="8">
                  <c:v>648 to 718</c:v>
                </c:pt>
                <c:pt idx="9">
                  <c:v>719 to 789</c:v>
                </c:pt>
                <c:pt idx="10">
                  <c:v>Total</c:v>
                </c:pt>
              </c:strCache>
            </c:strRef>
          </c:cat>
          <c:val>
            <c:numRef>
              <c:f>'unit cost'!$I$23:$I$33</c:f>
              <c:numCache>
                <c:formatCode>General</c:formatCode>
                <c:ptCount val="11"/>
                <c:pt idx="0">
                  <c:v>16</c:v>
                </c:pt>
                <c:pt idx="1">
                  <c:v>7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D-C940-BD7A-C2AC5F894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264448"/>
        <c:axId val="252266368"/>
      </c:barChart>
      <c:catAx>
        <c:axId val="252264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Range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52266368"/>
        <c:crosses val="autoZero"/>
        <c:auto val="1"/>
        <c:lblAlgn val="ctr"/>
        <c:lblOffset val="100"/>
        <c:noMultiLvlLbl val="0"/>
      </c:catAx>
      <c:valAx>
        <c:axId val="252266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226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'Total income'!$G$18:$G$23</c:f>
              <c:strCache>
                <c:ptCount val="6"/>
                <c:pt idx="0">
                  <c:v>7000 to 40000</c:v>
                </c:pt>
                <c:pt idx="1">
                  <c:v>40001 to 73001</c:v>
                </c:pt>
                <c:pt idx="2">
                  <c:v>73002 to 106002</c:v>
                </c:pt>
                <c:pt idx="3">
                  <c:v>106003 to 139003</c:v>
                </c:pt>
                <c:pt idx="4">
                  <c:v>139004 to 172004</c:v>
                </c:pt>
                <c:pt idx="5">
                  <c:v>Total</c:v>
                </c:pt>
              </c:strCache>
            </c:strRef>
          </c:cat>
          <c:val>
            <c:numRef>
              <c:f>'Total income'!$H$18:$H$23</c:f>
              <c:numCache>
                <c:formatCode>General</c:formatCode>
                <c:ptCount val="6"/>
                <c:pt idx="0">
                  <c:v>13</c:v>
                </c:pt>
                <c:pt idx="1">
                  <c:v>6</c:v>
                </c:pt>
                <c:pt idx="2">
                  <c:v>8</c:v>
                </c:pt>
                <c:pt idx="3">
                  <c:v>1</c:v>
                </c:pt>
                <c:pt idx="4">
                  <c:v>2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B-DB4E-B03E-A23FC2A7A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591104"/>
        <c:axId val="252601472"/>
      </c:barChart>
      <c:catAx>
        <c:axId val="25259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Range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52601472"/>
        <c:crosses val="autoZero"/>
        <c:auto val="1"/>
        <c:lblAlgn val="ctr"/>
        <c:lblOffset val="100"/>
        <c:noMultiLvlLbl val="0"/>
      </c:catAx>
      <c:valAx>
        <c:axId val="252601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259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Sheet12!$F$11:$F$15</c:f>
              <c:strCache>
                <c:ptCount val="5"/>
                <c:pt idx="0">
                  <c:v>33000</c:v>
                </c:pt>
                <c:pt idx="1">
                  <c:v>63001</c:v>
                </c:pt>
                <c:pt idx="2">
                  <c:v>93002</c:v>
                </c:pt>
                <c:pt idx="3">
                  <c:v>123003</c:v>
                </c:pt>
                <c:pt idx="4">
                  <c:v>Total</c:v>
                </c:pt>
              </c:strCache>
            </c:strRef>
          </c:cat>
          <c:val>
            <c:numRef>
              <c:f>Sheet12!$G$11:$G$15</c:f>
              <c:numCache>
                <c:formatCode>General</c:formatCode>
                <c:ptCount val="5"/>
                <c:pt idx="0">
                  <c:v>16</c:v>
                </c:pt>
                <c:pt idx="1">
                  <c:v>9</c:v>
                </c:pt>
                <c:pt idx="2">
                  <c:v>3</c:v>
                </c:pt>
                <c:pt idx="3">
                  <c:v>2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5-D74C-B973-4C18EFD6B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692736"/>
        <c:axId val="252699008"/>
      </c:barChart>
      <c:catAx>
        <c:axId val="25269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Range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52699008"/>
        <c:crosses val="autoZero"/>
        <c:auto val="1"/>
        <c:lblAlgn val="ctr"/>
        <c:lblOffset val="100"/>
        <c:noMultiLvlLbl val="0"/>
      </c:catAx>
      <c:valAx>
        <c:axId val="252699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269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education!$F$14:$F$18</c:f>
              <c:strCache>
                <c:ptCount val="5"/>
                <c:pt idx="0">
                  <c:v>0 to 4</c:v>
                </c:pt>
                <c:pt idx="1">
                  <c:v>5 to 9</c:v>
                </c:pt>
                <c:pt idx="2">
                  <c:v>10 to 14</c:v>
                </c:pt>
                <c:pt idx="3">
                  <c:v>15 to 19</c:v>
                </c:pt>
                <c:pt idx="4">
                  <c:v>Total</c:v>
                </c:pt>
              </c:strCache>
            </c:strRef>
          </c:cat>
          <c:val>
            <c:numRef>
              <c:f>education!$G$14:$G$18</c:f>
              <c:numCache>
                <c:formatCode>General</c:formatCode>
                <c:ptCount val="5"/>
                <c:pt idx="0">
                  <c:v>13</c:v>
                </c:pt>
                <c:pt idx="1">
                  <c:v>10</c:v>
                </c:pt>
                <c:pt idx="2">
                  <c:v>4</c:v>
                </c:pt>
                <c:pt idx="3">
                  <c:v>3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E-E640-99AF-385A418CE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177600"/>
        <c:axId val="251179776"/>
      </c:barChart>
      <c:catAx>
        <c:axId val="25117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Range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51179776"/>
        <c:crosses val="autoZero"/>
        <c:auto val="1"/>
        <c:lblAlgn val="ctr"/>
        <c:lblOffset val="100"/>
        <c:noMultiLvlLbl val="0"/>
      </c:catAx>
      <c:valAx>
        <c:axId val="251179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117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'farming ex'!$H$20:$H$24</c:f>
              <c:strCache>
                <c:ptCount val="5"/>
                <c:pt idx="0">
                  <c:v>2 to 10</c:v>
                </c:pt>
                <c:pt idx="1">
                  <c:v>11 to 19</c:v>
                </c:pt>
                <c:pt idx="2">
                  <c:v>20 to 28</c:v>
                </c:pt>
                <c:pt idx="3">
                  <c:v>29 to 37</c:v>
                </c:pt>
                <c:pt idx="4">
                  <c:v>More</c:v>
                </c:pt>
              </c:strCache>
            </c:strRef>
          </c:cat>
          <c:val>
            <c:numRef>
              <c:f>'farming ex'!$I$20:$I$24</c:f>
              <c:numCache>
                <c:formatCode>General</c:formatCode>
                <c:ptCount val="5"/>
                <c:pt idx="0">
                  <c:v>11</c:v>
                </c:pt>
                <c:pt idx="1">
                  <c:v>9</c:v>
                </c:pt>
                <c:pt idx="2">
                  <c:v>9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A-1248-9730-BFD127F5D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260288"/>
        <c:axId val="251262464"/>
      </c:barChart>
      <c:catAx>
        <c:axId val="25126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Range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51262464"/>
        <c:crosses val="autoZero"/>
        <c:auto val="1"/>
        <c:lblAlgn val="ctr"/>
        <c:lblOffset val="100"/>
        <c:noMultiLvlLbl val="0"/>
      </c:catAx>
      <c:valAx>
        <c:axId val="251262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126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quantity_land_dec!$I$18:$I$23</c:f>
              <c:strCache>
                <c:ptCount val="6"/>
                <c:pt idx="0">
                  <c:v>4 to 14</c:v>
                </c:pt>
                <c:pt idx="1">
                  <c:v>15 to 25</c:v>
                </c:pt>
                <c:pt idx="2">
                  <c:v>26 to 36</c:v>
                </c:pt>
                <c:pt idx="3">
                  <c:v>37 to 47</c:v>
                </c:pt>
                <c:pt idx="4">
                  <c:v>48 to 58</c:v>
                </c:pt>
                <c:pt idx="5">
                  <c:v>Total</c:v>
                </c:pt>
              </c:strCache>
            </c:strRef>
          </c:cat>
          <c:val>
            <c:numRef>
              <c:f>quantity_land_dec!$J$18:$J$23</c:f>
              <c:numCache>
                <c:formatCode>General</c:formatCode>
                <c:ptCount val="6"/>
                <c:pt idx="0">
                  <c:v>10</c:v>
                </c:pt>
                <c:pt idx="1">
                  <c:v>17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5-A447-98AA-508631340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325056"/>
        <c:axId val="251417344"/>
      </c:barChart>
      <c:catAx>
        <c:axId val="25132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Range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51417344"/>
        <c:crosses val="autoZero"/>
        <c:auto val="1"/>
        <c:lblAlgn val="ctr"/>
        <c:lblOffset val="100"/>
        <c:noMultiLvlLbl val="0"/>
      </c:catAx>
      <c:valAx>
        <c:axId val="251417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132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'seeds piece'!$H$23:$H$32</c:f>
              <c:strCache>
                <c:ptCount val="10"/>
                <c:pt idx="0">
                  <c:v>2400 to 3400</c:v>
                </c:pt>
                <c:pt idx="1">
                  <c:v>3401 to 4401</c:v>
                </c:pt>
                <c:pt idx="2">
                  <c:v>4402 to 5402</c:v>
                </c:pt>
                <c:pt idx="3">
                  <c:v>5403 to 6403</c:v>
                </c:pt>
                <c:pt idx="4">
                  <c:v>6404 to 7404</c:v>
                </c:pt>
                <c:pt idx="5">
                  <c:v>7405 to 8405</c:v>
                </c:pt>
                <c:pt idx="6">
                  <c:v>8406 to 9406</c:v>
                </c:pt>
                <c:pt idx="7">
                  <c:v>9407 to 10007</c:v>
                </c:pt>
                <c:pt idx="8">
                  <c:v>10008 to 11008</c:v>
                </c:pt>
                <c:pt idx="9">
                  <c:v>Total</c:v>
                </c:pt>
              </c:strCache>
            </c:strRef>
          </c:cat>
          <c:val>
            <c:numRef>
              <c:f>'seeds piece'!$I$23:$I$32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85-4D48-9817-5356F22BF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537280"/>
        <c:axId val="251539456"/>
      </c:barChart>
      <c:catAx>
        <c:axId val="25153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Range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51539456"/>
        <c:crosses val="autoZero"/>
        <c:auto val="1"/>
        <c:lblAlgn val="ctr"/>
        <c:lblOffset val="100"/>
        <c:noMultiLvlLbl val="0"/>
      </c:catAx>
      <c:valAx>
        <c:axId val="251539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1537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'labor cost'!$I$22:$I$27</c:f>
              <c:strCache>
                <c:ptCount val="6"/>
                <c:pt idx="0">
                  <c:v>1000 to 5000</c:v>
                </c:pt>
                <c:pt idx="1">
                  <c:v>5001 to 10001</c:v>
                </c:pt>
                <c:pt idx="2">
                  <c:v>10002 to 15002</c:v>
                </c:pt>
                <c:pt idx="3">
                  <c:v>15003 to 20003</c:v>
                </c:pt>
                <c:pt idx="4">
                  <c:v>20004 to 25004</c:v>
                </c:pt>
                <c:pt idx="5">
                  <c:v>Total</c:v>
                </c:pt>
              </c:strCache>
            </c:strRef>
          </c:cat>
          <c:val>
            <c:numRef>
              <c:f>'labor cost'!$J$22:$J$27</c:f>
              <c:numCache>
                <c:formatCode>General</c:formatCode>
                <c:ptCount val="6"/>
                <c:pt idx="0">
                  <c:v>8</c:v>
                </c:pt>
                <c:pt idx="1">
                  <c:v>13</c:v>
                </c:pt>
                <c:pt idx="2">
                  <c:v>7</c:v>
                </c:pt>
                <c:pt idx="3">
                  <c:v>1</c:v>
                </c:pt>
                <c:pt idx="4">
                  <c:v>1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0-5946-9BB9-E4B40B539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643008"/>
        <c:axId val="251644928"/>
      </c:barChart>
      <c:catAx>
        <c:axId val="25164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Range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51644928"/>
        <c:crosses val="autoZero"/>
        <c:auto val="1"/>
        <c:lblAlgn val="ctr"/>
        <c:lblOffset val="100"/>
        <c:noMultiLvlLbl val="0"/>
      </c:catAx>
      <c:valAx>
        <c:axId val="251644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164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8891841644794403"/>
          <c:y val="0.27041853170843272"/>
          <c:w val="0.57064003718285217"/>
          <c:h val="0.38911305692597553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'Irrigation cost'!$I$20:$I$25</c:f>
              <c:strCache>
                <c:ptCount val="6"/>
                <c:pt idx="0">
                  <c:v>500 to 1500</c:v>
                </c:pt>
                <c:pt idx="1">
                  <c:v>1501 to 2501</c:v>
                </c:pt>
                <c:pt idx="2">
                  <c:v>2502 to 3502</c:v>
                </c:pt>
                <c:pt idx="3">
                  <c:v>3503 to 4503</c:v>
                </c:pt>
                <c:pt idx="4">
                  <c:v>4504 to 5504</c:v>
                </c:pt>
                <c:pt idx="5">
                  <c:v>Total</c:v>
                </c:pt>
              </c:strCache>
            </c:strRef>
          </c:cat>
          <c:val>
            <c:numRef>
              <c:f>'Irrigation cost'!$J$20:$J$25</c:f>
              <c:numCache>
                <c:formatCode>General</c:formatCode>
                <c:ptCount val="6"/>
                <c:pt idx="0">
                  <c:v>17</c:v>
                </c:pt>
                <c:pt idx="1">
                  <c:v>8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C-2741-9F60-D076FEB33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665024"/>
        <c:axId val="251990784"/>
      </c:barChart>
      <c:catAx>
        <c:axId val="25166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Range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51990784"/>
        <c:crosses val="autoZero"/>
        <c:auto val="1"/>
        <c:lblAlgn val="ctr"/>
        <c:lblOffset val="100"/>
        <c:noMultiLvlLbl val="0"/>
      </c:catAx>
      <c:valAx>
        <c:axId val="251990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166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'fertilizer cost'!$G$16:$G$20</c:f>
              <c:strCache>
                <c:ptCount val="5"/>
                <c:pt idx="0">
                  <c:v>600 to 5000</c:v>
                </c:pt>
                <c:pt idx="1">
                  <c:v>5001 to 9401</c:v>
                </c:pt>
                <c:pt idx="2">
                  <c:v>9402 to 13802</c:v>
                </c:pt>
                <c:pt idx="3">
                  <c:v>13803 to 18203</c:v>
                </c:pt>
                <c:pt idx="4">
                  <c:v>Total</c:v>
                </c:pt>
              </c:strCache>
            </c:strRef>
          </c:cat>
          <c:val>
            <c:numRef>
              <c:f>'fertilizer cost'!$H$16:$H$20</c:f>
              <c:numCache>
                <c:formatCode>General</c:formatCode>
                <c:ptCount val="5"/>
                <c:pt idx="0">
                  <c:v>15</c:v>
                </c:pt>
                <c:pt idx="1">
                  <c:v>8</c:v>
                </c:pt>
                <c:pt idx="2">
                  <c:v>6</c:v>
                </c:pt>
                <c:pt idx="3">
                  <c:v>1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E-4B4E-AB83-85A88576F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803520"/>
        <c:axId val="251805696"/>
      </c:barChart>
      <c:catAx>
        <c:axId val="25180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Range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51805696"/>
        <c:crosses val="autoZero"/>
        <c:auto val="1"/>
        <c:lblAlgn val="ctr"/>
        <c:lblOffset val="100"/>
        <c:noMultiLvlLbl val="0"/>
      </c:catAx>
      <c:valAx>
        <c:axId val="251805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180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'Tractor cost'!$F$25:$F$30</c:f>
              <c:strCache>
                <c:ptCount val="6"/>
                <c:pt idx="0">
                  <c:v>300 to 900</c:v>
                </c:pt>
                <c:pt idx="1">
                  <c:v>901 to 1501</c:v>
                </c:pt>
                <c:pt idx="2">
                  <c:v>1502 to 2102</c:v>
                </c:pt>
                <c:pt idx="3">
                  <c:v>2103 to 2703</c:v>
                </c:pt>
                <c:pt idx="4">
                  <c:v>2704 to 3304</c:v>
                </c:pt>
                <c:pt idx="5">
                  <c:v>Total</c:v>
                </c:pt>
              </c:strCache>
            </c:strRef>
          </c:cat>
          <c:val>
            <c:numRef>
              <c:f>'Tractor cost'!$G$25:$G$30</c:f>
              <c:numCache>
                <c:formatCode>General</c:formatCode>
                <c:ptCount val="6"/>
                <c:pt idx="0">
                  <c:v>11</c:v>
                </c:pt>
                <c:pt idx="1">
                  <c:v>10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8-4044-B7B8-DA713FFF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356288"/>
        <c:axId val="251358208"/>
      </c:barChart>
      <c:catAx>
        <c:axId val="25135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Range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51358208"/>
        <c:crosses val="autoZero"/>
        <c:auto val="1"/>
        <c:lblAlgn val="ctr"/>
        <c:lblOffset val="100"/>
        <c:noMultiLvlLbl val="0"/>
      </c:catAx>
      <c:valAx>
        <c:axId val="251358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135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 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 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 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 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 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 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 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 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 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 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 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 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571500</xdr:colOff>
      <xdr:row>6</xdr:row>
      <xdr:rowOff>53340</xdr:rowOff>
    </xdr:from>
    <xdr:to>
      <xdr:col>19</xdr:col>
      <xdr:colOff>571500</xdr:colOff>
      <xdr:row>16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198120</xdr:colOff>
      <xdr:row>9</xdr:row>
      <xdr:rowOff>68580</xdr:rowOff>
    </xdr:from>
    <xdr:to>
      <xdr:col>20</xdr:col>
      <xdr:colOff>518160</xdr:colOff>
      <xdr:row>24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381000</xdr:colOff>
      <xdr:row>9</xdr:row>
      <xdr:rowOff>45720</xdr:rowOff>
    </xdr:from>
    <xdr:to>
      <xdr:col>20</xdr:col>
      <xdr:colOff>137160</xdr:colOff>
      <xdr:row>20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464820</xdr:colOff>
      <xdr:row>8</xdr:row>
      <xdr:rowOff>19050</xdr:rowOff>
    </xdr:from>
    <xdr:to>
      <xdr:col>14</xdr:col>
      <xdr:colOff>160020</xdr:colOff>
      <xdr:row>23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160020</xdr:colOff>
      <xdr:row>7</xdr:row>
      <xdr:rowOff>175260</xdr:rowOff>
    </xdr:from>
    <xdr:to>
      <xdr:col>20</xdr:col>
      <xdr:colOff>236220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3</xdr:row>
      <xdr:rowOff>144780</xdr:rowOff>
    </xdr:from>
    <xdr:to>
      <xdr:col>19</xdr:col>
      <xdr:colOff>274320</xdr:colOff>
      <xdr:row>19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487680</xdr:colOff>
      <xdr:row>9</xdr:row>
      <xdr:rowOff>175260</xdr:rowOff>
    </xdr:from>
    <xdr:to>
      <xdr:col>19</xdr:col>
      <xdr:colOff>68580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281940</xdr:colOff>
      <xdr:row>7</xdr:row>
      <xdr:rowOff>83820</xdr:rowOff>
    </xdr:from>
    <xdr:to>
      <xdr:col>18</xdr:col>
      <xdr:colOff>152400</xdr:colOff>
      <xdr:row>17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251460</xdr:colOff>
      <xdr:row>11</xdr:row>
      <xdr:rowOff>7620</xdr:rowOff>
    </xdr:from>
    <xdr:to>
      <xdr:col>18</xdr:col>
      <xdr:colOff>251460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495300</xdr:colOff>
      <xdr:row>5</xdr:row>
      <xdr:rowOff>175260</xdr:rowOff>
    </xdr:from>
    <xdr:to>
      <xdr:col>20</xdr:col>
      <xdr:colOff>495300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541020</xdr:colOff>
      <xdr:row>7</xdr:row>
      <xdr:rowOff>68580</xdr:rowOff>
    </xdr:from>
    <xdr:to>
      <xdr:col>21</xdr:col>
      <xdr:colOff>541020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</xdr:colOff>
      <xdr:row>8</xdr:row>
      <xdr:rowOff>53340</xdr:rowOff>
    </xdr:from>
    <xdr:to>
      <xdr:col>20</xdr:col>
      <xdr:colOff>45720</xdr:colOff>
      <xdr:row>18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152400</xdr:colOff>
      <xdr:row>11</xdr:row>
      <xdr:rowOff>30480</xdr:rowOff>
    </xdr:from>
    <xdr:to>
      <xdr:col>21</xdr:col>
      <xdr:colOff>152400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121920</xdr:colOff>
      <xdr:row>7</xdr:row>
      <xdr:rowOff>83820</xdr:rowOff>
    </xdr:from>
    <xdr:to>
      <xdr:col>19</xdr:col>
      <xdr:colOff>121920</xdr:colOff>
      <xdr:row>17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198120</xdr:colOff>
      <xdr:row>11</xdr:row>
      <xdr:rowOff>45720</xdr:rowOff>
    </xdr:from>
    <xdr:to>
      <xdr:col>18</xdr:col>
      <xdr:colOff>289560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541020</xdr:colOff>
      <xdr:row>13</xdr:row>
      <xdr:rowOff>137160</xdr:rowOff>
    </xdr:from>
    <xdr:to>
      <xdr:col>19</xdr:col>
      <xdr:colOff>297180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6" displayName="Table6" ref="E11:G18" totalsRowShown="0" headerRowBorderDxfId="70" tableBorderDxfId="69" totalsRowBorderDxfId="68">
  <autoFilter ref="E11:G18" xr:uid="{00000000-0009-0000-0100-000006000000}"/>
  <tableColumns count="3">
    <tableColumn id="1" xr3:uid="{00000000-0010-0000-0000-000001000000}" name="Range" dataDxfId="67"/>
    <tableColumn id="2" xr3:uid="{00000000-0010-0000-0000-000002000000}" name="Frequency" dataDxfId="66"/>
    <tableColumn id="3" xr3:uid="{00000000-0010-0000-0000-000003000000}" name="Percentage" dataDxfId="65">
      <calculatedColumnFormula>F12/30*100</calculatedColumnFormula>
    </tableColumn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G21:I28" totalsRowShown="0" headerRowBorderDxfId="36" tableBorderDxfId="35" totalsRowBorderDxfId="34">
  <autoFilter ref="G21:I28" xr:uid="{00000000-0009-0000-0100-00000A000000}"/>
  <tableColumns count="3">
    <tableColumn id="1" xr3:uid="{00000000-0010-0000-0900-000001000000}" name="Range" dataDxfId="33"/>
    <tableColumn id="2" xr3:uid="{00000000-0010-0000-0900-000002000000}" name="Frequency" dataDxfId="32"/>
    <tableColumn id="3" xr3:uid="{00000000-0010-0000-0900-000003000000}" name="Percentage" dataDxfId="31">
      <calculatedColumnFormula>H22/30*100</calculatedColumnFormula>
    </tableColumn>
  </tableColumns>
  <tableStyleInfo name="TableStyleDark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G20:I28" totalsRowShown="0" headerRowBorderDxfId="30" tableBorderDxfId="29" totalsRowBorderDxfId="28">
  <autoFilter ref="G20:I28" xr:uid="{00000000-0009-0000-0100-00000B000000}"/>
  <tableColumns count="3">
    <tableColumn id="1" xr3:uid="{00000000-0010-0000-0A00-000001000000}" name="Rang" dataDxfId="27"/>
    <tableColumn id="2" xr3:uid="{00000000-0010-0000-0A00-000002000000}" name="Frequency" dataDxfId="26"/>
    <tableColumn id="3" xr3:uid="{00000000-0010-0000-0A00-000003000000}" name="Percertage" dataDxfId="25">
      <calculatedColumnFormula>H21/30*100</calculatedColumnFormula>
    </tableColumn>
  </tableColumns>
  <tableStyleInfo name="TableStyleMedium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G17:I21" totalsRowShown="0" headerRowDxfId="24" headerRowBorderDxfId="23" tableBorderDxfId="22" totalsRowBorderDxfId="21">
  <autoFilter ref="G17:I21" xr:uid="{00000000-0009-0000-0100-00000C000000}"/>
  <tableColumns count="3">
    <tableColumn id="1" xr3:uid="{00000000-0010-0000-0B00-000001000000}" name="Range" dataDxfId="20"/>
    <tableColumn id="2" xr3:uid="{00000000-0010-0000-0B00-000002000000}" name="Frequency" dataDxfId="19"/>
    <tableColumn id="3" xr3:uid="{00000000-0010-0000-0B00-000003000000}" name="Percentage" dataDxfId="18">
      <calculatedColumnFormula>H18/30*100</calculatedColumnFormula>
    </tableColumn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3" displayName="Table13" ref="H22:J33" totalsRowShown="0" headerRowBorderDxfId="17" tableBorderDxfId="16" totalsRowBorderDxfId="15">
  <autoFilter ref="H22:J33" xr:uid="{00000000-0009-0000-0100-00000D000000}"/>
  <tableColumns count="3">
    <tableColumn id="1" xr3:uid="{00000000-0010-0000-0C00-000001000000}" name="Range" dataDxfId="14"/>
    <tableColumn id="2" xr3:uid="{00000000-0010-0000-0C00-000002000000}" name="Frequency" dataDxfId="13"/>
    <tableColumn id="3" xr3:uid="{00000000-0010-0000-0C00-000003000000}" name="Percentage" dataDxfId="12">
      <calculatedColumnFormula>I23/30*100</calculatedColumnFormula>
    </tableColumn>
  </tableColumns>
  <tableStyleInfo name="TableStyleLight2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4" displayName="Table14" ref="G17:I23" totalsRowShown="0" headerRowBorderDxfId="11" tableBorderDxfId="10" totalsRowBorderDxfId="9">
  <autoFilter ref="G17:I23" xr:uid="{00000000-0009-0000-0100-00000E000000}"/>
  <tableColumns count="3">
    <tableColumn id="1" xr3:uid="{00000000-0010-0000-0D00-000001000000}" name="Range" dataDxfId="8"/>
    <tableColumn id="2" xr3:uid="{00000000-0010-0000-0D00-000002000000}" name="Frequency" dataDxfId="7"/>
    <tableColumn id="3" xr3:uid="{00000000-0010-0000-0D00-000003000000}" name="Percentage" dataDxfId="6">
      <calculatedColumnFormula>H18/30*100</calculatedColumnFormula>
    </tableColumn>
  </tableColumns>
  <tableStyleInfo name="TableStyleMedium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5" displayName="Table15" ref="F10:H15" totalsRowShown="0" headerRowBorderDxfId="5" tableBorderDxfId="4" totalsRowBorderDxfId="3">
  <autoFilter ref="F10:H15" xr:uid="{00000000-0009-0000-0100-00000F000000}"/>
  <tableColumns count="3">
    <tableColumn id="1" xr3:uid="{00000000-0010-0000-0E00-000001000000}" name="Range" dataDxfId="2"/>
    <tableColumn id="2" xr3:uid="{00000000-0010-0000-0E00-000002000000}" name="Frequency" dataDxfId="1"/>
    <tableColumn id="3" xr3:uid="{00000000-0010-0000-0E00-000003000000}" name="Percentage" dataDxfId="0">
      <calculatedColumnFormula>G11/30*100</calculatedColumnFormula>
    </tableColumn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F13:H18" totalsRowShown="0" tableBorderDxfId="64">
  <autoFilter ref="F13:H18" xr:uid="{00000000-0009-0000-0100-000001000000}"/>
  <tableColumns count="3">
    <tableColumn id="1" xr3:uid="{00000000-0010-0000-0100-000001000000}" name="Range"/>
    <tableColumn id="2" xr3:uid="{00000000-0010-0000-0100-000002000000}" name="Frequency" dataDxfId="63"/>
    <tableColumn id="3" xr3:uid="{00000000-0010-0000-0100-000003000000}" name="Percentage">
      <calculatedColumnFormula>G14/30*100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H19:J24" totalsRowShown="0" tableBorderDxfId="62">
  <autoFilter ref="H19:J24" xr:uid="{00000000-0009-0000-0100-000002000000}"/>
  <tableColumns count="3">
    <tableColumn id="1" xr3:uid="{00000000-0010-0000-0200-000001000000}" name="Range"/>
    <tableColumn id="2" xr3:uid="{00000000-0010-0000-0200-000002000000}" name="Frequency" dataDxfId="61"/>
    <tableColumn id="3" xr3:uid="{00000000-0010-0000-0200-000003000000}" name="Percentage">
      <calculatedColumnFormula>I20/30*100</calculatedColumnFormula>
    </tableColumn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I17:K23" totalsRowShown="0" tableBorderDxfId="60">
  <autoFilter ref="I17:K23" xr:uid="{00000000-0009-0000-0100-000003000000}"/>
  <tableColumns count="3">
    <tableColumn id="1" xr3:uid="{00000000-0010-0000-0300-000001000000}" name="Range"/>
    <tableColumn id="2" xr3:uid="{00000000-0010-0000-0300-000002000000}" name="Frequency" dataDxfId="59"/>
    <tableColumn id="3" xr3:uid="{00000000-0010-0000-0300-000003000000}" name="Percentage">
      <calculatedColumnFormula>J18/30*100</calculatedColumnFormula>
    </tableColumn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4" displayName="Table4" ref="H22:J32" totalsRowShown="0" tableBorderDxfId="58">
  <autoFilter ref="H22:J32" xr:uid="{00000000-0009-0000-0100-000004000000}"/>
  <tableColumns count="3">
    <tableColumn id="1" xr3:uid="{00000000-0010-0000-0400-000001000000}" name="Range"/>
    <tableColumn id="2" xr3:uid="{00000000-0010-0000-0400-000002000000}" name="Frequency" dataDxfId="57"/>
    <tableColumn id="3" xr3:uid="{00000000-0010-0000-0400-000003000000}" name="Percentage">
      <calculatedColumnFormula>I23/30*100</calculatedColumnFormula>
    </tableColumn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e5" displayName="Table5" ref="I21:K27" totalsRowShown="0" tableBorderDxfId="56">
  <autoFilter ref="I21:K27" xr:uid="{00000000-0009-0000-0100-000005000000}"/>
  <tableColumns count="3">
    <tableColumn id="1" xr3:uid="{00000000-0010-0000-0500-000001000000}" name="Range"/>
    <tableColumn id="2" xr3:uid="{00000000-0010-0000-0500-000002000000}" name="Frequency" dataDxfId="55"/>
    <tableColumn id="3" xr3:uid="{00000000-0010-0000-0500-000003000000}" name="Percentage">
      <calculatedColumnFormula>J22/30*100</calculatedColumnFormula>
    </tableColumn>
  </tableColumns>
  <tableStyleInfo name="TableStyleMedium1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I19:K25" totalsRowShown="0" headerRowBorderDxfId="54" tableBorderDxfId="53" totalsRowBorderDxfId="52">
  <autoFilter ref="I19:K25" xr:uid="{00000000-0009-0000-0100-000007000000}"/>
  <tableColumns count="3">
    <tableColumn id="1" xr3:uid="{00000000-0010-0000-0600-000001000000}" name="Range" dataDxfId="51"/>
    <tableColumn id="2" xr3:uid="{00000000-0010-0000-0600-000002000000}" name="Frequency" dataDxfId="50"/>
    <tableColumn id="3" xr3:uid="{00000000-0010-0000-0600-000003000000}" name="Percentage" dataDxfId="49">
      <calculatedColumnFormula>J20/30*100</calculatedColumnFormula>
    </tableColumn>
  </tableColumns>
  <tableStyleInfo name="TableStyleMedium2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G15:I20" totalsRowShown="0" headerRowBorderDxfId="48" tableBorderDxfId="47" totalsRowBorderDxfId="46">
  <autoFilter ref="G15:I20" xr:uid="{00000000-0009-0000-0100-000008000000}"/>
  <tableColumns count="3">
    <tableColumn id="1" xr3:uid="{00000000-0010-0000-0700-000001000000}" name="Range" dataDxfId="45"/>
    <tableColumn id="2" xr3:uid="{00000000-0010-0000-0700-000002000000}" name="Frequency" dataDxfId="44"/>
    <tableColumn id="3" xr3:uid="{00000000-0010-0000-0700-000003000000}" name="Percentage" dataDxfId="43">
      <calculatedColumnFormula>H16/30*100</calculatedColumnFormula>
    </tableColumn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F24:H30" totalsRowShown="0" headerRowBorderDxfId="42" tableBorderDxfId="41" totalsRowBorderDxfId="40">
  <autoFilter ref="F24:H30" xr:uid="{00000000-0009-0000-0100-000009000000}"/>
  <tableColumns count="3">
    <tableColumn id="1" xr3:uid="{00000000-0010-0000-0800-000001000000}" name="Range" dataDxfId="39"/>
    <tableColumn id="2" xr3:uid="{00000000-0010-0000-0800-000002000000}" name="Frequency" dataDxfId="38"/>
    <tableColumn id="3" xr3:uid="{00000000-0010-0000-0800-000003000000}" name="Percentage" dataDxfId="37">
      <calculatedColumnFormula>G25/30*100</calculatedColumnFormula>
    </tableColumn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 /><Relationship Id="rId1" Type="http://schemas.openxmlformats.org/officeDocument/2006/relationships/drawing" Target="../drawings/drawing8.xml" 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 /><Relationship Id="rId1" Type="http://schemas.openxmlformats.org/officeDocument/2006/relationships/drawing" Target="../drawings/drawing9.xml" 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 /><Relationship Id="rId1" Type="http://schemas.openxmlformats.org/officeDocument/2006/relationships/drawing" Target="../drawings/drawing10.xml" 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 /><Relationship Id="rId1" Type="http://schemas.openxmlformats.org/officeDocument/2006/relationships/drawing" Target="../drawings/drawing11.xml" 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 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 /><Relationship Id="rId1" Type="http://schemas.openxmlformats.org/officeDocument/2006/relationships/drawing" Target="../drawings/drawing13.xml" 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 /><Relationship Id="rId1" Type="http://schemas.openxmlformats.org/officeDocument/2006/relationships/drawing" Target="../drawings/drawing14.xml" 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 /><Relationship Id="rId1" Type="http://schemas.openxmlformats.org/officeDocument/2006/relationships/drawing" Target="../drawings/drawing15.xml" 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 /><Relationship Id="rId2" Type="http://schemas.openxmlformats.org/officeDocument/2006/relationships/drawing" Target="../drawings/drawing16.xml" /><Relationship Id="rId1" Type="http://schemas.openxmlformats.org/officeDocument/2006/relationships/printerSettings" Target="../printerSettings/printerSettings4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 /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2.bin" 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 /><Relationship Id="rId1" Type="http://schemas.openxmlformats.org/officeDocument/2006/relationships/drawing" Target="../drawings/drawing3.xml" 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 /><Relationship Id="rId1" Type="http://schemas.openxmlformats.org/officeDocument/2006/relationships/drawing" Target="../drawings/drawing4.xml" 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 /><Relationship Id="rId1" Type="http://schemas.openxmlformats.org/officeDocument/2006/relationships/drawing" Target="../drawings/drawing5.xml" 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 /><Relationship Id="rId1" Type="http://schemas.openxmlformats.org/officeDocument/2006/relationships/drawing" Target="../drawings/drawing6.xml" 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 /><Relationship Id="rId2" Type="http://schemas.openxmlformats.org/officeDocument/2006/relationships/drawing" Target="../drawings/drawing7.xml" /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4"/>
  <sheetViews>
    <sheetView topLeftCell="B1" zoomScale="99" zoomScaleNormal="99" workbookViewId="0">
      <selection activeCell="AA31" sqref="AA31"/>
    </sheetView>
  </sheetViews>
  <sheetFormatPr defaultRowHeight="15" x14ac:dyDescent="0.2"/>
  <cols>
    <col min="1" max="1" width="9.4140625" customWidth="1"/>
    <col min="2" max="2" width="9.81640625" customWidth="1"/>
    <col min="3" max="3" width="14.9296875" customWidth="1"/>
    <col min="4" max="4" width="9.55078125" customWidth="1"/>
    <col min="5" max="5" width="15.19921875" customWidth="1"/>
    <col min="6" max="6" width="17.484375" customWidth="1"/>
    <col min="7" max="7" width="13.98828125" customWidth="1"/>
    <col min="8" max="8" width="16.140625" customWidth="1"/>
    <col min="9" max="9" width="9.81640625" customWidth="1"/>
    <col min="10" max="10" width="16.27734375" customWidth="1"/>
    <col min="11" max="11" width="11.1640625" customWidth="1"/>
    <col min="12" max="12" width="13.98828125" customWidth="1"/>
    <col min="13" max="13" width="11.56640625" bestFit="1" customWidth="1"/>
    <col min="14" max="14" width="11.1640625" customWidth="1"/>
    <col min="15" max="15" width="10.76171875" customWidth="1"/>
    <col min="16" max="16" width="11.296875" customWidth="1"/>
    <col min="17" max="17" width="13.31640625" customWidth="1"/>
    <col min="18" max="18" width="11.1640625" customWidth="1"/>
    <col min="19" max="19" width="14.390625" customWidth="1"/>
    <col min="20" max="20" width="11.02734375" customWidth="1"/>
    <col min="21" max="21" width="17.08203125" customWidth="1"/>
    <col min="22" max="22" width="16.54296875" customWidth="1"/>
    <col min="23" max="23" width="12.375" customWidth="1"/>
    <col min="24" max="24" width="11.703125" customWidth="1"/>
    <col min="25" max="25" width="15.19921875" customWidth="1"/>
    <col min="26" max="26" width="13.31640625" customWidth="1"/>
    <col min="27" max="28" width="12.64453125" customWidth="1"/>
  </cols>
  <sheetData>
    <row r="1" spans="1:27" x14ac:dyDescent="0.2">
      <c r="A1" s="1" t="s">
        <v>30</v>
      </c>
      <c r="B1" s="1" t="s">
        <v>32</v>
      </c>
      <c r="C1" s="1" t="s">
        <v>31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71</v>
      </c>
      <c r="M1" s="1" t="s">
        <v>72</v>
      </c>
      <c r="N1" s="1" t="s">
        <v>73</v>
      </c>
      <c r="O1" s="1" t="s">
        <v>74</v>
      </c>
      <c r="P1" s="1" t="s">
        <v>75</v>
      </c>
      <c r="Q1" s="1" t="s">
        <v>76</v>
      </c>
      <c r="R1" s="1" t="s">
        <v>77</v>
      </c>
      <c r="S1" s="1" t="s">
        <v>78</v>
      </c>
      <c r="T1" s="1" t="s">
        <v>79</v>
      </c>
      <c r="U1" s="1" t="s">
        <v>195</v>
      </c>
      <c r="V1" s="1" t="s">
        <v>81</v>
      </c>
      <c r="W1" s="1" t="s">
        <v>82</v>
      </c>
      <c r="X1" s="1" t="s">
        <v>83</v>
      </c>
      <c r="Y1" s="1" t="s">
        <v>85</v>
      </c>
      <c r="Z1" s="1" t="s">
        <v>84</v>
      </c>
      <c r="AA1" s="1" t="s">
        <v>194</v>
      </c>
    </row>
    <row r="2" spans="1:27" x14ac:dyDescent="0.2">
      <c r="A2" s="3">
        <v>1</v>
      </c>
      <c r="B2" t="s">
        <v>0</v>
      </c>
      <c r="C2" s="2" t="s">
        <v>33</v>
      </c>
      <c r="D2">
        <v>28</v>
      </c>
      <c r="E2" s="3">
        <v>16</v>
      </c>
      <c r="F2">
        <v>8</v>
      </c>
      <c r="G2" s="3">
        <v>33</v>
      </c>
      <c r="H2">
        <v>10000</v>
      </c>
      <c r="I2" s="3">
        <v>20000</v>
      </c>
      <c r="J2">
        <v>2000</v>
      </c>
      <c r="K2" s="3">
        <v>9500</v>
      </c>
      <c r="L2">
        <v>3000</v>
      </c>
      <c r="M2" s="3">
        <v>200</v>
      </c>
      <c r="N2">
        <v>2500</v>
      </c>
      <c r="O2">
        <v>0</v>
      </c>
      <c r="P2">
        <f>SUM(I2:O2)</f>
        <v>37200</v>
      </c>
      <c r="Q2">
        <v>400</v>
      </c>
      <c r="R2">
        <v>380</v>
      </c>
      <c r="S2">
        <f>Q2*R2</f>
        <v>152000</v>
      </c>
      <c r="T2">
        <f>P2/Q2</f>
        <v>93</v>
      </c>
      <c r="U2" s="5">
        <f>S2-P2</f>
        <v>114800</v>
      </c>
      <c r="V2">
        <v>20</v>
      </c>
      <c r="W2" s="1">
        <v>3</v>
      </c>
      <c r="X2">
        <v>2</v>
      </c>
      <c r="Y2">
        <v>450</v>
      </c>
      <c r="Z2">
        <v>350</v>
      </c>
      <c r="AA2">
        <v>90000</v>
      </c>
    </row>
    <row r="3" spans="1:27" x14ac:dyDescent="0.2">
      <c r="A3" s="3">
        <v>2</v>
      </c>
      <c r="B3" t="s">
        <v>1</v>
      </c>
      <c r="C3" s="2" t="s">
        <v>34</v>
      </c>
      <c r="D3">
        <v>27</v>
      </c>
      <c r="E3" s="3">
        <v>7</v>
      </c>
      <c r="F3">
        <v>12</v>
      </c>
      <c r="G3" s="3">
        <v>16.5</v>
      </c>
      <c r="H3">
        <v>5000</v>
      </c>
      <c r="I3" s="3">
        <v>10000</v>
      </c>
      <c r="J3">
        <v>1500</v>
      </c>
      <c r="K3" s="3">
        <v>2000</v>
      </c>
      <c r="L3">
        <v>1700</v>
      </c>
      <c r="M3" s="3">
        <v>200</v>
      </c>
      <c r="N3">
        <v>400</v>
      </c>
      <c r="O3">
        <v>0</v>
      </c>
      <c r="P3">
        <f t="shared" ref="P3:P31" si="0">SUM(I3:O3)</f>
        <v>15800</v>
      </c>
      <c r="Q3">
        <v>160</v>
      </c>
      <c r="R3">
        <v>400</v>
      </c>
      <c r="S3">
        <f t="shared" ref="S3:S31" si="1">Q3*R3</f>
        <v>64000</v>
      </c>
      <c r="T3">
        <f t="shared" ref="T3:T30" si="2">P3/Q3</f>
        <v>98.75</v>
      </c>
      <c r="U3" s="5">
        <f t="shared" ref="U3:U31" si="3">S3-P3</f>
        <v>48200</v>
      </c>
      <c r="V3">
        <v>15</v>
      </c>
      <c r="W3" s="1">
        <v>4</v>
      </c>
      <c r="X3">
        <v>0</v>
      </c>
      <c r="Y3">
        <v>500</v>
      </c>
      <c r="Z3">
        <v>350</v>
      </c>
      <c r="AA3">
        <v>32800</v>
      </c>
    </row>
    <row r="4" spans="1:27" x14ac:dyDescent="0.2">
      <c r="A4" s="3">
        <v>3</v>
      </c>
      <c r="B4" t="s">
        <v>2</v>
      </c>
      <c r="C4" s="2" t="s">
        <v>35</v>
      </c>
      <c r="D4">
        <v>43</v>
      </c>
      <c r="E4" s="3">
        <v>10</v>
      </c>
      <c r="F4">
        <v>30</v>
      </c>
      <c r="G4" s="3">
        <v>25</v>
      </c>
      <c r="H4">
        <v>10500</v>
      </c>
      <c r="I4" s="3">
        <v>15000</v>
      </c>
      <c r="J4">
        <v>1000</v>
      </c>
      <c r="K4" s="3">
        <v>10000</v>
      </c>
      <c r="L4">
        <v>1300</v>
      </c>
      <c r="M4" s="3">
        <v>120</v>
      </c>
      <c r="N4">
        <v>2100</v>
      </c>
      <c r="O4">
        <v>0</v>
      </c>
      <c r="P4">
        <f t="shared" si="0"/>
        <v>29520</v>
      </c>
      <c r="Q4">
        <v>200</v>
      </c>
      <c r="R4">
        <v>380</v>
      </c>
      <c r="S4">
        <f t="shared" si="1"/>
        <v>76000</v>
      </c>
      <c r="T4">
        <f t="shared" si="2"/>
        <v>147.6</v>
      </c>
      <c r="U4" s="5">
        <f t="shared" si="3"/>
        <v>46480</v>
      </c>
      <c r="V4">
        <v>15</v>
      </c>
      <c r="W4" s="1">
        <v>4</v>
      </c>
      <c r="X4">
        <v>6</v>
      </c>
      <c r="Y4">
        <v>600</v>
      </c>
      <c r="Z4">
        <v>400</v>
      </c>
      <c r="AA4">
        <v>25500</v>
      </c>
    </row>
    <row r="5" spans="1:27" x14ac:dyDescent="0.2">
      <c r="A5" s="3">
        <v>4</v>
      </c>
      <c r="B5" t="s">
        <v>3</v>
      </c>
      <c r="C5" s="2" t="s">
        <v>36</v>
      </c>
      <c r="D5">
        <v>26</v>
      </c>
      <c r="E5" s="3">
        <v>16</v>
      </c>
      <c r="F5">
        <v>5</v>
      </c>
      <c r="G5" s="3">
        <v>20</v>
      </c>
      <c r="H5">
        <v>6000</v>
      </c>
      <c r="I5" s="3">
        <v>12000</v>
      </c>
      <c r="J5">
        <v>1200</v>
      </c>
      <c r="K5" s="3">
        <v>7000</v>
      </c>
      <c r="L5">
        <v>1000</v>
      </c>
      <c r="M5" s="3">
        <v>100</v>
      </c>
      <c r="N5">
        <v>1800</v>
      </c>
      <c r="O5">
        <v>0</v>
      </c>
      <c r="P5">
        <f t="shared" si="0"/>
        <v>23100</v>
      </c>
      <c r="Q5">
        <v>220</v>
      </c>
      <c r="R5">
        <v>380</v>
      </c>
      <c r="S5">
        <f t="shared" si="1"/>
        <v>83600</v>
      </c>
      <c r="T5">
        <f t="shared" si="2"/>
        <v>105</v>
      </c>
      <c r="U5" s="5">
        <f t="shared" si="3"/>
        <v>60500</v>
      </c>
      <c r="V5">
        <v>18</v>
      </c>
      <c r="W5" s="1">
        <v>3</v>
      </c>
      <c r="X5">
        <v>3</v>
      </c>
      <c r="Y5">
        <v>500</v>
      </c>
      <c r="Z5">
        <v>350</v>
      </c>
      <c r="AA5">
        <v>45000</v>
      </c>
    </row>
    <row r="6" spans="1:27" x14ac:dyDescent="0.2">
      <c r="A6" s="3">
        <v>5</v>
      </c>
      <c r="B6" t="s">
        <v>4</v>
      </c>
      <c r="C6" s="2" t="s">
        <v>37</v>
      </c>
      <c r="D6">
        <v>35</v>
      </c>
      <c r="E6" s="3">
        <v>6</v>
      </c>
      <c r="F6">
        <v>15</v>
      </c>
      <c r="G6" s="3">
        <v>20</v>
      </c>
      <c r="H6">
        <v>6000</v>
      </c>
      <c r="I6" s="3">
        <v>10000</v>
      </c>
      <c r="J6">
        <v>1000</v>
      </c>
      <c r="K6" s="3">
        <v>6000</v>
      </c>
      <c r="L6">
        <v>2000</v>
      </c>
      <c r="M6" s="3">
        <v>0</v>
      </c>
      <c r="N6">
        <v>500</v>
      </c>
      <c r="O6">
        <v>0</v>
      </c>
      <c r="P6">
        <f t="shared" si="0"/>
        <v>19500</v>
      </c>
      <c r="Q6">
        <v>240</v>
      </c>
      <c r="R6">
        <v>400</v>
      </c>
      <c r="S6">
        <f t="shared" si="1"/>
        <v>96000</v>
      </c>
      <c r="T6">
        <f t="shared" si="2"/>
        <v>81.25</v>
      </c>
      <c r="U6" s="5">
        <f t="shared" si="3"/>
        <v>76500</v>
      </c>
      <c r="V6">
        <v>16</v>
      </c>
      <c r="W6" s="1">
        <v>4</v>
      </c>
      <c r="X6">
        <v>3</v>
      </c>
      <c r="Y6">
        <v>700</v>
      </c>
      <c r="Z6">
        <v>400</v>
      </c>
      <c r="AA6">
        <v>55000</v>
      </c>
    </row>
    <row r="7" spans="1:27" x14ac:dyDescent="0.2">
      <c r="A7" s="3">
        <v>6</v>
      </c>
      <c r="B7" t="s">
        <v>5</v>
      </c>
      <c r="C7" s="2" t="s">
        <v>38</v>
      </c>
      <c r="D7">
        <v>34</v>
      </c>
      <c r="E7" s="3">
        <v>10</v>
      </c>
      <c r="F7">
        <v>14</v>
      </c>
      <c r="G7" s="3">
        <v>21.5</v>
      </c>
      <c r="H7">
        <v>6500</v>
      </c>
      <c r="I7" s="3">
        <v>10000</v>
      </c>
      <c r="J7">
        <v>1800</v>
      </c>
      <c r="K7" s="3">
        <v>13000</v>
      </c>
      <c r="L7">
        <v>1820</v>
      </c>
      <c r="M7" s="3">
        <v>205</v>
      </c>
      <c r="N7">
        <v>800</v>
      </c>
      <c r="O7">
        <v>0</v>
      </c>
      <c r="P7">
        <f t="shared" si="0"/>
        <v>27625</v>
      </c>
      <c r="Q7">
        <v>140</v>
      </c>
      <c r="R7">
        <v>370</v>
      </c>
      <c r="S7">
        <f t="shared" si="1"/>
        <v>51800</v>
      </c>
      <c r="T7">
        <f t="shared" si="2"/>
        <v>197.32142857142858</v>
      </c>
      <c r="U7" s="5">
        <f t="shared" si="3"/>
        <v>24175</v>
      </c>
      <c r="V7">
        <v>15</v>
      </c>
      <c r="W7" s="1">
        <v>5</v>
      </c>
      <c r="X7">
        <v>0</v>
      </c>
      <c r="Y7">
        <v>700</v>
      </c>
      <c r="Z7">
        <v>350</v>
      </c>
      <c r="AA7">
        <v>17500</v>
      </c>
    </row>
    <row r="8" spans="1:27" x14ac:dyDescent="0.2">
      <c r="A8" s="3">
        <v>7</v>
      </c>
      <c r="B8" t="s">
        <v>6</v>
      </c>
      <c r="C8" s="2" t="s">
        <v>39</v>
      </c>
      <c r="D8">
        <v>45</v>
      </c>
      <c r="E8" s="3">
        <v>2</v>
      </c>
      <c r="F8">
        <v>10</v>
      </c>
      <c r="G8" s="3">
        <v>30</v>
      </c>
      <c r="H8">
        <v>9000</v>
      </c>
      <c r="I8" s="3">
        <v>15000</v>
      </c>
      <c r="J8">
        <v>3600</v>
      </c>
      <c r="K8" s="3">
        <v>9400</v>
      </c>
      <c r="L8">
        <v>3000</v>
      </c>
      <c r="M8" s="3">
        <v>240</v>
      </c>
      <c r="N8">
        <v>2700</v>
      </c>
      <c r="O8">
        <v>0</v>
      </c>
      <c r="P8">
        <f t="shared" si="0"/>
        <v>33940</v>
      </c>
      <c r="Q8">
        <v>240</v>
      </c>
      <c r="R8">
        <v>380</v>
      </c>
      <c r="S8">
        <f t="shared" si="1"/>
        <v>91200</v>
      </c>
      <c r="T8">
        <f t="shared" si="2"/>
        <v>141.41666666666666</v>
      </c>
      <c r="U8" s="5">
        <f t="shared" si="3"/>
        <v>57260</v>
      </c>
      <c r="V8">
        <v>20</v>
      </c>
      <c r="W8" s="1">
        <v>7</v>
      </c>
      <c r="X8">
        <v>0</v>
      </c>
      <c r="Y8">
        <v>400</v>
      </c>
      <c r="Z8">
        <v>350</v>
      </c>
      <c r="AA8">
        <v>45000</v>
      </c>
    </row>
    <row r="9" spans="1:27" x14ac:dyDescent="0.2">
      <c r="A9" s="3">
        <v>8</v>
      </c>
      <c r="B9" t="s">
        <v>7</v>
      </c>
      <c r="C9" s="4" t="s">
        <v>40</v>
      </c>
      <c r="D9">
        <v>49</v>
      </c>
      <c r="E9" s="3">
        <v>1</v>
      </c>
      <c r="F9">
        <v>5</v>
      </c>
      <c r="G9" s="3">
        <v>8</v>
      </c>
      <c r="H9">
        <f>G9*303</f>
        <v>2424</v>
      </c>
      <c r="I9" s="3">
        <v>12000</v>
      </c>
      <c r="J9">
        <v>600</v>
      </c>
      <c r="K9" s="3">
        <v>2000</v>
      </c>
      <c r="L9">
        <v>400</v>
      </c>
      <c r="M9" s="3">
        <v>100</v>
      </c>
      <c r="N9">
        <v>500</v>
      </c>
      <c r="O9">
        <v>0</v>
      </c>
      <c r="P9">
        <f t="shared" si="0"/>
        <v>15600</v>
      </c>
      <c r="Q9">
        <v>20</v>
      </c>
      <c r="R9">
        <v>370</v>
      </c>
      <c r="S9">
        <f t="shared" si="1"/>
        <v>7400</v>
      </c>
      <c r="T9">
        <f t="shared" si="2"/>
        <v>780</v>
      </c>
      <c r="U9" s="4">
        <f t="shared" si="3"/>
        <v>-8200</v>
      </c>
      <c r="V9">
        <v>15</v>
      </c>
      <c r="W9" s="1">
        <v>4</v>
      </c>
      <c r="X9">
        <v>0</v>
      </c>
      <c r="Y9">
        <v>300</v>
      </c>
      <c r="Z9">
        <v>100</v>
      </c>
      <c r="AA9">
        <v>2000</v>
      </c>
    </row>
    <row r="10" spans="1:27" x14ac:dyDescent="0.2">
      <c r="A10" s="3">
        <v>9</v>
      </c>
      <c r="B10" t="s">
        <v>8</v>
      </c>
      <c r="C10" s="4" t="s">
        <v>41</v>
      </c>
      <c r="D10">
        <v>24</v>
      </c>
      <c r="E10" s="3">
        <v>6</v>
      </c>
      <c r="F10">
        <v>2</v>
      </c>
      <c r="G10" s="3">
        <v>8.25</v>
      </c>
      <c r="H10">
        <f t="shared" ref="H10:H31" si="4">G10*303</f>
        <v>2499.75</v>
      </c>
      <c r="I10" s="3">
        <v>8000</v>
      </c>
      <c r="J10">
        <v>1000</v>
      </c>
      <c r="K10" s="3">
        <v>3000</v>
      </c>
      <c r="L10">
        <v>600</v>
      </c>
      <c r="M10" s="3">
        <v>80</v>
      </c>
      <c r="N10">
        <v>200</v>
      </c>
      <c r="O10">
        <v>0</v>
      </c>
      <c r="P10">
        <f t="shared" si="0"/>
        <v>12880</v>
      </c>
      <c r="Q10">
        <v>20</v>
      </c>
      <c r="R10">
        <v>380</v>
      </c>
      <c r="S10">
        <f t="shared" si="1"/>
        <v>7600</v>
      </c>
      <c r="T10">
        <f t="shared" si="2"/>
        <v>644</v>
      </c>
      <c r="U10" s="4">
        <f t="shared" si="3"/>
        <v>-5280</v>
      </c>
      <c r="V10">
        <v>20</v>
      </c>
      <c r="W10" s="1">
        <v>3</v>
      </c>
      <c r="X10">
        <v>2</v>
      </c>
      <c r="Y10">
        <v>400</v>
      </c>
      <c r="Z10">
        <v>250</v>
      </c>
      <c r="AA10">
        <v>0</v>
      </c>
    </row>
    <row r="11" spans="1:27" x14ac:dyDescent="0.2">
      <c r="A11" s="3">
        <v>10</v>
      </c>
      <c r="B11" t="s">
        <v>9</v>
      </c>
      <c r="C11" s="2" t="s">
        <v>42</v>
      </c>
      <c r="D11">
        <v>49</v>
      </c>
      <c r="E11" s="3">
        <v>9</v>
      </c>
      <c r="F11">
        <v>20</v>
      </c>
      <c r="G11" s="3">
        <v>15</v>
      </c>
      <c r="H11">
        <f t="shared" si="4"/>
        <v>4545</v>
      </c>
      <c r="I11" s="3">
        <v>7000</v>
      </c>
      <c r="J11">
        <v>1080</v>
      </c>
      <c r="K11" s="3">
        <v>5400</v>
      </c>
      <c r="L11">
        <v>792</v>
      </c>
      <c r="M11" s="3">
        <v>50</v>
      </c>
      <c r="N11">
        <v>675</v>
      </c>
      <c r="O11">
        <v>0</v>
      </c>
      <c r="P11">
        <f t="shared" si="0"/>
        <v>14997</v>
      </c>
      <c r="Q11">
        <v>140</v>
      </c>
      <c r="R11">
        <v>350</v>
      </c>
      <c r="S11">
        <f t="shared" si="1"/>
        <v>49000</v>
      </c>
      <c r="T11">
        <f t="shared" si="2"/>
        <v>107.12142857142857</v>
      </c>
      <c r="U11" s="5">
        <f t="shared" si="3"/>
        <v>34003</v>
      </c>
      <c r="V11">
        <v>18</v>
      </c>
      <c r="W11" s="1">
        <v>4</v>
      </c>
      <c r="X11">
        <v>0</v>
      </c>
      <c r="Y11">
        <v>350</v>
      </c>
      <c r="Z11">
        <v>250</v>
      </c>
      <c r="AA11">
        <v>22000</v>
      </c>
    </row>
    <row r="12" spans="1:27" x14ac:dyDescent="0.2">
      <c r="A12" s="3">
        <v>11</v>
      </c>
      <c r="B12" t="s">
        <v>10</v>
      </c>
      <c r="C12" s="4" t="s">
        <v>43</v>
      </c>
      <c r="D12">
        <v>46</v>
      </c>
      <c r="E12" s="3">
        <v>5</v>
      </c>
      <c r="F12">
        <v>20</v>
      </c>
      <c r="G12" s="3">
        <v>15</v>
      </c>
      <c r="H12">
        <f t="shared" si="4"/>
        <v>4545</v>
      </c>
      <c r="I12" s="3">
        <v>6500</v>
      </c>
      <c r="J12">
        <v>3000</v>
      </c>
      <c r="K12" s="3">
        <v>6000</v>
      </c>
      <c r="L12">
        <v>1080</v>
      </c>
      <c r="M12" s="3">
        <v>10</v>
      </c>
      <c r="N12">
        <v>700</v>
      </c>
      <c r="O12">
        <v>0</v>
      </c>
      <c r="P12">
        <f t="shared" si="0"/>
        <v>17290</v>
      </c>
      <c r="Q12">
        <v>40</v>
      </c>
      <c r="R12">
        <v>380</v>
      </c>
      <c r="S12">
        <f t="shared" si="1"/>
        <v>15200</v>
      </c>
      <c r="T12">
        <f t="shared" si="2"/>
        <v>432.25</v>
      </c>
      <c r="U12" s="4">
        <f t="shared" si="3"/>
        <v>-2090</v>
      </c>
      <c r="V12">
        <v>17</v>
      </c>
      <c r="W12" s="1">
        <v>3</v>
      </c>
      <c r="X12">
        <v>0</v>
      </c>
      <c r="Y12">
        <v>300</v>
      </c>
      <c r="Z12">
        <v>150</v>
      </c>
      <c r="AA12">
        <v>0</v>
      </c>
    </row>
    <row r="13" spans="1:27" x14ac:dyDescent="0.2">
      <c r="A13" s="3">
        <v>12</v>
      </c>
      <c r="B13" t="s">
        <v>11</v>
      </c>
      <c r="C13" s="4" t="s">
        <v>44</v>
      </c>
      <c r="D13">
        <v>52</v>
      </c>
      <c r="E13" s="3">
        <v>16</v>
      </c>
      <c r="F13">
        <v>20</v>
      </c>
      <c r="G13" s="3">
        <v>16.5</v>
      </c>
      <c r="H13">
        <f t="shared" si="4"/>
        <v>4999.5</v>
      </c>
      <c r="I13" s="3">
        <v>9000</v>
      </c>
      <c r="J13">
        <v>5000</v>
      </c>
      <c r="K13" s="3">
        <v>3000</v>
      </c>
      <c r="L13">
        <v>1000</v>
      </c>
      <c r="M13" s="3">
        <v>80</v>
      </c>
      <c r="N13">
        <v>300</v>
      </c>
      <c r="O13">
        <v>0</v>
      </c>
      <c r="P13">
        <f t="shared" si="0"/>
        <v>18380</v>
      </c>
      <c r="Q13">
        <v>30</v>
      </c>
      <c r="R13">
        <v>400</v>
      </c>
      <c r="S13">
        <f t="shared" si="1"/>
        <v>12000</v>
      </c>
      <c r="T13">
        <f t="shared" si="2"/>
        <v>612.66666666666663</v>
      </c>
      <c r="U13" s="4">
        <f t="shared" si="3"/>
        <v>-6380</v>
      </c>
      <c r="V13">
        <v>19</v>
      </c>
      <c r="W13" s="1">
        <v>6</v>
      </c>
      <c r="X13">
        <v>0</v>
      </c>
      <c r="Y13">
        <v>350</v>
      </c>
      <c r="Z13">
        <v>200</v>
      </c>
      <c r="AA13">
        <v>0</v>
      </c>
    </row>
    <row r="14" spans="1:27" x14ac:dyDescent="0.2">
      <c r="A14" s="3">
        <v>13</v>
      </c>
      <c r="B14" t="s">
        <v>12</v>
      </c>
      <c r="C14" s="2" t="s">
        <v>45</v>
      </c>
      <c r="D14">
        <v>80</v>
      </c>
      <c r="E14" s="3">
        <v>3</v>
      </c>
      <c r="F14">
        <v>20</v>
      </c>
      <c r="G14" s="3">
        <v>5</v>
      </c>
      <c r="H14">
        <f t="shared" si="4"/>
        <v>1515</v>
      </c>
      <c r="I14" s="3">
        <v>1000</v>
      </c>
      <c r="J14">
        <v>500</v>
      </c>
      <c r="K14" s="3">
        <v>600</v>
      </c>
      <c r="L14">
        <v>300</v>
      </c>
      <c r="M14" s="3">
        <v>90</v>
      </c>
      <c r="N14">
        <v>300</v>
      </c>
      <c r="O14">
        <v>0</v>
      </c>
      <c r="P14">
        <f t="shared" si="0"/>
        <v>2790</v>
      </c>
      <c r="Q14">
        <v>18</v>
      </c>
      <c r="R14">
        <v>390</v>
      </c>
      <c r="S14">
        <f t="shared" si="1"/>
        <v>7020</v>
      </c>
      <c r="T14">
        <f t="shared" si="2"/>
        <v>155</v>
      </c>
      <c r="U14" s="5">
        <f t="shared" si="3"/>
        <v>4230</v>
      </c>
      <c r="V14">
        <v>25</v>
      </c>
      <c r="W14" s="1">
        <v>5</v>
      </c>
      <c r="X14">
        <v>1</v>
      </c>
      <c r="Y14">
        <v>350</v>
      </c>
      <c r="Z14">
        <v>200</v>
      </c>
      <c r="AA14">
        <v>3000</v>
      </c>
    </row>
    <row r="15" spans="1:27" x14ac:dyDescent="0.2">
      <c r="A15" s="3">
        <v>14</v>
      </c>
      <c r="B15" t="s">
        <v>13</v>
      </c>
      <c r="C15" s="2" t="s">
        <v>46</v>
      </c>
      <c r="D15">
        <v>35</v>
      </c>
      <c r="E15" s="3">
        <v>5</v>
      </c>
      <c r="F15">
        <v>10</v>
      </c>
      <c r="G15" s="3">
        <v>8.25</v>
      </c>
      <c r="H15">
        <f t="shared" si="4"/>
        <v>2499.75</v>
      </c>
      <c r="I15" s="3">
        <v>2000</v>
      </c>
      <c r="J15">
        <v>1000</v>
      </c>
      <c r="K15" s="3">
        <v>3000</v>
      </c>
      <c r="L15">
        <v>800</v>
      </c>
      <c r="M15" s="3">
        <v>120</v>
      </c>
      <c r="N15">
        <v>350</v>
      </c>
      <c r="O15">
        <v>0</v>
      </c>
      <c r="P15">
        <f t="shared" si="0"/>
        <v>7270</v>
      </c>
      <c r="Q15">
        <v>40</v>
      </c>
      <c r="R15">
        <v>370</v>
      </c>
      <c r="S15">
        <f t="shared" si="1"/>
        <v>14800</v>
      </c>
      <c r="T15">
        <f t="shared" si="2"/>
        <v>181.75</v>
      </c>
      <c r="U15" s="5">
        <f t="shared" si="3"/>
        <v>7530</v>
      </c>
      <c r="V15">
        <v>22</v>
      </c>
      <c r="W15" s="1">
        <v>4</v>
      </c>
      <c r="X15">
        <v>0</v>
      </c>
      <c r="Y15">
        <v>350</v>
      </c>
      <c r="Z15">
        <v>150</v>
      </c>
      <c r="AA15">
        <v>5500</v>
      </c>
    </row>
    <row r="16" spans="1:27" x14ac:dyDescent="0.2">
      <c r="A16" s="3">
        <v>15</v>
      </c>
      <c r="B16" t="s">
        <v>14</v>
      </c>
      <c r="C16" s="2" t="s">
        <v>47</v>
      </c>
      <c r="D16">
        <v>60</v>
      </c>
      <c r="E16" s="3">
        <v>1</v>
      </c>
      <c r="F16">
        <v>10</v>
      </c>
      <c r="G16" s="3">
        <v>19.8</v>
      </c>
      <c r="H16">
        <f t="shared" si="4"/>
        <v>5999.4000000000005</v>
      </c>
      <c r="I16" s="3">
        <v>2500</v>
      </c>
      <c r="J16">
        <v>3000</v>
      </c>
      <c r="K16" s="3">
        <v>3500</v>
      </c>
      <c r="L16">
        <v>600</v>
      </c>
      <c r="M16" s="3">
        <v>100</v>
      </c>
      <c r="N16">
        <v>500</v>
      </c>
      <c r="O16">
        <v>0</v>
      </c>
      <c r="P16">
        <f t="shared" si="0"/>
        <v>10200</v>
      </c>
      <c r="Q16">
        <v>100</v>
      </c>
      <c r="R16">
        <v>380</v>
      </c>
      <c r="S16">
        <f t="shared" si="1"/>
        <v>38000</v>
      </c>
      <c r="T16">
        <f t="shared" si="2"/>
        <v>102</v>
      </c>
      <c r="U16" s="5">
        <f t="shared" si="3"/>
        <v>27800</v>
      </c>
      <c r="V16">
        <v>14</v>
      </c>
      <c r="W16" s="1">
        <v>4</v>
      </c>
      <c r="X16">
        <v>1</v>
      </c>
      <c r="Y16">
        <v>250</v>
      </c>
      <c r="Z16">
        <v>150</v>
      </c>
      <c r="AA16">
        <v>20500</v>
      </c>
    </row>
    <row r="17" spans="1:27" x14ac:dyDescent="0.2">
      <c r="A17" s="3">
        <v>16</v>
      </c>
      <c r="B17" t="s">
        <v>15</v>
      </c>
      <c r="C17" s="2" t="s">
        <v>48</v>
      </c>
      <c r="D17">
        <v>35</v>
      </c>
      <c r="E17" s="3">
        <v>3</v>
      </c>
      <c r="F17">
        <v>15</v>
      </c>
      <c r="G17" s="3">
        <v>19.8</v>
      </c>
      <c r="H17">
        <f t="shared" si="4"/>
        <v>5999.4000000000005</v>
      </c>
      <c r="I17" s="3">
        <v>9000</v>
      </c>
      <c r="J17">
        <v>1600</v>
      </c>
      <c r="K17" s="3">
        <v>10000</v>
      </c>
      <c r="L17">
        <v>1500</v>
      </c>
      <c r="M17" s="3">
        <v>250</v>
      </c>
      <c r="N17">
        <v>500</v>
      </c>
      <c r="O17">
        <v>0</v>
      </c>
      <c r="P17">
        <f t="shared" si="0"/>
        <v>22850</v>
      </c>
      <c r="Q17">
        <v>200</v>
      </c>
      <c r="R17">
        <v>370</v>
      </c>
      <c r="S17">
        <f t="shared" si="1"/>
        <v>74000</v>
      </c>
      <c r="T17">
        <f t="shared" si="2"/>
        <v>114.25</v>
      </c>
      <c r="U17" s="5">
        <f t="shared" si="3"/>
        <v>51150</v>
      </c>
      <c r="V17">
        <v>13</v>
      </c>
      <c r="W17" s="1">
        <v>4</v>
      </c>
      <c r="X17">
        <v>1</v>
      </c>
      <c r="Y17">
        <v>370</v>
      </c>
      <c r="Z17">
        <v>250</v>
      </c>
      <c r="AA17">
        <v>45005</v>
      </c>
    </row>
    <row r="18" spans="1:27" x14ac:dyDescent="0.2">
      <c r="A18" s="3">
        <v>17</v>
      </c>
      <c r="B18" t="s">
        <v>16</v>
      </c>
      <c r="C18" s="2" t="s">
        <v>49</v>
      </c>
      <c r="D18">
        <v>50</v>
      </c>
      <c r="E18" s="3">
        <v>1</v>
      </c>
      <c r="F18">
        <v>20</v>
      </c>
      <c r="G18" s="3">
        <v>24.75</v>
      </c>
      <c r="H18">
        <f t="shared" si="4"/>
        <v>7499.25</v>
      </c>
      <c r="I18" s="3">
        <v>8000</v>
      </c>
      <c r="J18">
        <v>1600</v>
      </c>
      <c r="K18" s="3">
        <v>7000</v>
      </c>
      <c r="L18">
        <v>1400</v>
      </c>
      <c r="M18" s="3">
        <v>250</v>
      </c>
      <c r="N18">
        <v>500</v>
      </c>
      <c r="O18">
        <v>0</v>
      </c>
      <c r="P18">
        <f t="shared" si="0"/>
        <v>18750</v>
      </c>
      <c r="Q18">
        <v>220</v>
      </c>
      <c r="R18">
        <v>380</v>
      </c>
      <c r="S18">
        <f t="shared" si="1"/>
        <v>83600</v>
      </c>
      <c r="T18">
        <f t="shared" si="2"/>
        <v>85.227272727272734</v>
      </c>
      <c r="U18" s="5">
        <f t="shared" si="3"/>
        <v>64850</v>
      </c>
      <c r="V18">
        <v>15</v>
      </c>
      <c r="W18" s="1">
        <v>3</v>
      </c>
      <c r="X18">
        <v>0</v>
      </c>
      <c r="Y18">
        <v>390</v>
      </c>
      <c r="Z18">
        <v>250</v>
      </c>
      <c r="AA18">
        <v>40000</v>
      </c>
    </row>
    <row r="19" spans="1:27" x14ac:dyDescent="0.2">
      <c r="A19" s="3">
        <v>18</v>
      </c>
      <c r="B19" t="s">
        <v>17</v>
      </c>
      <c r="C19" s="2" t="s">
        <v>50</v>
      </c>
      <c r="D19">
        <v>37</v>
      </c>
      <c r="E19" s="3">
        <v>10</v>
      </c>
      <c r="F19">
        <v>13</v>
      </c>
      <c r="G19" s="3">
        <v>16.5</v>
      </c>
      <c r="H19">
        <f t="shared" si="4"/>
        <v>4999.5</v>
      </c>
      <c r="I19" s="3">
        <v>9000</v>
      </c>
      <c r="J19">
        <v>2050</v>
      </c>
      <c r="K19" s="3">
        <v>9050</v>
      </c>
      <c r="L19">
        <v>1800</v>
      </c>
      <c r="M19" s="3">
        <v>140</v>
      </c>
      <c r="N19">
        <v>1400</v>
      </c>
      <c r="O19">
        <v>0</v>
      </c>
      <c r="P19">
        <f t="shared" si="0"/>
        <v>23440</v>
      </c>
      <c r="Q19">
        <v>285</v>
      </c>
      <c r="R19">
        <v>375</v>
      </c>
      <c r="S19">
        <f t="shared" si="1"/>
        <v>106875</v>
      </c>
      <c r="T19">
        <f t="shared" si="2"/>
        <v>82.245614035087726</v>
      </c>
      <c r="U19" s="5">
        <f t="shared" si="3"/>
        <v>83435</v>
      </c>
      <c r="V19">
        <v>15</v>
      </c>
      <c r="W19" s="1">
        <v>3</v>
      </c>
      <c r="X19">
        <v>1</v>
      </c>
      <c r="Y19">
        <v>350</v>
      </c>
      <c r="Z19">
        <v>150</v>
      </c>
      <c r="AA19">
        <v>60500</v>
      </c>
    </row>
    <row r="20" spans="1:27" x14ac:dyDescent="0.2">
      <c r="A20" s="3">
        <v>19</v>
      </c>
      <c r="B20" t="s">
        <v>18</v>
      </c>
      <c r="C20" s="2" t="s">
        <v>51</v>
      </c>
      <c r="D20">
        <v>45</v>
      </c>
      <c r="E20" s="3">
        <v>7</v>
      </c>
      <c r="F20">
        <v>10</v>
      </c>
      <c r="G20" s="3">
        <v>8.25</v>
      </c>
      <c r="H20">
        <f t="shared" si="4"/>
        <v>2499.75</v>
      </c>
      <c r="I20" s="3">
        <v>8000</v>
      </c>
      <c r="J20">
        <v>1200</v>
      </c>
      <c r="K20" s="3">
        <v>5000</v>
      </c>
      <c r="L20">
        <v>1300</v>
      </c>
      <c r="M20" s="3">
        <v>160</v>
      </c>
      <c r="N20">
        <v>700</v>
      </c>
      <c r="O20">
        <v>0</v>
      </c>
      <c r="P20">
        <f t="shared" si="0"/>
        <v>16360</v>
      </c>
      <c r="Q20">
        <v>200</v>
      </c>
      <c r="R20">
        <v>370</v>
      </c>
      <c r="S20">
        <f t="shared" si="1"/>
        <v>74000</v>
      </c>
      <c r="T20">
        <f t="shared" si="2"/>
        <v>81.8</v>
      </c>
      <c r="U20" s="5">
        <f t="shared" si="3"/>
        <v>57640</v>
      </c>
      <c r="V20">
        <v>15</v>
      </c>
      <c r="W20" s="1">
        <v>4</v>
      </c>
      <c r="X20">
        <v>0</v>
      </c>
      <c r="Y20">
        <v>400</v>
      </c>
      <c r="Z20">
        <v>200</v>
      </c>
      <c r="AA20">
        <v>42050</v>
      </c>
    </row>
    <row r="21" spans="1:27" x14ac:dyDescent="0.2">
      <c r="A21" s="3">
        <v>20</v>
      </c>
      <c r="B21" t="s">
        <v>19</v>
      </c>
      <c r="C21" s="2" t="s">
        <v>52</v>
      </c>
      <c r="D21">
        <v>55</v>
      </c>
      <c r="E21" s="3">
        <v>1</v>
      </c>
      <c r="F21">
        <v>18</v>
      </c>
      <c r="G21" s="3">
        <v>20</v>
      </c>
      <c r="H21">
        <f t="shared" si="4"/>
        <v>6060</v>
      </c>
      <c r="I21" s="3">
        <v>5000</v>
      </c>
      <c r="J21">
        <v>600</v>
      </c>
      <c r="K21" s="3">
        <v>3000</v>
      </c>
      <c r="L21">
        <v>700</v>
      </c>
      <c r="M21" s="3">
        <v>180</v>
      </c>
      <c r="N21">
        <v>200</v>
      </c>
      <c r="O21">
        <v>0</v>
      </c>
      <c r="P21">
        <f t="shared" si="0"/>
        <v>9680</v>
      </c>
      <c r="Q21">
        <v>50</v>
      </c>
      <c r="R21">
        <v>375</v>
      </c>
      <c r="S21">
        <f t="shared" si="1"/>
        <v>18750</v>
      </c>
      <c r="T21">
        <f t="shared" si="2"/>
        <v>193.6</v>
      </c>
      <c r="U21" s="5">
        <f t="shared" si="3"/>
        <v>9070</v>
      </c>
      <c r="V21">
        <v>20</v>
      </c>
      <c r="W21" s="1">
        <v>3</v>
      </c>
      <c r="X21">
        <v>2</v>
      </c>
      <c r="Y21">
        <v>300</v>
      </c>
      <c r="Z21">
        <v>150</v>
      </c>
      <c r="AA21">
        <v>9070</v>
      </c>
    </row>
    <row r="22" spans="1:27" x14ac:dyDescent="0.2">
      <c r="A22" s="3">
        <v>21</v>
      </c>
      <c r="B22" t="s">
        <v>20</v>
      </c>
      <c r="C22" s="2" t="s">
        <v>53</v>
      </c>
      <c r="D22">
        <v>60</v>
      </c>
      <c r="E22" s="3">
        <v>1</v>
      </c>
      <c r="F22">
        <v>25</v>
      </c>
      <c r="G22" s="3">
        <v>21.5</v>
      </c>
      <c r="H22">
        <f t="shared" si="4"/>
        <v>6514.5</v>
      </c>
      <c r="I22">
        <v>12000</v>
      </c>
      <c r="J22">
        <v>1900</v>
      </c>
      <c r="K22" s="3">
        <v>12000</v>
      </c>
      <c r="L22">
        <v>2000</v>
      </c>
      <c r="M22" s="3">
        <v>0</v>
      </c>
      <c r="N22">
        <v>750</v>
      </c>
      <c r="O22">
        <v>0</v>
      </c>
      <c r="P22">
        <f t="shared" si="0"/>
        <v>28650</v>
      </c>
      <c r="Q22">
        <v>120</v>
      </c>
      <c r="R22">
        <v>360</v>
      </c>
      <c r="S22">
        <f t="shared" si="1"/>
        <v>43200</v>
      </c>
      <c r="T22">
        <f t="shared" si="2"/>
        <v>238.75</v>
      </c>
      <c r="U22" s="5">
        <f t="shared" si="3"/>
        <v>14550</v>
      </c>
      <c r="V22">
        <v>25</v>
      </c>
      <c r="W22" s="1">
        <v>4</v>
      </c>
      <c r="X22">
        <v>1</v>
      </c>
      <c r="Y22">
        <v>400</v>
      </c>
      <c r="Z22">
        <v>200</v>
      </c>
      <c r="AA22">
        <v>14550</v>
      </c>
    </row>
    <row r="23" spans="1:27" x14ac:dyDescent="0.2">
      <c r="A23" s="3">
        <v>22</v>
      </c>
      <c r="B23" t="s">
        <v>21</v>
      </c>
      <c r="C23" s="2" t="s">
        <v>54</v>
      </c>
      <c r="D23">
        <v>65</v>
      </c>
      <c r="E23" s="3">
        <v>0</v>
      </c>
      <c r="F23">
        <v>20</v>
      </c>
      <c r="G23" s="3">
        <v>25</v>
      </c>
      <c r="H23">
        <f t="shared" si="4"/>
        <v>7575</v>
      </c>
      <c r="I23">
        <v>14000</v>
      </c>
      <c r="J23">
        <v>1200</v>
      </c>
      <c r="K23" s="3">
        <v>8000</v>
      </c>
      <c r="L23">
        <v>1400</v>
      </c>
      <c r="M23" s="3">
        <v>120</v>
      </c>
      <c r="N23">
        <v>1800</v>
      </c>
      <c r="O23">
        <v>0</v>
      </c>
      <c r="P23">
        <f t="shared" si="0"/>
        <v>26520</v>
      </c>
      <c r="Q23">
        <v>210</v>
      </c>
      <c r="R23">
        <v>350</v>
      </c>
      <c r="S23">
        <f t="shared" si="1"/>
        <v>73500</v>
      </c>
      <c r="T23">
        <f t="shared" si="2"/>
        <v>126.28571428571429</v>
      </c>
      <c r="U23" s="5">
        <f t="shared" si="3"/>
        <v>46980</v>
      </c>
      <c r="V23">
        <v>20</v>
      </c>
      <c r="W23" s="1">
        <v>3</v>
      </c>
      <c r="X23">
        <v>1</v>
      </c>
      <c r="Y23">
        <v>380</v>
      </c>
      <c r="Z23">
        <v>250</v>
      </c>
      <c r="AA23">
        <v>40500</v>
      </c>
    </row>
    <row r="24" spans="1:27" x14ac:dyDescent="0.2">
      <c r="A24" s="3">
        <v>23</v>
      </c>
      <c r="B24" t="s">
        <v>22</v>
      </c>
      <c r="C24" s="2" t="s">
        <v>55</v>
      </c>
      <c r="D24">
        <v>55</v>
      </c>
      <c r="E24" s="3">
        <v>1</v>
      </c>
      <c r="F24">
        <v>10</v>
      </c>
      <c r="G24" s="3">
        <v>4</v>
      </c>
      <c r="H24">
        <f t="shared" si="4"/>
        <v>1212</v>
      </c>
      <c r="I24">
        <v>2450</v>
      </c>
      <c r="J24">
        <v>500</v>
      </c>
      <c r="K24" s="3">
        <v>1100</v>
      </c>
      <c r="L24">
        <v>300</v>
      </c>
      <c r="M24" s="3">
        <v>150</v>
      </c>
      <c r="N24">
        <v>250</v>
      </c>
      <c r="O24">
        <v>0</v>
      </c>
      <c r="P24">
        <f t="shared" si="0"/>
        <v>4750</v>
      </c>
      <c r="Q24">
        <v>20</v>
      </c>
      <c r="R24">
        <v>400</v>
      </c>
      <c r="S24">
        <f t="shared" si="1"/>
        <v>8000</v>
      </c>
      <c r="T24">
        <f t="shared" si="2"/>
        <v>237.5</v>
      </c>
      <c r="U24" s="5">
        <f t="shared" si="3"/>
        <v>3250</v>
      </c>
      <c r="V24">
        <v>15</v>
      </c>
      <c r="W24" s="1">
        <v>5</v>
      </c>
      <c r="X24">
        <v>2</v>
      </c>
      <c r="Y24">
        <v>370</v>
      </c>
      <c r="Z24">
        <v>300</v>
      </c>
      <c r="AA24">
        <v>3000</v>
      </c>
    </row>
    <row r="25" spans="1:27" x14ac:dyDescent="0.2">
      <c r="A25" s="3">
        <v>24</v>
      </c>
      <c r="B25" t="s">
        <v>23</v>
      </c>
      <c r="C25" s="2" t="s">
        <v>56</v>
      </c>
      <c r="D25">
        <v>47</v>
      </c>
      <c r="E25" s="3">
        <v>5</v>
      </c>
      <c r="F25">
        <v>23</v>
      </c>
      <c r="G25" s="3">
        <v>5</v>
      </c>
      <c r="H25">
        <f t="shared" si="4"/>
        <v>1515</v>
      </c>
      <c r="I25">
        <v>3000</v>
      </c>
      <c r="J25">
        <v>650</v>
      </c>
      <c r="K25" s="3">
        <v>1400</v>
      </c>
      <c r="L25">
        <v>350</v>
      </c>
      <c r="M25" s="3">
        <v>170</v>
      </c>
      <c r="N25">
        <v>300</v>
      </c>
      <c r="O25">
        <v>0</v>
      </c>
      <c r="P25">
        <f t="shared" si="0"/>
        <v>5870</v>
      </c>
      <c r="Q25">
        <v>25</v>
      </c>
      <c r="R25">
        <v>395</v>
      </c>
      <c r="S25">
        <f t="shared" si="1"/>
        <v>9875</v>
      </c>
      <c r="T25">
        <f t="shared" si="2"/>
        <v>234.8</v>
      </c>
      <c r="U25" s="5">
        <f t="shared" si="3"/>
        <v>4005</v>
      </c>
      <c r="V25">
        <v>25</v>
      </c>
      <c r="W25" s="1">
        <v>4</v>
      </c>
      <c r="X25">
        <v>0</v>
      </c>
      <c r="Y25">
        <v>400</v>
      </c>
      <c r="Z25">
        <v>200</v>
      </c>
      <c r="AA25">
        <v>3500</v>
      </c>
    </row>
    <row r="26" spans="1:27" x14ac:dyDescent="0.2">
      <c r="A26" s="3">
        <v>25</v>
      </c>
      <c r="B26" t="s">
        <v>24</v>
      </c>
      <c r="C26" s="2" t="s">
        <v>57</v>
      </c>
      <c r="D26">
        <v>35</v>
      </c>
      <c r="E26" s="3">
        <v>8</v>
      </c>
      <c r="F26">
        <v>5</v>
      </c>
      <c r="G26" s="3">
        <v>8.25</v>
      </c>
      <c r="H26">
        <f t="shared" si="4"/>
        <v>2499.75</v>
      </c>
      <c r="I26">
        <v>5000</v>
      </c>
      <c r="J26">
        <v>1300</v>
      </c>
      <c r="K26" s="3">
        <v>2800</v>
      </c>
      <c r="L26">
        <v>750</v>
      </c>
      <c r="M26" s="3">
        <v>30</v>
      </c>
      <c r="N26">
        <v>320</v>
      </c>
      <c r="O26">
        <v>0</v>
      </c>
      <c r="P26">
        <f t="shared" si="0"/>
        <v>10200</v>
      </c>
      <c r="Q26">
        <v>50</v>
      </c>
      <c r="R26">
        <v>370</v>
      </c>
      <c r="S26">
        <f t="shared" si="1"/>
        <v>18500</v>
      </c>
      <c r="T26">
        <f t="shared" si="2"/>
        <v>204</v>
      </c>
      <c r="U26" s="5">
        <f t="shared" si="3"/>
        <v>8300</v>
      </c>
      <c r="V26">
        <v>15</v>
      </c>
      <c r="W26" s="1">
        <v>3</v>
      </c>
      <c r="X26">
        <v>2</v>
      </c>
      <c r="Y26">
        <v>450</v>
      </c>
      <c r="Z26">
        <v>340</v>
      </c>
      <c r="AA26">
        <v>5800</v>
      </c>
    </row>
    <row r="27" spans="1:27" x14ac:dyDescent="0.2">
      <c r="A27" s="3">
        <v>26</v>
      </c>
      <c r="B27" t="s">
        <v>25</v>
      </c>
      <c r="C27" s="2" t="s">
        <v>58</v>
      </c>
      <c r="D27">
        <v>39</v>
      </c>
      <c r="E27" s="3">
        <v>2</v>
      </c>
      <c r="F27">
        <v>16</v>
      </c>
      <c r="G27" s="3">
        <v>50</v>
      </c>
      <c r="H27">
        <f t="shared" si="4"/>
        <v>15150</v>
      </c>
      <c r="I27">
        <v>25000</v>
      </c>
      <c r="J27">
        <v>5000</v>
      </c>
      <c r="K27" s="3">
        <v>18000</v>
      </c>
      <c r="L27">
        <v>2500</v>
      </c>
      <c r="M27" s="3">
        <v>500</v>
      </c>
      <c r="N27">
        <v>4000</v>
      </c>
      <c r="O27">
        <v>0</v>
      </c>
      <c r="P27">
        <f t="shared" si="0"/>
        <v>55000</v>
      </c>
      <c r="Q27">
        <v>420</v>
      </c>
      <c r="R27">
        <v>380</v>
      </c>
      <c r="S27">
        <f t="shared" si="1"/>
        <v>159600</v>
      </c>
      <c r="T27">
        <f t="shared" si="2"/>
        <v>130.95238095238096</v>
      </c>
      <c r="U27" s="5">
        <f t="shared" si="3"/>
        <v>104600</v>
      </c>
      <c r="V27">
        <v>18</v>
      </c>
      <c r="W27" s="1">
        <v>4</v>
      </c>
      <c r="X27">
        <v>0</v>
      </c>
      <c r="Y27">
        <v>500</v>
      </c>
      <c r="Z27">
        <v>200</v>
      </c>
      <c r="AA27">
        <v>95000</v>
      </c>
    </row>
    <row r="28" spans="1:27" x14ac:dyDescent="0.2">
      <c r="A28" s="3">
        <v>27</v>
      </c>
      <c r="B28" t="s">
        <v>26</v>
      </c>
      <c r="C28" s="2" t="s">
        <v>59</v>
      </c>
      <c r="D28">
        <v>27</v>
      </c>
      <c r="E28" s="3">
        <v>10</v>
      </c>
      <c r="F28">
        <v>10</v>
      </c>
      <c r="G28" s="3">
        <v>25</v>
      </c>
      <c r="H28">
        <f t="shared" si="4"/>
        <v>7575</v>
      </c>
      <c r="I28">
        <v>15000</v>
      </c>
      <c r="J28">
        <v>2000</v>
      </c>
      <c r="K28" s="3">
        <v>9500</v>
      </c>
      <c r="L28">
        <v>1300</v>
      </c>
      <c r="M28" s="3">
        <v>200</v>
      </c>
      <c r="N28">
        <v>2000</v>
      </c>
      <c r="O28">
        <v>0</v>
      </c>
      <c r="P28">
        <f t="shared" si="0"/>
        <v>30000</v>
      </c>
      <c r="Q28">
        <v>200</v>
      </c>
      <c r="R28">
        <v>355</v>
      </c>
      <c r="S28">
        <f t="shared" si="1"/>
        <v>71000</v>
      </c>
      <c r="T28">
        <f t="shared" si="2"/>
        <v>150</v>
      </c>
      <c r="U28" s="5">
        <f t="shared" si="3"/>
        <v>41000</v>
      </c>
      <c r="V28">
        <v>25</v>
      </c>
      <c r="W28" s="1">
        <v>4</v>
      </c>
      <c r="X28">
        <v>1</v>
      </c>
      <c r="Y28">
        <v>380</v>
      </c>
      <c r="Z28">
        <v>250</v>
      </c>
      <c r="AA28">
        <v>35050</v>
      </c>
    </row>
    <row r="29" spans="1:27" x14ac:dyDescent="0.2">
      <c r="A29" s="3">
        <v>28</v>
      </c>
      <c r="B29" t="s">
        <v>27</v>
      </c>
      <c r="C29" s="2" t="s">
        <v>60</v>
      </c>
      <c r="D29">
        <v>35</v>
      </c>
      <c r="E29" s="3">
        <v>3</v>
      </c>
      <c r="F29">
        <v>13</v>
      </c>
      <c r="G29" s="3">
        <v>8</v>
      </c>
      <c r="H29">
        <f t="shared" si="4"/>
        <v>2424</v>
      </c>
      <c r="I29" s="3">
        <v>4000</v>
      </c>
      <c r="J29">
        <v>800</v>
      </c>
      <c r="K29" s="3">
        <v>1800</v>
      </c>
      <c r="L29">
        <v>750</v>
      </c>
      <c r="M29" s="3">
        <v>150</v>
      </c>
      <c r="N29">
        <v>300</v>
      </c>
      <c r="O29">
        <v>0</v>
      </c>
      <c r="P29">
        <f t="shared" si="0"/>
        <v>7800</v>
      </c>
      <c r="Q29">
        <v>60</v>
      </c>
      <c r="R29">
        <v>380</v>
      </c>
      <c r="S29">
        <f t="shared" si="1"/>
        <v>22800</v>
      </c>
      <c r="T29">
        <f t="shared" si="2"/>
        <v>130</v>
      </c>
      <c r="U29" s="5">
        <f t="shared" si="3"/>
        <v>15000</v>
      </c>
      <c r="V29">
        <v>18</v>
      </c>
      <c r="W29" s="1">
        <v>3</v>
      </c>
      <c r="X29">
        <v>1</v>
      </c>
      <c r="Y29">
        <v>450</v>
      </c>
      <c r="Z29">
        <v>250</v>
      </c>
      <c r="AA29">
        <v>12000</v>
      </c>
    </row>
    <row r="30" spans="1:27" x14ac:dyDescent="0.2">
      <c r="A30" s="3">
        <v>29</v>
      </c>
      <c r="B30" t="s">
        <v>28</v>
      </c>
      <c r="C30" s="2" t="s">
        <v>61</v>
      </c>
      <c r="D30">
        <v>42</v>
      </c>
      <c r="E30" s="3">
        <v>5</v>
      </c>
      <c r="F30">
        <v>20</v>
      </c>
      <c r="G30" s="3">
        <v>18</v>
      </c>
      <c r="H30">
        <f t="shared" si="4"/>
        <v>5454</v>
      </c>
      <c r="I30" s="3">
        <v>10000</v>
      </c>
      <c r="J30">
        <v>1600</v>
      </c>
      <c r="K30" s="3">
        <v>5000</v>
      </c>
      <c r="L30">
        <v>1700</v>
      </c>
      <c r="M30" s="3">
        <v>150</v>
      </c>
      <c r="N30">
        <v>700</v>
      </c>
      <c r="O30">
        <v>0</v>
      </c>
      <c r="P30">
        <f t="shared" si="0"/>
        <v>19150</v>
      </c>
      <c r="Q30">
        <v>120</v>
      </c>
      <c r="R30">
        <v>370</v>
      </c>
      <c r="S30">
        <f t="shared" si="1"/>
        <v>44400</v>
      </c>
      <c r="T30">
        <f t="shared" si="2"/>
        <v>159.58333333333334</v>
      </c>
      <c r="U30" s="5">
        <f t="shared" si="3"/>
        <v>25250</v>
      </c>
      <c r="V30">
        <v>25</v>
      </c>
      <c r="W30" s="1">
        <v>3</v>
      </c>
      <c r="X30">
        <v>1</v>
      </c>
      <c r="Y30">
        <v>450</v>
      </c>
      <c r="Z30">
        <v>225</v>
      </c>
      <c r="AA30">
        <v>25250</v>
      </c>
    </row>
    <row r="31" spans="1:27" x14ac:dyDescent="0.2">
      <c r="A31" s="3">
        <v>30</v>
      </c>
      <c r="B31" t="s">
        <v>29</v>
      </c>
      <c r="C31" s="2" t="s">
        <v>62</v>
      </c>
      <c r="D31">
        <v>48</v>
      </c>
      <c r="E31" s="3">
        <v>0</v>
      </c>
      <c r="F31">
        <v>15</v>
      </c>
      <c r="G31" s="3">
        <v>10</v>
      </c>
      <c r="H31">
        <f t="shared" si="4"/>
        <v>3030</v>
      </c>
      <c r="I31">
        <f t="shared" ref="I31" si="5">G31*606</f>
        <v>6060</v>
      </c>
      <c r="J31">
        <v>1100</v>
      </c>
      <c r="K31" s="3">
        <v>4500</v>
      </c>
      <c r="L31">
        <v>1000</v>
      </c>
      <c r="M31" s="3">
        <v>120</v>
      </c>
      <c r="N31">
        <v>550</v>
      </c>
      <c r="O31">
        <v>0</v>
      </c>
      <c r="P31">
        <f t="shared" si="0"/>
        <v>13330</v>
      </c>
      <c r="Q31">
        <v>80</v>
      </c>
      <c r="R31">
        <v>365</v>
      </c>
      <c r="S31">
        <f t="shared" si="1"/>
        <v>29200</v>
      </c>
      <c r="T31">
        <f>P31/Q31</f>
        <v>166.625</v>
      </c>
      <c r="U31">
        <f t="shared" si="3"/>
        <v>15870</v>
      </c>
      <c r="V31">
        <v>20</v>
      </c>
      <c r="W31" s="1">
        <v>4</v>
      </c>
      <c r="X31">
        <v>0</v>
      </c>
      <c r="Y31">
        <v>350</v>
      </c>
      <c r="Z31">
        <v>275</v>
      </c>
      <c r="AA31">
        <v>15870</v>
      </c>
    </row>
    <row r="32" spans="1:27" x14ac:dyDescent="0.2">
      <c r="W32" s="1"/>
    </row>
    <row r="33" spans="22:23" x14ac:dyDescent="0.2">
      <c r="V33" s="1"/>
    </row>
    <row r="34" spans="22:23" x14ac:dyDescent="0.2">
      <c r="W34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1"/>
  <sheetViews>
    <sheetView workbookViewId="0">
      <selection activeCell="G15" sqref="G15:I20"/>
    </sheetView>
  </sheetViews>
  <sheetFormatPr defaultRowHeight="15" x14ac:dyDescent="0.2"/>
  <cols>
    <col min="1" max="1" width="11.703125" customWidth="1"/>
    <col min="2" max="2" width="13.44921875" customWidth="1"/>
    <col min="7" max="7" width="15.73828125" customWidth="1"/>
    <col min="8" max="8" width="12.77734375" customWidth="1"/>
    <col min="9" max="9" width="12.375" customWidth="1"/>
    <col min="10" max="11" width="13.98828125" customWidth="1"/>
  </cols>
  <sheetData>
    <row r="1" spans="1:11" x14ac:dyDescent="0.2">
      <c r="A1" s="1" t="s">
        <v>30</v>
      </c>
      <c r="B1" s="1" t="s">
        <v>70</v>
      </c>
    </row>
    <row r="2" spans="1:11" x14ac:dyDescent="0.2">
      <c r="A2" s="3">
        <v>1</v>
      </c>
      <c r="B2" s="3">
        <v>9500</v>
      </c>
    </row>
    <row r="3" spans="1:11" x14ac:dyDescent="0.2">
      <c r="A3" s="3">
        <v>2</v>
      </c>
      <c r="B3" s="3">
        <v>2000</v>
      </c>
    </row>
    <row r="4" spans="1:11" x14ac:dyDescent="0.2">
      <c r="A4" s="3">
        <v>3</v>
      </c>
      <c r="B4" s="3">
        <v>10000</v>
      </c>
      <c r="F4" t="s">
        <v>100</v>
      </c>
      <c r="G4">
        <f>MAX(B2:B31)</f>
        <v>18000</v>
      </c>
    </row>
    <row r="5" spans="1:11" x14ac:dyDescent="0.2">
      <c r="A5" s="3">
        <v>4</v>
      </c>
      <c r="B5" s="3">
        <v>7000</v>
      </c>
      <c r="F5" t="s">
        <v>101</v>
      </c>
      <c r="G5">
        <f>MIN(B2:B31)</f>
        <v>600</v>
      </c>
    </row>
    <row r="6" spans="1:11" x14ac:dyDescent="0.2">
      <c r="A6" s="3">
        <v>5</v>
      </c>
      <c r="B6" s="3">
        <v>6000</v>
      </c>
      <c r="J6" t="s">
        <v>102</v>
      </c>
      <c r="K6" t="s">
        <v>102</v>
      </c>
    </row>
    <row r="7" spans="1:11" x14ac:dyDescent="0.2">
      <c r="A7" s="3">
        <v>6</v>
      </c>
      <c r="B7" s="3">
        <v>13000</v>
      </c>
      <c r="J7" t="s">
        <v>145</v>
      </c>
      <c r="K7">
        <v>5000</v>
      </c>
    </row>
    <row r="8" spans="1:11" x14ac:dyDescent="0.2">
      <c r="A8" s="3">
        <v>7</v>
      </c>
      <c r="B8" s="3">
        <v>9400</v>
      </c>
      <c r="J8" t="s">
        <v>146</v>
      </c>
      <c r="K8">
        <v>9401</v>
      </c>
    </row>
    <row r="9" spans="1:11" x14ac:dyDescent="0.2">
      <c r="A9" s="3">
        <v>8</v>
      </c>
      <c r="B9" s="3">
        <v>2000</v>
      </c>
      <c r="J9" t="s">
        <v>147</v>
      </c>
      <c r="K9">
        <v>13802</v>
      </c>
    </row>
    <row r="10" spans="1:11" x14ac:dyDescent="0.2">
      <c r="A10" s="3">
        <v>9</v>
      </c>
      <c r="B10" s="3">
        <v>3000</v>
      </c>
      <c r="J10" t="s">
        <v>148</v>
      </c>
      <c r="K10">
        <v>18203</v>
      </c>
    </row>
    <row r="11" spans="1:11" x14ac:dyDescent="0.2">
      <c r="A11" s="3">
        <v>10</v>
      </c>
      <c r="B11" s="3">
        <v>5400</v>
      </c>
    </row>
    <row r="12" spans="1:11" x14ac:dyDescent="0.2">
      <c r="A12" s="3">
        <v>11</v>
      </c>
      <c r="B12" s="3">
        <v>6000</v>
      </c>
    </row>
    <row r="13" spans="1:11" x14ac:dyDescent="0.2">
      <c r="A13" s="3">
        <v>12</v>
      </c>
      <c r="B13" s="3">
        <v>3000</v>
      </c>
    </row>
    <row r="14" spans="1:11" x14ac:dyDescent="0.2">
      <c r="A14" s="3">
        <v>13</v>
      </c>
      <c r="B14" s="3">
        <v>600</v>
      </c>
    </row>
    <row r="15" spans="1:11" x14ac:dyDescent="0.2">
      <c r="A15" s="3">
        <v>14</v>
      </c>
      <c r="B15" s="3">
        <v>3000</v>
      </c>
      <c r="G15" s="18" t="s">
        <v>102</v>
      </c>
      <c r="H15" s="19" t="s">
        <v>103</v>
      </c>
      <c r="I15" s="20" t="s">
        <v>105</v>
      </c>
    </row>
    <row r="16" spans="1:11" x14ac:dyDescent="0.2">
      <c r="A16" s="3">
        <v>15</v>
      </c>
      <c r="B16" s="3">
        <v>3500</v>
      </c>
      <c r="G16" s="7" t="s">
        <v>145</v>
      </c>
      <c r="H16" s="6">
        <v>15</v>
      </c>
      <c r="I16" s="8">
        <f>H16/30*100</f>
        <v>50</v>
      </c>
    </row>
    <row r="17" spans="1:9" x14ac:dyDescent="0.2">
      <c r="A17" s="3">
        <v>16</v>
      </c>
      <c r="B17" s="3">
        <v>10000</v>
      </c>
      <c r="G17" s="7" t="s">
        <v>146</v>
      </c>
      <c r="H17" s="6">
        <v>8</v>
      </c>
      <c r="I17" s="8">
        <f t="shared" ref="I17:I20" si="0">H17/30*100</f>
        <v>26.666666666666668</v>
      </c>
    </row>
    <row r="18" spans="1:9" x14ac:dyDescent="0.2">
      <c r="A18" s="3">
        <v>17</v>
      </c>
      <c r="B18" s="3">
        <v>7000</v>
      </c>
      <c r="G18" s="7" t="s">
        <v>147</v>
      </c>
      <c r="H18" s="6">
        <v>6</v>
      </c>
      <c r="I18" s="8">
        <f t="shared" si="0"/>
        <v>20</v>
      </c>
    </row>
    <row r="19" spans="1:9" x14ac:dyDescent="0.2">
      <c r="A19" s="3">
        <v>18</v>
      </c>
      <c r="B19" s="3">
        <v>9050</v>
      </c>
      <c r="G19" s="7" t="s">
        <v>148</v>
      </c>
      <c r="H19" s="6">
        <v>1</v>
      </c>
      <c r="I19" s="8">
        <f t="shared" si="0"/>
        <v>3.3333333333333335</v>
      </c>
    </row>
    <row r="20" spans="1:9" x14ac:dyDescent="0.2">
      <c r="A20" s="3">
        <v>19</v>
      </c>
      <c r="B20" s="3">
        <v>5000</v>
      </c>
      <c r="G20" s="12" t="s">
        <v>104</v>
      </c>
      <c r="H20" s="13">
        <v>30</v>
      </c>
      <c r="I20" s="14">
        <f t="shared" si="0"/>
        <v>100</v>
      </c>
    </row>
    <row r="21" spans="1:9" x14ac:dyDescent="0.2">
      <c r="A21" s="3">
        <v>20</v>
      </c>
      <c r="B21" s="3">
        <v>3000</v>
      </c>
    </row>
    <row r="22" spans="1:9" x14ac:dyDescent="0.2">
      <c r="A22" s="3">
        <v>21</v>
      </c>
      <c r="B22" s="3">
        <v>12000</v>
      </c>
    </row>
    <row r="23" spans="1:9" x14ac:dyDescent="0.2">
      <c r="A23" s="3">
        <v>22</v>
      </c>
      <c r="B23" s="3">
        <v>8000</v>
      </c>
    </row>
    <row r="24" spans="1:9" x14ac:dyDescent="0.2">
      <c r="A24" s="3">
        <v>23</v>
      </c>
      <c r="B24" s="3">
        <v>1100</v>
      </c>
    </row>
    <row r="25" spans="1:9" x14ac:dyDescent="0.2">
      <c r="A25" s="3">
        <v>24</v>
      </c>
      <c r="B25" s="3">
        <v>1400</v>
      </c>
    </row>
    <row r="26" spans="1:9" x14ac:dyDescent="0.2">
      <c r="A26" s="3">
        <v>25</v>
      </c>
      <c r="B26" s="3">
        <v>2800</v>
      </c>
    </row>
    <row r="27" spans="1:9" x14ac:dyDescent="0.2">
      <c r="A27" s="3">
        <v>26</v>
      </c>
      <c r="B27" s="3">
        <v>18000</v>
      </c>
    </row>
    <row r="28" spans="1:9" x14ac:dyDescent="0.2">
      <c r="A28" s="3">
        <v>27</v>
      </c>
      <c r="B28" s="3">
        <v>9500</v>
      </c>
    </row>
    <row r="29" spans="1:9" x14ac:dyDescent="0.2">
      <c r="A29" s="3">
        <v>28</v>
      </c>
      <c r="B29" s="3">
        <v>1800</v>
      </c>
    </row>
    <row r="30" spans="1:9" x14ac:dyDescent="0.2">
      <c r="A30" s="3">
        <v>29</v>
      </c>
      <c r="B30" s="3">
        <v>5000</v>
      </c>
    </row>
    <row r="31" spans="1:9" x14ac:dyDescent="0.2">
      <c r="A31" s="3">
        <v>30</v>
      </c>
      <c r="B31" s="3">
        <v>4500</v>
      </c>
    </row>
  </sheetData>
  <sortState xmlns:xlrd2="http://schemas.microsoft.com/office/spreadsheetml/2017/richdata2" ref="G16:G19">
    <sortCondition ref="G16"/>
  </sortState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1"/>
  <sheetViews>
    <sheetView topLeftCell="A7" workbookViewId="0">
      <selection activeCell="H28" sqref="H27:H28"/>
    </sheetView>
  </sheetViews>
  <sheetFormatPr defaultRowHeight="15" x14ac:dyDescent="0.2"/>
  <cols>
    <col min="2" max="2" width="13.98828125" customWidth="1"/>
    <col min="6" max="6" width="14.2578125" customWidth="1"/>
    <col min="7" max="7" width="11.8359375" customWidth="1"/>
    <col min="8" max="8" width="12.375" customWidth="1"/>
    <col min="9" max="9" width="10.625" customWidth="1"/>
  </cols>
  <sheetData>
    <row r="1" spans="1:10" x14ac:dyDescent="0.2">
      <c r="A1" s="1" t="s">
        <v>30</v>
      </c>
      <c r="B1" s="1" t="s">
        <v>71</v>
      </c>
    </row>
    <row r="2" spans="1:10" x14ac:dyDescent="0.2">
      <c r="A2" s="3">
        <v>1</v>
      </c>
      <c r="B2">
        <v>3000</v>
      </c>
    </row>
    <row r="3" spans="1:10" x14ac:dyDescent="0.2">
      <c r="A3" s="3">
        <v>2</v>
      </c>
      <c r="B3">
        <v>1700</v>
      </c>
    </row>
    <row r="4" spans="1:10" x14ac:dyDescent="0.2">
      <c r="A4" s="3">
        <v>3</v>
      </c>
      <c r="B4">
        <v>1300</v>
      </c>
    </row>
    <row r="5" spans="1:10" x14ac:dyDescent="0.2">
      <c r="A5" s="3">
        <v>4</v>
      </c>
      <c r="B5">
        <v>1000</v>
      </c>
      <c r="E5" t="s">
        <v>100</v>
      </c>
      <c r="F5">
        <f>MAX(B2:B31)</f>
        <v>3000</v>
      </c>
    </row>
    <row r="6" spans="1:10" x14ac:dyDescent="0.2">
      <c r="A6" s="3">
        <v>5</v>
      </c>
      <c r="B6">
        <v>2000</v>
      </c>
      <c r="E6" t="s">
        <v>101</v>
      </c>
      <c r="F6">
        <f>MIN(B2:B31)</f>
        <v>300</v>
      </c>
    </row>
    <row r="7" spans="1:10" x14ac:dyDescent="0.2">
      <c r="A7" s="3">
        <v>6</v>
      </c>
      <c r="B7">
        <v>1820</v>
      </c>
    </row>
    <row r="8" spans="1:10" x14ac:dyDescent="0.2">
      <c r="A8" s="3">
        <v>7</v>
      </c>
      <c r="B8">
        <v>3000</v>
      </c>
    </row>
    <row r="9" spans="1:10" x14ac:dyDescent="0.2">
      <c r="A9" s="3">
        <v>8</v>
      </c>
      <c r="B9">
        <v>400</v>
      </c>
      <c r="I9" t="s">
        <v>102</v>
      </c>
      <c r="J9" t="s">
        <v>102</v>
      </c>
    </row>
    <row r="10" spans="1:10" x14ac:dyDescent="0.2">
      <c r="A10" s="3">
        <v>9</v>
      </c>
      <c r="B10">
        <v>600</v>
      </c>
      <c r="I10" t="s">
        <v>149</v>
      </c>
      <c r="J10">
        <v>900</v>
      </c>
    </row>
    <row r="11" spans="1:10" x14ac:dyDescent="0.2">
      <c r="A11" s="3">
        <v>10</v>
      </c>
      <c r="B11">
        <v>792</v>
      </c>
      <c r="I11" t="s">
        <v>150</v>
      </c>
      <c r="J11">
        <v>1501</v>
      </c>
    </row>
    <row r="12" spans="1:10" x14ac:dyDescent="0.2">
      <c r="A12" s="3">
        <v>11</v>
      </c>
      <c r="B12">
        <v>1080</v>
      </c>
      <c r="I12" t="s">
        <v>151</v>
      </c>
      <c r="J12">
        <v>2102</v>
      </c>
    </row>
    <row r="13" spans="1:10" x14ac:dyDescent="0.2">
      <c r="A13" s="3">
        <v>12</v>
      </c>
      <c r="B13">
        <v>1000</v>
      </c>
      <c r="I13" t="s">
        <v>152</v>
      </c>
      <c r="J13">
        <v>2703</v>
      </c>
    </row>
    <row r="14" spans="1:10" x14ac:dyDescent="0.2">
      <c r="A14" s="3">
        <v>13</v>
      </c>
      <c r="B14">
        <v>300</v>
      </c>
      <c r="I14" t="s">
        <v>153</v>
      </c>
      <c r="J14">
        <v>3304</v>
      </c>
    </row>
    <row r="15" spans="1:10" x14ac:dyDescent="0.2">
      <c r="A15" s="3">
        <v>14</v>
      </c>
      <c r="B15">
        <v>800</v>
      </c>
    </row>
    <row r="16" spans="1:10" x14ac:dyDescent="0.2">
      <c r="A16" s="3">
        <v>15</v>
      </c>
      <c r="B16">
        <v>600</v>
      </c>
    </row>
    <row r="17" spans="1:8" x14ac:dyDescent="0.2">
      <c r="A17" s="3">
        <v>16</v>
      </c>
      <c r="B17">
        <v>1500</v>
      </c>
    </row>
    <row r="18" spans="1:8" x14ac:dyDescent="0.2">
      <c r="A18" s="3">
        <v>17</v>
      </c>
      <c r="B18">
        <v>1400</v>
      </c>
    </row>
    <row r="19" spans="1:8" x14ac:dyDescent="0.2">
      <c r="A19" s="3">
        <v>18</v>
      </c>
      <c r="B19">
        <v>1800</v>
      </c>
    </row>
    <row r="20" spans="1:8" x14ac:dyDescent="0.2">
      <c r="A20" s="3">
        <v>19</v>
      </c>
      <c r="B20">
        <v>1300</v>
      </c>
    </row>
    <row r="21" spans="1:8" x14ac:dyDescent="0.2">
      <c r="A21" s="3">
        <v>20</v>
      </c>
      <c r="B21">
        <v>700</v>
      </c>
    </row>
    <row r="22" spans="1:8" x14ac:dyDescent="0.2">
      <c r="A22" s="3">
        <v>21</v>
      </c>
      <c r="B22">
        <v>2000</v>
      </c>
    </row>
    <row r="23" spans="1:8" x14ac:dyDescent="0.2">
      <c r="A23" s="3">
        <v>22</v>
      </c>
      <c r="B23">
        <v>1400</v>
      </c>
    </row>
    <row r="24" spans="1:8" x14ac:dyDescent="0.2">
      <c r="A24" s="3">
        <v>23</v>
      </c>
      <c r="B24">
        <v>300</v>
      </c>
      <c r="F24" s="18" t="s">
        <v>102</v>
      </c>
      <c r="G24" s="21" t="s">
        <v>103</v>
      </c>
      <c r="H24" s="20" t="s">
        <v>105</v>
      </c>
    </row>
    <row r="25" spans="1:8" x14ac:dyDescent="0.2">
      <c r="A25" s="3">
        <v>24</v>
      </c>
      <c r="B25">
        <v>350</v>
      </c>
      <c r="F25" s="7" t="s">
        <v>149</v>
      </c>
      <c r="G25" s="6">
        <v>11</v>
      </c>
      <c r="H25" s="8">
        <f>G25/30*100</f>
        <v>36.666666666666664</v>
      </c>
    </row>
    <row r="26" spans="1:8" x14ac:dyDescent="0.2">
      <c r="A26" s="3">
        <v>25</v>
      </c>
      <c r="B26">
        <v>750</v>
      </c>
      <c r="F26" s="7" t="s">
        <v>150</v>
      </c>
      <c r="G26" s="6">
        <v>10</v>
      </c>
      <c r="H26" s="8">
        <f t="shared" ref="H26:H30" si="0">G26/30*100</f>
        <v>33.333333333333329</v>
      </c>
    </row>
    <row r="27" spans="1:8" x14ac:dyDescent="0.2">
      <c r="A27" s="3">
        <v>26</v>
      </c>
      <c r="B27">
        <v>2500</v>
      </c>
      <c r="F27" s="7" t="s">
        <v>151</v>
      </c>
      <c r="G27" s="6">
        <v>6</v>
      </c>
      <c r="H27" s="8">
        <f t="shared" si="0"/>
        <v>20</v>
      </c>
    </row>
    <row r="28" spans="1:8" x14ac:dyDescent="0.2">
      <c r="A28" s="3">
        <v>27</v>
      </c>
      <c r="B28">
        <v>1300</v>
      </c>
      <c r="F28" s="7" t="s">
        <v>152</v>
      </c>
      <c r="G28" s="6">
        <v>1</v>
      </c>
      <c r="H28" s="8">
        <f t="shared" si="0"/>
        <v>3.3333333333333335</v>
      </c>
    </row>
    <row r="29" spans="1:8" x14ac:dyDescent="0.2">
      <c r="A29" s="3">
        <v>28</v>
      </c>
      <c r="B29">
        <v>750</v>
      </c>
      <c r="F29" s="7" t="s">
        <v>153</v>
      </c>
      <c r="G29" s="6">
        <v>2</v>
      </c>
      <c r="H29" s="8">
        <f t="shared" si="0"/>
        <v>6.666666666666667</v>
      </c>
    </row>
    <row r="30" spans="1:8" x14ac:dyDescent="0.2">
      <c r="A30" s="3">
        <v>29</v>
      </c>
      <c r="B30">
        <v>1700</v>
      </c>
      <c r="F30" s="12" t="s">
        <v>104</v>
      </c>
      <c r="G30" s="13">
        <v>30</v>
      </c>
      <c r="H30" s="14">
        <f t="shared" si="0"/>
        <v>100</v>
      </c>
    </row>
    <row r="31" spans="1:8" x14ac:dyDescent="0.2">
      <c r="A31" s="3">
        <v>30</v>
      </c>
      <c r="B31">
        <v>1000</v>
      </c>
    </row>
  </sheetData>
  <sortState xmlns:xlrd2="http://schemas.microsoft.com/office/spreadsheetml/2017/richdata2" ref="F25:F29">
    <sortCondition ref="F25"/>
  </sortState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1"/>
  <sheetViews>
    <sheetView workbookViewId="0">
      <selection activeCell="N31" sqref="N31"/>
    </sheetView>
  </sheetViews>
  <sheetFormatPr defaultRowHeight="15" x14ac:dyDescent="0.2"/>
  <cols>
    <col min="7" max="7" width="9.81640625" customWidth="1"/>
    <col min="8" max="8" width="11.8359375" customWidth="1"/>
    <col min="9" max="9" width="12.375" customWidth="1"/>
  </cols>
  <sheetData>
    <row r="1" spans="1:10" x14ac:dyDescent="0.2">
      <c r="A1" s="1" t="s">
        <v>30</v>
      </c>
      <c r="B1" s="1" t="s">
        <v>72</v>
      </c>
    </row>
    <row r="2" spans="1:10" x14ac:dyDescent="0.2">
      <c r="A2" s="3">
        <v>1</v>
      </c>
      <c r="B2" s="3">
        <v>200</v>
      </c>
    </row>
    <row r="3" spans="1:10" x14ac:dyDescent="0.2">
      <c r="A3" s="3">
        <v>2</v>
      </c>
      <c r="B3" s="3">
        <v>200</v>
      </c>
    </row>
    <row r="4" spans="1:10" x14ac:dyDescent="0.2">
      <c r="A4" s="3">
        <v>3</v>
      </c>
      <c r="B4" s="3">
        <v>120</v>
      </c>
    </row>
    <row r="5" spans="1:10" x14ac:dyDescent="0.2">
      <c r="A5" s="3">
        <v>4</v>
      </c>
      <c r="B5" s="3">
        <v>100</v>
      </c>
      <c r="E5" t="s">
        <v>100</v>
      </c>
      <c r="F5">
        <f>MAX(B2:B31)</f>
        <v>500</v>
      </c>
    </row>
    <row r="6" spans="1:10" x14ac:dyDescent="0.2">
      <c r="A6" s="3">
        <v>5</v>
      </c>
      <c r="B6" s="3">
        <v>0</v>
      </c>
      <c r="E6" t="s">
        <v>101</v>
      </c>
      <c r="F6">
        <f>MIN(B2:B31)</f>
        <v>0</v>
      </c>
    </row>
    <row r="7" spans="1:10" x14ac:dyDescent="0.2">
      <c r="A7" s="3">
        <v>6</v>
      </c>
      <c r="B7" s="3">
        <v>205</v>
      </c>
    </row>
    <row r="8" spans="1:10" x14ac:dyDescent="0.2">
      <c r="A8" s="3">
        <v>7</v>
      </c>
      <c r="B8" s="3">
        <v>240</v>
      </c>
    </row>
    <row r="9" spans="1:10" x14ac:dyDescent="0.2">
      <c r="A9" s="3">
        <v>8</v>
      </c>
      <c r="B9" s="3">
        <v>100</v>
      </c>
    </row>
    <row r="10" spans="1:10" x14ac:dyDescent="0.2">
      <c r="A10" s="3">
        <v>9</v>
      </c>
      <c r="B10" s="3">
        <v>80</v>
      </c>
    </row>
    <row r="11" spans="1:10" x14ac:dyDescent="0.2">
      <c r="A11" s="3">
        <v>10</v>
      </c>
      <c r="B11" s="3">
        <v>50</v>
      </c>
      <c r="I11" t="s">
        <v>102</v>
      </c>
      <c r="J11" t="s">
        <v>102</v>
      </c>
    </row>
    <row r="12" spans="1:10" x14ac:dyDescent="0.2">
      <c r="A12" s="3">
        <v>11</v>
      </c>
      <c r="B12" s="3">
        <v>10</v>
      </c>
      <c r="I12" t="s">
        <v>154</v>
      </c>
      <c r="J12">
        <v>99</v>
      </c>
    </row>
    <row r="13" spans="1:10" x14ac:dyDescent="0.2">
      <c r="A13" s="3">
        <v>12</v>
      </c>
      <c r="B13" s="3">
        <v>80</v>
      </c>
      <c r="I13" t="s">
        <v>155</v>
      </c>
      <c r="J13">
        <v>199</v>
      </c>
    </row>
    <row r="14" spans="1:10" x14ac:dyDescent="0.2">
      <c r="A14" s="3">
        <v>13</v>
      </c>
      <c r="B14" s="3">
        <v>90</v>
      </c>
      <c r="I14" t="s">
        <v>156</v>
      </c>
      <c r="J14">
        <v>299</v>
      </c>
    </row>
    <row r="15" spans="1:10" x14ac:dyDescent="0.2">
      <c r="A15" s="3">
        <v>14</v>
      </c>
      <c r="B15" s="3">
        <v>120</v>
      </c>
      <c r="I15" t="s">
        <v>157</v>
      </c>
      <c r="J15">
        <v>399</v>
      </c>
    </row>
    <row r="16" spans="1:10" x14ac:dyDescent="0.2">
      <c r="A16" s="3">
        <v>15</v>
      </c>
      <c r="B16" s="3">
        <v>100</v>
      </c>
      <c r="I16" t="s">
        <v>158</v>
      </c>
      <c r="J16">
        <v>499</v>
      </c>
    </row>
    <row r="17" spans="1:10" x14ac:dyDescent="0.2">
      <c r="A17" s="3">
        <v>16</v>
      </c>
      <c r="B17" s="3">
        <v>250</v>
      </c>
      <c r="I17" t="s">
        <v>159</v>
      </c>
      <c r="J17">
        <v>599</v>
      </c>
    </row>
    <row r="18" spans="1:10" x14ac:dyDescent="0.2">
      <c r="A18" s="3">
        <v>17</v>
      </c>
      <c r="B18" s="3">
        <v>250</v>
      </c>
    </row>
    <row r="19" spans="1:10" x14ac:dyDescent="0.2">
      <c r="A19" s="3">
        <v>18</v>
      </c>
      <c r="B19" s="3">
        <v>140</v>
      </c>
    </row>
    <row r="20" spans="1:10" x14ac:dyDescent="0.2">
      <c r="A20" s="3">
        <v>19</v>
      </c>
      <c r="B20" s="3">
        <v>160</v>
      </c>
    </row>
    <row r="21" spans="1:10" x14ac:dyDescent="0.2">
      <c r="A21" s="3">
        <v>20</v>
      </c>
      <c r="B21" s="3">
        <v>180</v>
      </c>
      <c r="G21" s="18" t="s">
        <v>102</v>
      </c>
      <c r="H21" s="21" t="s">
        <v>103</v>
      </c>
      <c r="I21" s="20" t="s">
        <v>105</v>
      </c>
    </row>
    <row r="22" spans="1:10" x14ac:dyDescent="0.2">
      <c r="A22" s="3">
        <v>21</v>
      </c>
      <c r="B22" s="3">
        <v>0</v>
      </c>
      <c r="G22" s="7" t="s">
        <v>154</v>
      </c>
      <c r="H22" s="6">
        <v>8</v>
      </c>
      <c r="I22" s="8">
        <f>H22/30*100</f>
        <v>26.666666666666668</v>
      </c>
    </row>
    <row r="23" spans="1:10" x14ac:dyDescent="0.2">
      <c r="A23" s="3">
        <v>22</v>
      </c>
      <c r="B23" s="3">
        <v>120</v>
      </c>
      <c r="G23" s="7" t="s">
        <v>155</v>
      </c>
      <c r="H23" s="6">
        <v>14</v>
      </c>
      <c r="I23" s="8">
        <f t="shared" ref="I23:I28" si="0">H23/30*100</f>
        <v>46.666666666666664</v>
      </c>
    </row>
    <row r="24" spans="1:10" x14ac:dyDescent="0.2">
      <c r="A24" s="3">
        <v>23</v>
      </c>
      <c r="B24" s="3">
        <v>150</v>
      </c>
      <c r="G24" s="7" t="s">
        <v>156</v>
      </c>
      <c r="H24" s="6">
        <v>7</v>
      </c>
      <c r="I24" s="8">
        <f t="shared" si="0"/>
        <v>23.333333333333332</v>
      </c>
    </row>
    <row r="25" spans="1:10" x14ac:dyDescent="0.2">
      <c r="A25" s="3">
        <v>24</v>
      </c>
      <c r="B25" s="3">
        <v>170</v>
      </c>
      <c r="G25" s="7" t="s">
        <v>157</v>
      </c>
      <c r="H25" s="6">
        <v>0</v>
      </c>
      <c r="I25" s="8">
        <f t="shared" si="0"/>
        <v>0</v>
      </c>
    </row>
    <row r="26" spans="1:10" x14ac:dyDescent="0.2">
      <c r="A26" s="3">
        <v>25</v>
      </c>
      <c r="B26" s="3">
        <v>30</v>
      </c>
      <c r="G26" s="7" t="s">
        <v>158</v>
      </c>
      <c r="H26" s="6">
        <v>0</v>
      </c>
      <c r="I26" s="8">
        <f t="shared" si="0"/>
        <v>0</v>
      </c>
    </row>
    <row r="27" spans="1:10" x14ac:dyDescent="0.2">
      <c r="A27" s="3">
        <v>26</v>
      </c>
      <c r="B27" s="3">
        <v>500</v>
      </c>
      <c r="G27" s="7" t="s">
        <v>159</v>
      </c>
      <c r="H27" s="6">
        <v>1</v>
      </c>
      <c r="I27" s="8">
        <f t="shared" si="0"/>
        <v>3.3333333333333335</v>
      </c>
    </row>
    <row r="28" spans="1:10" x14ac:dyDescent="0.2">
      <c r="A28" s="3">
        <v>27</v>
      </c>
      <c r="B28" s="3">
        <v>200</v>
      </c>
      <c r="G28" s="12" t="s">
        <v>104</v>
      </c>
      <c r="H28" s="13">
        <v>30</v>
      </c>
      <c r="I28" s="14">
        <f t="shared" si="0"/>
        <v>100</v>
      </c>
    </row>
    <row r="29" spans="1:10" x14ac:dyDescent="0.2">
      <c r="A29" s="3">
        <v>28</v>
      </c>
      <c r="B29" s="3">
        <v>150</v>
      </c>
    </row>
    <row r="30" spans="1:10" x14ac:dyDescent="0.2">
      <c r="A30" s="3">
        <v>29</v>
      </c>
      <c r="B30" s="3">
        <v>150</v>
      </c>
    </row>
    <row r="31" spans="1:10" x14ac:dyDescent="0.2">
      <c r="A31" s="3">
        <v>30</v>
      </c>
      <c r="B31" s="3">
        <v>120</v>
      </c>
    </row>
  </sheetData>
  <sortState xmlns:xlrd2="http://schemas.microsoft.com/office/spreadsheetml/2017/richdata2" ref="G22:G27">
    <sortCondition ref="G22"/>
  </sortState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1"/>
  <sheetViews>
    <sheetView workbookViewId="0">
      <selection activeCell="M27" sqref="M27"/>
    </sheetView>
  </sheetViews>
  <sheetFormatPr defaultRowHeight="15" x14ac:dyDescent="0.2"/>
  <cols>
    <col min="1" max="1" width="11.1640625" customWidth="1"/>
    <col min="7" max="7" width="14.66015625" customWidth="1"/>
    <col min="8" max="8" width="11.8359375" customWidth="1"/>
    <col min="9" max="10" width="15.6015625" customWidth="1"/>
  </cols>
  <sheetData>
    <row r="1" spans="1:10" x14ac:dyDescent="0.2">
      <c r="A1" s="1" t="s">
        <v>30</v>
      </c>
      <c r="B1" s="1" t="s">
        <v>75</v>
      </c>
    </row>
    <row r="2" spans="1:10" x14ac:dyDescent="0.2">
      <c r="A2" s="3">
        <v>1</v>
      </c>
      <c r="B2">
        <v>37200</v>
      </c>
    </row>
    <row r="3" spans="1:10" x14ac:dyDescent="0.2">
      <c r="A3" s="3">
        <v>2</v>
      </c>
      <c r="B3">
        <v>15800</v>
      </c>
    </row>
    <row r="4" spans="1:10" x14ac:dyDescent="0.2">
      <c r="A4" s="3">
        <v>3</v>
      </c>
      <c r="B4">
        <v>29520</v>
      </c>
    </row>
    <row r="5" spans="1:10" x14ac:dyDescent="0.2">
      <c r="A5" s="3">
        <v>4</v>
      </c>
      <c r="B5">
        <v>23100</v>
      </c>
      <c r="E5" t="s">
        <v>100</v>
      </c>
      <c r="F5">
        <f>MAX(B2:B31)</f>
        <v>55000</v>
      </c>
    </row>
    <row r="6" spans="1:10" x14ac:dyDescent="0.2">
      <c r="A6" s="3">
        <v>5</v>
      </c>
      <c r="B6">
        <v>19500</v>
      </c>
      <c r="E6" t="s">
        <v>101</v>
      </c>
      <c r="F6">
        <f>MIN(B2:B31)</f>
        <v>2790</v>
      </c>
    </row>
    <row r="7" spans="1:10" x14ac:dyDescent="0.2">
      <c r="A7" s="3">
        <v>6</v>
      </c>
      <c r="B7">
        <v>27625</v>
      </c>
    </row>
    <row r="8" spans="1:10" x14ac:dyDescent="0.2">
      <c r="A8" s="3">
        <v>7</v>
      </c>
      <c r="B8">
        <v>33940</v>
      </c>
      <c r="I8" t="s">
        <v>160</v>
      </c>
      <c r="J8" t="s">
        <v>102</v>
      </c>
    </row>
    <row r="9" spans="1:10" x14ac:dyDescent="0.2">
      <c r="A9" s="3">
        <v>8</v>
      </c>
      <c r="B9">
        <v>15600</v>
      </c>
      <c r="I9" t="s">
        <v>161</v>
      </c>
      <c r="J9">
        <v>10000</v>
      </c>
    </row>
    <row r="10" spans="1:10" x14ac:dyDescent="0.2">
      <c r="A10" s="3">
        <v>9</v>
      </c>
      <c r="B10">
        <v>12880</v>
      </c>
      <c r="I10" t="s">
        <v>162</v>
      </c>
      <c r="J10">
        <v>18001</v>
      </c>
    </row>
    <row r="11" spans="1:10" x14ac:dyDescent="0.2">
      <c r="A11" s="3">
        <v>10</v>
      </c>
      <c r="B11">
        <v>14997</v>
      </c>
      <c r="I11" t="s">
        <v>163</v>
      </c>
      <c r="J11">
        <v>26002</v>
      </c>
    </row>
    <row r="12" spans="1:10" x14ac:dyDescent="0.2">
      <c r="A12" s="3">
        <v>11</v>
      </c>
      <c r="B12">
        <v>17290</v>
      </c>
      <c r="I12" t="s">
        <v>164</v>
      </c>
      <c r="J12">
        <v>34003</v>
      </c>
    </row>
    <row r="13" spans="1:10" x14ac:dyDescent="0.2">
      <c r="A13" s="3">
        <v>12</v>
      </c>
      <c r="B13">
        <v>18380</v>
      </c>
      <c r="I13" t="s">
        <v>165</v>
      </c>
      <c r="J13">
        <v>42004</v>
      </c>
    </row>
    <row r="14" spans="1:10" x14ac:dyDescent="0.2">
      <c r="A14" s="3">
        <v>13</v>
      </c>
      <c r="B14">
        <v>2790</v>
      </c>
      <c r="I14" t="s">
        <v>166</v>
      </c>
      <c r="J14">
        <v>50006</v>
      </c>
    </row>
    <row r="15" spans="1:10" x14ac:dyDescent="0.2">
      <c r="A15" s="3">
        <v>14</v>
      </c>
      <c r="B15">
        <v>7270</v>
      </c>
      <c r="I15" t="s">
        <v>167</v>
      </c>
      <c r="J15">
        <v>58007</v>
      </c>
    </row>
    <row r="16" spans="1:10" x14ac:dyDescent="0.2">
      <c r="A16" s="3">
        <v>15</v>
      </c>
      <c r="B16">
        <v>10200</v>
      </c>
    </row>
    <row r="17" spans="1:9" x14ac:dyDescent="0.2">
      <c r="A17" s="3">
        <v>16</v>
      </c>
      <c r="B17">
        <v>22850</v>
      </c>
    </row>
    <row r="18" spans="1:9" x14ac:dyDescent="0.2">
      <c r="A18" s="3">
        <v>17</v>
      </c>
      <c r="B18">
        <v>18750</v>
      </c>
    </row>
    <row r="19" spans="1:9" x14ac:dyDescent="0.2">
      <c r="A19" s="3">
        <v>18</v>
      </c>
      <c r="B19">
        <v>23440</v>
      </c>
    </row>
    <row r="20" spans="1:9" x14ac:dyDescent="0.2">
      <c r="A20" s="3">
        <v>19</v>
      </c>
      <c r="B20">
        <v>16360</v>
      </c>
      <c r="G20" s="18" t="s">
        <v>160</v>
      </c>
      <c r="H20" s="21" t="s">
        <v>103</v>
      </c>
      <c r="I20" s="20" t="s">
        <v>168</v>
      </c>
    </row>
    <row r="21" spans="1:9" x14ac:dyDescent="0.2">
      <c r="A21" s="3">
        <v>20</v>
      </c>
      <c r="B21">
        <v>9680</v>
      </c>
      <c r="G21" s="7" t="s">
        <v>161</v>
      </c>
      <c r="H21" s="6">
        <v>6</v>
      </c>
      <c r="I21" s="8">
        <f>H21/30*100</f>
        <v>20</v>
      </c>
    </row>
    <row r="22" spans="1:9" x14ac:dyDescent="0.2">
      <c r="A22" s="3">
        <v>21</v>
      </c>
      <c r="B22">
        <v>28650</v>
      </c>
      <c r="G22" s="7" t="s">
        <v>162</v>
      </c>
      <c r="H22" s="6">
        <v>9</v>
      </c>
      <c r="I22" s="8">
        <f t="shared" ref="I22:I28" si="0">H22/30*100</f>
        <v>30</v>
      </c>
    </row>
    <row r="23" spans="1:9" x14ac:dyDescent="0.2">
      <c r="A23" s="3">
        <v>22</v>
      </c>
      <c r="B23">
        <v>26520</v>
      </c>
      <c r="G23" s="7" t="s">
        <v>163</v>
      </c>
      <c r="H23" s="6">
        <v>7</v>
      </c>
      <c r="I23" s="8">
        <f t="shared" si="0"/>
        <v>23.333333333333332</v>
      </c>
    </row>
    <row r="24" spans="1:9" x14ac:dyDescent="0.2">
      <c r="A24" s="3">
        <v>23</v>
      </c>
      <c r="B24">
        <v>4750</v>
      </c>
      <c r="G24" s="7" t="s">
        <v>164</v>
      </c>
      <c r="H24" s="6">
        <v>6</v>
      </c>
      <c r="I24" s="8">
        <f t="shared" si="0"/>
        <v>20</v>
      </c>
    </row>
    <row r="25" spans="1:9" x14ac:dyDescent="0.2">
      <c r="A25" s="3">
        <v>24</v>
      </c>
      <c r="B25">
        <v>5870</v>
      </c>
      <c r="G25" s="7" t="s">
        <v>165</v>
      </c>
      <c r="H25" s="6">
        <v>1</v>
      </c>
      <c r="I25" s="8">
        <f t="shared" si="0"/>
        <v>3.3333333333333335</v>
      </c>
    </row>
    <row r="26" spans="1:9" x14ac:dyDescent="0.2">
      <c r="A26" s="3">
        <v>25</v>
      </c>
      <c r="B26">
        <v>10200</v>
      </c>
      <c r="G26" s="7" t="s">
        <v>166</v>
      </c>
      <c r="H26" s="6">
        <v>0</v>
      </c>
      <c r="I26" s="8">
        <f t="shared" si="0"/>
        <v>0</v>
      </c>
    </row>
    <row r="27" spans="1:9" x14ac:dyDescent="0.2">
      <c r="A27" s="3">
        <v>26</v>
      </c>
      <c r="B27">
        <v>55000</v>
      </c>
      <c r="G27" s="7" t="s">
        <v>167</v>
      </c>
      <c r="H27" s="6">
        <v>1</v>
      </c>
      <c r="I27" s="8">
        <f t="shared" si="0"/>
        <v>3.3333333333333335</v>
      </c>
    </row>
    <row r="28" spans="1:9" x14ac:dyDescent="0.2">
      <c r="A28" s="3">
        <v>27</v>
      </c>
      <c r="B28">
        <v>30000</v>
      </c>
      <c r="G28" s="12" t="s">
        <v>104</v>
      </c>
      <c r="H28" s="13">
        <f>SUM(H21:H27)</f>
        <v>30</v>
      </c>
      <c r="I28" s="14">
        <f t="shared" si="0"/>
        <v>100</v>
      </c>
    </row>
    <row r="29" spans="1:9" x14ac:dyDescent="0.2">
      <c r="A29" s="3">
        <v>28</v>
      </c>
      <c r="B29">
        <v>7800</v>
      </c>
    </row>
    <row r="30" spans="1:9" x14ac:dyDescent="0.2">
      <c r="A30" s="3">
        <v>29</v>
      </c>
      <c r="B30">
        <v>19150</v>
      </c>
    </row>
    <row r="31" spans="1:9" x14ac:dyDescent="0.2">
      <c r="A31" s="3">
        <v>30</v>
      </c>
      <c r="B31">
        <v>13330</v>
      </c>
    </row>
  </sheetData>
  <sortState xmlns:xlrd2="http://schemas.microsoft.com/office/spreadsheetml/2017/richdata2" ref="G21:G27">
    <sortCondition ref="G21"/>
  </sortState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31"/>
  <sheetViews>
    <sheetView workbookViewId="0">
      <selection sqref="A1:B31"/>
    </sheetView>
  </sheetViews>
  <sheetFormatPr defaultRowHeight="15" x14ac:dyDescent="0.2"/>
  <cols>
    <col min="1" max="1" width="16.6796875" customWidth="1"/>
    <col min="2" max="2" width="13.046875" customWidth="1"/>
  </cols>
  <sheetData>
    <row r="1" spans="1:2" x14ac:dyDescent="0.2">
      <c r="A1" s="1" t="s">
        <v>66</v>
      </c>
      <c r="B1" s="1" t="s">
        <v>75</v>
      </c>
    </row>
    <row r="2" spans="1:2" x14ac:dyDescent="0.2">
      <c r="A2" s="3">
        <v>33</v>
      </c>
      <c r="B2">
        <v>37200</v>
      </c>
    </row>
    <row r="3" spans="1:2" x14ac:dyDescent="0.2">
      <c r="A3" s="3">
        <v>16.5</v>
      </c>
      <c r="B3">
        <v>15800</v>
      </c>
    </row>
    <row r="4" spans="1:2" x14ac:dyDescent="0.2">
      <c r="A4" s="3">
        <v>25</v>
      </c>
      <c r="B4">
        <v>29520</v>
      </c>
    </row>
    <row r="5" spans="1:2" x14ac:dyDescent="0.2">
      <c r="A5" s="3">
        <v>20</v>
      </c>
      <c r="B5">
        <v>23100</v>
      </c>
    </row>
    <row r="6" spans="1:2" x14ac:dyDescent="0.2">
      <c r="A6" s="3">
        <v>20</v>
      </c>
      <c r="B6">
        <v>19500</v>
      </c>
    </row>
    <row r="7" spans="1:2" x14ac:dyDescent="0.2">
      <c r="A7" s="3">
        <v>21.5</v>
      </c>
      <c r="B7">
        <v>27625</v>
      </c>
    </row>
    <row r="8" spans="1:2" x14ac:dyDescent="0.2">
      <c r="A8" s="3">
        <v>30</v>
      </c>
      <c r="B8">
        <v>33940</v>
      </c>
    </row>
    <row r="9" spans="1:2" x14ac:dyDescent="0.2">
      <c r="A9" s="3">
        <v>8</v>
      </c>
      <c r="B9">
        <v>15600</v>
      </c>
    </row>
    <row r="10" spans="1:2" x14ac:dyDescent="0.2">
      <c r="A10" s="3">
        <v>8.25</v>
      </c>
      <c r="B10">
        <v>12880</v>
      </c>
    </row>
    <row r="11" spans="1:2" x14ac:dyDescent="0.2">
      <c r="A11" s="3">
        <v>15</v>
      </c>
      <c r="B11">
        <v>14997</v>
      </c>
    </row>
    <row r="12" spans="1:2" x14ac:dyDescent="0.2">
      <c r="A12" s="3">
        <v>15</v>
      </c>
      <c r="B12">
        <v>17290</v>
      </c>
    </row>
    <row r="13" spans="1:2" x14ac:dyDescent="0.2">
      <c r="A13" s="3">
        <v>16.5</v>
      </c>
      <c r="B13">
        <v>18380</v>
      </c>
    </row>
    <row r="14" spans="1:2" x14ac:dyDescent="0.2">
      <c r="A14" s="3">
        <v>5</v>
      </c>
      <c r="B14">
        <v>2790</v>
      </c>
    </row>
    <row r="15" spans="1:2" x14ac:dyDescent="0.2">
      <c r="A15" s="3">
        <v>8.25</v>
      </c>
      <c r="B15">
        <v>7270</v>
      </c>
    </row>
    <row r="16" spans="1:2" x14ac:dyDescent="0.2">
      <c r="A16" s="3">
        <v>19.8</v>
      </c>
      <c r="B16">
        <v>10200</v>
      </c>
    </row>
    <row r="17" spans="1:2" x14ac:dyDescent="0.2">
      <c r="A17" s="3">
        <v>19.8</v>
      </c>
      <c r="B17">
        <v>22850</v>
      </c>
    </row>
    <row r="18" spans="1:2" x14ac:dyDescent="0.2">
      <c r="A18" s="3">
        <v>24.75</v>
      </c>
      <c r="B18">
        <v>18750</v>
      </c>
    </row>
    <row r="19" spans="1:2" x14ac:dyDescent="0.2">
      <c r="A19" s="3">
        <v>16.5</v>
      </c>
      <c r="B19">
        <v>23440</v>
      </c>
    </row>
    <row r="20" spans="1:2" x14ac:dyDescent="0.2">
      <c r="A20" s="3">
        <v>8.25</v>
      </c>
      <c r="B20">
        <v>16360</v>
      </c>
    </row>
    <row r="21" spans="1:2" x14ac:dyDescent="0.2">
      <c r="A21" s="3">
        <v>20</v>
      </c>
      <c r="B21">
        <v>9680</v>
      </c>
    </row>
    <row r="22" spans="1:2" x14ac:dyDescent="0.2">
      <c r="A22" s="3">
        <v>21.5</v>
      </c>
      <c r="B22">
        <v>28650</v>
      </c>
    </row>
    <row r="23" spans="1:2" x14ac:dyDescent="0.2">
      <c r="A23" s="3">
        <v>25</v>
      </c>
      <c r="B23">
        <v>26520</v>
      </c>
    </row>
    <row r="24" spans="1:2" x14ac:dyDescent="0.2">
      <c r="A24" s="3">
        <v>4</v>
      </c>
      <c r="B24">
        <v>4750</v>
      </c>
    </row>
    <row r="25" spans="1:2" x14ac:dyDescent="0.2">
      <c r="A25" s="3">
        <v>5</v>
      </c>
      <c r="B25">
        <v>5870</v>
      </c>
    </row>
    <row r="26" spans="1:2" x14ac:dyDescent="0.2">
      <c r="A26" s="3">
        <v>8.25</v>
      </c>
      <c r="B26">
        <v>10200</v>
      </c>
    </row>
    <row r="27" spans="1:2" x14ac:dyDescent="0.2">
      <c r="A27" s="3">
        <v>50</v>
      </c>
      <c r="B27">
        <v>55000</v>
      </c>
    </row>
    <row r="28" spans="1:2" x14ac:dyDescent="0.2">
      <c r="A28" s="3">
        <v>25</v>
      </c>
      <c r="B28">
        <v>30000</v>
      </c>
    </row>
    <row r="29" spans="1:2" x14ac:dyDescent="0.2">
      <c r="A29" s="3">
        <v>8</v>
      </c>
      <c r="B29">
        <v>7800</v>
      </c>
    </row>
    <row r="30" spans="1:2" x14ac:dyDescent="0.2">
      <c r="A30" s="3">
        <v>18</v>
      </c>
      <c r="B30">
        <v>19150</v>
      </c>
    </row>
    <row r="31" spans="1:2" x14ac:dyDescent="0.2">
      <c r="A31" s="3">
        <v>10</v>
      </c>
      <c r="B31">
        <v>13330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31"/>
  <sheetViews>
    <sheetView workbookViewId="0">
      <selection activeCell="G17" sqref="G17:G20"/>
    </sheetView>
  </sheetViews>
  <sheetFormatPr defaultRowHeight="15" x14ac:dyDescent="0.2"/>
  <cols>
    <col min="2" max="2" width="11.43359375" customWidth="1"/>
    <col min="8" max="8" width="11.8359375" customWidth="1"/>
    <col min="9" max="9" width="12.375" customWidth="1"/>
    <col min="10" max="10" width="12.23828125" customWidth="1"/>
  </cols>
  <sheetData>
    <row r="1" spans="1:11" x14ac:dyDescent="0.2">
      <c r="A1" s="1" t="s">
        <v>30</v>
      </c>
      <c r="B1" s="1" t="s">
        <v>77</v>
      </c>
    </row>
    <row r="2" spans="1:11" x14ac:dyDescent="0.2">
      <c r="A2" s="3">
        <v>1</v>
      </c>
      <c r="B2">
        <v>380</v>
      </c>
    </row>
    <row r="3" spans="1:11" x14ac:dyDescent="0.2">
      <c r="A3" s="3">
        <v>2</v>
      </c>
      <c r="B3">
        <v>400</v>
      </c>
    </row>
    <row r="4" spans="1:11" x14ac:dyDescent="0.2">
      <c r="A4" s="3">
        <v>3</v>
      </c>
      <c r="B4">
        <v>380</v>
      </c>
    </row>
    <row r="5" spans="1:11" x14ac:dyDescent="0.2">
      <c r="A5" s="3">
        <v>4</v>
      </c>
      <c r="B5">
        <v>380</v>
      </c>
      <c r="E5" t="s">
        <v>100</v>
      </c>
      <c r="F5">
        <f>MAX(B2:B31)</f>
        <v>400</v>
      </c>
    </row>
    <row r="6" spans="1:11" x14ac:dyDescent="0.2">
      <c r="A6" s="3">
        <v>5</v>
      </c>
      <c r="B6">
        <v>400</v>
      </c>
      <c r="E6" t="s">
        <v>101</v>
      </c>
      <c r="F6">
        <f>MIN(B2:B31)</f>
        <v>350</v>
      </c>
    </row>
    <row r="7" spans="1:11" x14ac:dyDescent="0.2">
      <c r="A7" s="3">
        <v>6</v>
      </c>
      <c r="B7">
        <v>370</v>
      </c>
      <c r="J7" t="s">
        <v>102</v>
      </c>
      <c r="K7" t="s">
        <v>102</v>
      </c>
    </row>
    <row r="8" spans="1:11" x14ac:dyDescent="0.2">
      <c r="A8" s="3">
        <v>7</v>
      </c>
      <c r="B8">
        <v>380</v>
      </c>
      <c r="J8" t="s">
        <v>169</v>
      </c>
      <c r="K8">
        <v>370</v>
      </c>
    </row>
    <row r="9" spans="1:11" x14ac:dyDescent="0.2">
      <c r="A9" s="3">
        <v>8</v>
      </c>
      <c r="B9">
        <v>370</v>
      </c>
      <c r="J9" t="s">
        <v>170</v>
      </c>
      <c r="K9">
        <v>391</v>
      </c>
    </row>
    <row r="10" spans="1:11" x14ac:dyDescent="0.2">
      <c r="A10" s="3">
        <v>9</v>
      </c>
      <c r="B10">
        <v>380</v>
      </c>
      <c r="J10" t="s">
        <v>171</v>
      </c>
      <c r="K10">
        <v>412</v>
      </c>
    </row>
    <row r="11" spans="1:11" x14ac:dyDescent="0.2">
      <c r="A11" s="3">
        <v>10</v>
      </c>
      <c r="B11">
        <v>350</v>
      </c>
    </row>
    <row r="12" spans="1:11" x14ac:dyDescent="0.2">
      <c r="A12" s="3">
        <v>11</v>
      </c>
      <c r="B12">
        <v>380</v>
      </c>
    </row>
    <row r="13" spans="1:11" x14ac:dyDescent="0.2">
      <c r="A13" s="3">
        <v>12</v>
      </c>
      <c r="B13">
        <v>400</v>
      </c>
    </row>
    <row r="14" spans="1:11" x14ac:dyDescent="0.2">
      <c r="A14" s="3">
        <v>13</v>
      </c>
      <c r="B14">
        <v>390</v>
      </c>
    </row>
    <row r="15" spans="1:11" x14ac:dyDescent="0.2">
      <c r="A15" s="3">
        <v>14</v>
      </c>
      <c r="B15">
        <v>370</v>
      </c>
    </row>
    <row r="16" spans="1:11" x14ac:dyDescent="0.2">
      <c r="A16" s="3">
        <v>15</v>
      </c>
      <c r="B16">
        <v>380</v>
      </c>
    </row>
    <row r="17" spans="1:9" x14ac:dyDescent="0.2">
      <c r="A17" s="3">
        <v>16</v>
      </c>
      <c r="B17">
        <v>370</v>
      </c>
      <c r="G17" t="s">
        <v>102</v>
      </c>
      <c r="H17" s="21" t="s">
        <v>103</v>
      </c>
      <c r="I17" s="20" t="s">
        <v>105</v>
      </c>
    </row>
    <row r="18" spans="1:9" x14ac:dyDescent="0.2">
      <c r="A18" s="3">
        <v>17</v>
      </c>
      <c r="B18">
        <v>380</v>
      </c>
      <c r="G18" t="s">
        <v>169</v>
      </c>
      <c r="H18" s="6">
        <v>12</v>
      </c>
      <c r="I18" s="8">
        <f>H18/30*100</f>
        <v>40</v>
      </c>
    </row>
    <row r="19" spans="1:9" x14ac:dyDescent="0.2">
      <c r="A19" s="3">
        <v>18</v>
      </c>
      <c r="B19">
        <v>375</v>
      </c>
      <c r="G19" t="s">
        <v>170</v>
      </c>
      <c r="H19" s="6">
        <v>13</v>
      </c>
      <c r="I19" s="8">
        <f t="shared" ref="I19:I21" si="0">H19/30*100</f>
        <v>43.333333333333336</v>
      </c>
    </row>
    <row r="20" spans="1:9" x14ac:dyDescent="0.2">
      <c r="A20" s="3">
        <v>19</v>
      </c>
      <c r="B20">
        <v>370</v>
      </c>
      <c r="G20" t="s">
        <v>171</v>
      </c>
      <c r="H20" s="6">
        <v>5</v>
      </c>
      <c r="I20" s="8">
        <f t="shared" si="0"/>
        <v>16.666666666666664</v>
      </c>
    </row>
    <row r="21" spans="1:9" x14ac:dyDescent="0.2">
      <c r="A21" s="3">
        <v>20</v>
      </c>
      <c r="B21">
        <v>375</v>
      </c>
      <c r="G21" s="12" t="s">
        <v>104</v>
      </c>
      <c r="H21" s="13">
        <v>30</v>
      </c>
      <c r="I21" s="14">
        <f t="shared" si="0"/>
        <v>100</v>
      </c>
    </row>
    <row r="22" spans="1:9" x14ac:dyDescent="0.2">
      <c r="A22" s="3">
        <v>21</v>
      </c>
      <c r="B22">
        <v>360</v>
      </c>
    </row>
    <row r="23" spans="1:9" x14ac:dyDescent="0.2">
      <c r="A23" s="3">
        <v>22</v>
      </c>
      <c r="B23">
        <v>350</v>
      </c>
    </row>
    <row r="24" spans="1:9" x14ac:dyDescent="0.2">
      <c r="A24" s="3">
        <v>23</v>
      </c>
      <c r="B24">
        <v>400</v>
      </c>
    </row>
    <row r="25" spans="1:9" x14ac:dyDescent="0.2">
      <c r="A25" s="3">
        <v>24</v>
      </c>
      <c r="B25">
        <v>395</v>
      </c>
    </row>
    <row r="26" spans="1:9" x14ac:dyDescent="0.2">
      <c r="A26" s="3">
        <v>25</v>
      </c>
      <c r="B26">
        <v>370</v>
      </c>
    </row>
    <row r="27" spans="1:9" x14ac:dyDescent="0.2">
      <c r="A27" s="3">
        <v>26</v>
      </c>
      <c r="B27">
        <v>380</v>
      </c>
    </row>
    <row r="28" spans="1:9" x14ac:dyDescent="0.2">
      <c r="A28" s="3">
        <v>27</v>
      </c>
      <c r="B28">
        <v>355</v>
      </c>
    </row>
    <row r="29" spans="1:9" x14ac:dyDescent="0.2">
      <c r="A29" s="3">
        <v>28</v>
      </c>
      <c r="B29">
        <v>380</v>
      </c>
    </row>
    <row r="30" spans="1:9" x14ac:dyDescent="0.2">
      <c r="A30" s="3">
        <v>29</v>
      </c>
      <c r="B30">
        <v>370</v>
      </c>
    </row>
    <row r="31" spans="1:9" x14ac:dyDescent="0.2">
      <c r="A31" s="3">
        <v>30</v>
      </c>
      <c r="B31">
        <v>365</v>
      </c>
    </row>
  </sheetData>
  <sortState xmlns:xlrd2="http://schemas.microsoft.com/office/spreadsheetml/2017/richdata2" ref="G18:G20">
    <sortCondition ref="G18"/>
  </sortState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33"/>
  <sheetViews>
    <sheetView workbookViewId="0">
      <selection activeCell="V27" sqref="V27"/>
    </sheetView>
  </sheetViews>
  <sheetFormatPr defaultRowHeight="15" x14ac:dyDescent="0.2"/>
  <cols>
    <col min="1" max="1" width="11.43359375" customWidth="1"/>
    <col min="2" max="2" width="18.83203125" customWidth="1"/>
    <col min="9" max="9" width="11.8359375" customWidth="1"/>
    <col min="10" max="10" width="12.375" customWidth="1"/>
  </cols>
  <sheetData>
    <row r="1" spans="1:10" x14ac:dyDescent="0.2">
      <c r="A1" s="1" t="s">
        <v>30</v>
      </c>
      <c r="B1" s="1" t="s">
        <v>172</v>
      </c>
      <c r="C1" s="1"/>
    </row>
    <row r="2" spans="1:10" x14ac:dyDescent="0.2">
      <c r="A2" s="3">
        <v>1</v>
      </c>
      <c r="B2">
        <v>93</v>
      </c>
    </row>
    <row r="3" spans="1:10" x14ac:dyDescent="0.2">
      <c r="A3" s="3">
        <v>2</v>
      </c>
      <c r="B3">
        <v>98.75</v>
      </c>
    </row>
    <row r="4" spans="1:10" x14ac:dyDescent="0.2">
      <c r="A4" s="3">
        <v>3</v>
      </c>
      <c r="B4">
        <v>147.6</v>
      </c>
    </row>
    <row r="5" spans="1:10" x14ac:dyDescent="0.2">
      <c r="A5" s="3">
        <v>4</v>
      </c>
      <c r="B5">
        <v>105</v>
      </c>
      <c r="I5" t="s">
        <v>102</v>
      </c>
      <c r="J5" t="s">
        <v>102</v>
      </c>
    </row>
    <row r="6" spans="1:10" x14ac:dyDescent="0.2">
      <c r="A6" s="3">
        <v>5</v>
      </c>
      <c r="B6">
        <v>81.25</v>
      </c>
      <c r="E6" t="s">
        <v>173</v>
      </c>
      <c r="F6">
        <f>MAX(B2:B31)</f>
        <v>780</v>
      </c>
      <c r="I6" t="s">
        <v>175</v>
      </c>
      <c r="J6">
        <v>150</v>
      </c>
    </row>
    <row r="7" spans="1:10" x14ac:dyDescent="0.2">
      <c r="A7" s="3">
        <v>6</v>
      </c>
      <c r="B7">
        <v>197.32142857142858</v>
      </c>
      <c r="E7" t="s">
        <v>174</v>
      </c>
      <c r="F7">
        <f>MIN(B2:B31)</f>
        <v>81.25</v>
      </c>
      <c r="I7" t="s">
        <v>176</v>
      </c>
      <c r="J7">
        <v>221</v>
      </c>
    </row>
    <row r="8" spans="1:10" x14ac:dyDescent="0.2">
      <c r="A8" s="3">
        <v>7</v>
      </c>
      <c r="B8">
        <v>141.41666666666666</v>
      </c>
      <c r="I8" t="s">
        <v>177</v>
      </c>
      <c r="J8">
        <v>292</v>
      </c>
    </row>
    <row r="9" spans="1:10" x14ac:dyDescent="0.2">
      <c r="A9" s="3">
        <v>8</v>
      </c>
      <c r="B9">
        <v>780</v>
      </c>
      <c r="I9" t="s">
        <v>178</v>
      </c>
      <c r="J9">
        <v>363</v>
      </c>
    </row>
    <row r="10" spans="1:10" x14ac:dyDescent="0.2">
      <c r="A10" s="3">
        <v>9</v>
      </c>
      <c r="B10">
        <v>644</v>
      </c>
      <c r="I10" t="s">
        <v>179</v>
      </c>
      <c r="J10">
        <v>434</v>
      </c>
    </row>
    <row r="11" spans="1:10" x14ac:dyDescent="0.2">
      <c r="A11" s="3">
        <v>10</v>
      </c>
      <c r="B11">
        <v>107.12142857142857</v>
      </c>
      <c r="I11" t="s">
        <v>180</v>
      </c>
      <c r="J11">
        <v>505</v>
      </c>
    </row>
    <row r="12" spans="1:10" x14ac:dyDescent="0.2">
      <c r="A12" s="3">
        <v>11</v>
      </c>
      <c r="B12">
        <v>432.25</v>
      </c>
      <c r="I12" t="s">
        <v>181</v>
      </c>
      <c r="J12">
        <v>576</v>
      </c>
    </row>
    <row r="13" spans="1:10" x14ac:dyDescent="0.2">
      <c r="A13" s="3">
        <v>12</v>
      </c>
      <c r="B13">
        <v>612.66666666666663</v>
      </c>
      <c r="I13" t="s">
        <v>182</v>
      </c>
      <c r="J13">
        <v>647</v>
      </c>
    </row>
    <row r="14" spans="1:10" x14ac:dyDescent="0.2">
      <c r="A14" s="3">
        <v>13</v>
      </c>
      <c r="B14">
        <v>155</v>
      </c>
      <c r="I14" t="s">
        <v>183</v>
      </c>
      <c r="J14">
        <v>718</v>
      </c>
    </row>
    <row r="15" spans="1:10" x14ac:dyDescent="0.2">
      <c r="A15" s="3">
        <v>14</v>
      </c>
      <c r="B15">
        <v>181.75</v>
      </c>
      <c r="I15" t="s">
        <v>184</v>
      </c>
      <c r="J15">
        <v>789</v>
      </c>
    </row>
    <row r="16" spans="1:10" x14ac:dyDescent="0.2">
      <c r="A16" s="3">
        <v>15</v>
      </c>
      <c r="B16">
        <v>102</v>
      </c>
    </row>
    <row r="17" spans="1:10" x14ac:dyDescent="0.2">
      <c r="A17" s="3">
        <v>16</v>
      </c>
      <c r="B17">
        <v>114.25</v>
      </c>
    </row>
    <row r="18" spans="1:10" x14ac:dyDescent="0.2">
      <c r="A18" s="3">
        <v>17</v>
      </c>
      <c r="B18">
        <v>85.227272727272734</v>
      </c>
    </row>
    <row r="19" spans="1:10" x14ac:dyDescent="0.2">
      <c r="A19" s="3">
        <v>18</v>
      </c>
      <c r="B19">
        <v>82.245614035087726</v>
      </c>
    </row>
    <row r="20" spans="1:10" x14ac:dyDescent="0.2">
      <c r="A20" s="3">
        <v>19</v>
      </c>
      <c r="B20">
        <v>81.8</v>
      </c>
    </row>
    <row r="21" spans="1:10" x14ac:dyDescent="0.2">
      <c r="A21" s="3">
        <v>20</v>
      </c>
      <c r="B21">
        <v>193.6</v>
      </c>
    </row>
    <row r="22" spans="1:10" x14ac:dyDescent="0.2">
      <c r="A22" s="3">
        <v>21</v>
      </c>
      <c r="B22">
        <v>238.75</v>
      </c>
      <c r="H22" s="18" t="s">
        <v>102</v>
      </c>
      <c r="I22" s="21" t="s">
        <v>103</v>
      </c>
      <c r="J22" s="20" t="s">
        <v>105</v>
      </c>
    </row>
    <row r="23" spans="1:10" x14ac:dyDescent="0.2">
      <c r="A23" s="3">
        <v>22</v>
      </c>
      <c r="B23">
        <v>126.28571428571429</v>
      </c>
      <c r="H23" s="7" t="s">
        <v>175</v>
      </c>
      <c r="I23" s="6">
        <v>16</v>
      </c>
      <c r="J23" s="8">
        <f>I23/30*100</f>
        <v>53.333333333333336</v>
      </c>
    </row>
    <row r="24" spans="1:10" x14ac:dyDescent="0.2">
      <c r="A24" s="3">
        <v>23</v>
      </c>
      <c r="B24">
        <v>237.5</v>
      </c>
      <c r="H24" s="7" t="s">
        <v>176</v>
      </c>
      <c r="I24" s="6">
        <v>7</v>
      </c>
      <c r="J24" s="8">
        <f t="shared" ref="J24:J33" si="0">I24/30*100</f>
        <v>23.333333333333332</v>
      </c>
    </row>
    <row r="25" spans="1:10" x14ac:dyDescent="0.2">
      <c r="A25" s="3">
        <v>24</v>
      </c>
      <c r="B25">
        <v>234.8</v>
      </c>
      <c r="H25" s="7" t="s">
        <v>177</v>
      </c>
      <c r="I25" s="6">
        <v>3</v>
      </c>
      <c r="J25" s="8">
        <f t="shared" si="0"/>
        <v>10</v>
      </c>
    </row>
    <row r="26" spans="1:10" x14ac:dyDescent="0.2">
      <c r="A26" s="3">
        <v>25</v>
      </c>
      <c r="B26">
        <v>204</v>
      </c>
      <c r="H26" s="7" t="s">
        <v>178</v>
      </c>
      <c r="I26" s="6">
        <v>0</v>
      </c>
      <c r="J26" s="8">
        <f t="shared" si="0"/>
        <v>0</v>
      </c>
    </row>
    <row r="27" spans="1:10" x14ac:dyDescent="0.2">
      <c r="A27" s="3">
        <v>26</v>
      </c>
      <c r="B27">
        <v>130.95238095238096</v>
      </c>
      <c r="H27" s="7" t="s">
        <v>179</v>
      </c>
      <c r="I27" s="6">
        <v>1</v>
      </c>
      <c r="J27" s="8">
        <f t="shared" si="0"/>
        <v>3.3333333333333335</v>
      </c>
    </row>
    <row r="28" spans="1:10" x14ac:dyDescent="0.2">
      <c r="A28" s="3">
        <v>27</v>
      </c>
      <c r="B28">
        <v>150</v>
      </c>
      <c r="H28" s="7" t="s">
        <v>180</v>
      </c>
      <c r="I28" s="6">
        <v>0</v>
      </c>
      <c r="J28" s="8">
        <f t="shared" si="0"/>
        <v>0</v>
      </c>
    </row>
    <row r="29" spans="1:10" x14ac:dyDescent="0.2">
      <c r="A29" s="3">
        <v>28</v>
      </c>
      <c r="B29">
        <v>130</v>
      </c>
      <c r="H29" s="7" t="s">
        <v>181</v>
      </c>
      <c r="I29" s="6">
        <v>0</v>
      </c>
      <c r="J29" s="8">
        <f t="shared" si="0"/>
        <v>0</v>
      </c>
    </row>
    <row r="30" spans="1:10" x14ac:dyDescent="0.2">
      <c r="A30" s="3">
        <v>29</v>
      </c>
      <c r="B30">
        <v>159.58333333333334</v>
      </c>
      <c r="H30" s="7" t="s">
        <v>182</v>
      </c>
      <c r="I30" s="6">
        <v>2</v>
      </c>
      <c r="J30" s="8">
        <f t="shared" si="0"/>
        <v>6.666666666666667</v>
      </c>
    </row>
    <row r="31" spans="1:10" x14ac:dyDescent="0.2">
      <c r="A31" s="3">
        <v>30</v>
      </c>
      <c r="B31">
        <v>166.625</v>
      </c>
      <c r="H31" s="7" t="s">
        <v>183</v>
      </c>
      <c r="I31" s="6">
        <v>0</v>
      </c>
      <c r="J31" s="8">
        <f t="shared" si="0"/>
        <v>0</v>
      </c>
    </row>
    <row r="32" spans="1:10" x14ac:dyDescent="0.2">
      <c r="H32" s="7" t="s">
        <v>184</v>
      </c>
      <c r="I32" s="6">
        <v>1</v>
      </c>
      <c r="J32" s="8">
        <f t="shared" si="0"/>
        <v>3.3333333333333335</v>
      </c>
    </row>
    <row r="33" spans="8:10" x14ac:dyDescent="0.2">
      <c r="H33" s="12" t="s">
        <v>104</v>
      </c>
      <c r="I33" s="13">
        <f>SUM(I23:I32)</f>
        <v>30</v>
      </c>
      <c r="J33" s="14">
        <f t="shared" si="0"/>
        <v>100</v>
      </c>
    </row>
  </sheetData>
  <sortState xmlns:xlrd2="http://schemas.microsoft.com/office/spreadsheetml/2017/richdata2" ref="H23:H32">
    <sortCondition ref="H23"/>
  </sortState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31"/>
  <sheetViews>
    <sheetView workbookViewId="0">
      <selection activeCell="G17" sqref="G17:G22"/>
    </sheetView>
  </sheetViews>
  <sheetFormatPr defaultRowHeight="15" x14ac:dyDescent="0.2"/>
  <cols>
    <col min="2" max="2" width="13.5859375" customWidth="1"/>
    <col min="8" max="8" width="11.8359375" customWidth="1"/>
    <col min="9" max="9" width="12.375" customWidth="1"/>
    <col min="10" max="10" width="15.6015625" customWidth="1"/>
    <col min="11" max="11" width="13.71875" customWidth="1"/>
  </cols>
  <sheetData>
    <row r="1" spans="1:11" x14ac:dyDescent="0.2">
      <c r="A1" s="1" t="s">
        <v>30</v>
      </c>
      <c r="B1" s="1" t="s">
        <v>78</v>
      </c>
    </row>
    <row r="2" spans="1:11" x14ac:dyDescent="0.2">
      <c r="A2" s="3">
        <v>1</v>
      </c>
      <c r="B2">
        <v>152000</v>
      </c>
    </row>
    <row r="3" spans="1:11" x14ac:dyDescent="0.2">
      <c r="A3" s="3">
        <v>2</v>
      </c>
      <c r="B3">
        <v>64000</v>
      </c>
    </row>
    <row r="4" spans="1:11" x14ac:dyDescent="0.2">
      <c r="A4" s="3">
        <v>3</v>
      </c>
      <c r="B4">
        <v>76000</v>
      </c>
    </row>
    <row r="5" spans="1:11" x14ac:dyDescent="0.2">
      <c r="A5" s="3">
        <v>4</v>
      </c>
      <c r="B5">
        <v>83600</v>
      </c>
    </row>
    <row r="6" spans="1:11" x14ac:dyDescent="0.2">
      <c r="A6" s="3">
        <v>5</v>
      </c>
      <c r="B6">
        <v>96000</v>
      </c>
      <c r="F6" t="s">
        <v>100</v>
      </c>
      <c r="G6">
        <f>MAX(B2:B31)</f>
        <v>159600</v>
      </c>
    </row>
    <row r="7" spans="1:11" x14ac:dyDescent="0.2">
      <c r="A7" s="3">
        <v>6</v>
      </c>
      <c r="B7">
        <v>51800</v>
      </c>
      <c r="F7" t="s">
        <v>101</v>
      </c>
      <c r="G7">
        <f>MIN(B2:B31)</f>
        <v>7020</v>
      </c>
      <c r="J7" t="s">
        <v>102</v>
      </c>
      <c r="K7" t="s">
        <v>102</v>
      </c>
    </row>
    <row r="8" spans="1:11" x14ac:dyDescent="0.2">
      <c r="A8" s="3">
        <v>7</v>
      </c>
      <c r="B8">
        <v>91200</v>
      </c>
      <c r="J8" t="s">
        <v>185</v>
      </c>
      <c r="K8">
        <v>40000</v>
      </c>
    </row>
    <row r="9" spans="1:11" x14ac:dyDescent="0.2">
      <c r="A9" s="3">
        <v>8</v>
      </c>
      <c r="B9">
        <v>7400</v>
      </c>
      <c r="J9" t="s">
        <v>186</v>
      </c>
      <c r="K9">
        <v>73001</v>
      </c>
    </row>
    <row r="10" spans="1:11" x14ac:dyDescent="0.2">
      <c r="A10" s="3">
        <v>9</v>
      </c>
      <c r="B10">
        <v>7600</v>
      </c>
      <c r="J10" t="s">
        <v>187</v>
      </c>
      <c r="K10">
        <v>106002</v>
      </c>
    </row>
    <row r="11" spans="1:11" x14ac:dyDescent="0.2">
      <c r="A11" s="3">
        <v>10</v>
      </c>
      <c r="B11">
        <v>49000</v>
      </c>
      <c r="J11" t="s">
        <v>188</v>
      </c>
      <c r="K11">
        <v>139003</v>
      </c>
    </row>
    <row r="12" spans="1:11" x14ac:dyDescent="0.2">
      <c r="A12" s="3">
        <v>11</v>
      </c>
      <c r="B12">
        <v>15200</v>
      </c>
      <c r="J12" t="s">
        <v>189</v>
      </c>
      <c r="K12">
        <v>172004</v>
      </c>
    </row>
    <row r="13" spans="1:11" x14ac:dyDescent="0.2">
      <c r="A13" s="3">
        <v>12</v>
      </c>
      <c r="B13">
        <v>12000</v>
      </c>
    </row>
    <row r="14" spans="1:11" x14ac:dyDescent="0.2">
      <c r="A14" s="3">
        <v>13</v>
      </c>
      <c r="B14">
        <v>7020</v>
      </c>
    </row>
    <row r="15" spans="1:11" x14ac:dyDescent="0.2">
      <c r="A15" s="3">
        <v>14</v>
      </c>
      <c r="B15">
        <v>14800</v>
      </c>
    </row>
    <row r="16" spans="1:11" x14ac:dyDescent="0.2">
      <c r="A16" s="3">
        <v>15</v>
      </c>
      <c r="B16">
        <v>38000</v>
      </c>
    </row>
    <row r="17" spans="1:9" x14ac:dyDescent="0.2">
      <c r="A17" s="3">
        <v>16</v>
      </c>
      <c r="B17">
        <v>74000</v>
      </c>
      <c r="G17" t="s">
        <v>102</v>
      </c>
      <c r="H17" s="21" t="s">
        <v>103</v>
      </c>
      <c r="I17" s="20" t="s">
        <v>105</v>
      </c>
    </row>
    <row r="18" spans="1:9" x14ac:dyDescent="0.2">
      <c r="A18" s="3">
        <v>17</v>
      </c>
      <c r="B18">
        <v>83600</v>
      </c>
      <c r="G18" t="s">
        <v>185</v>
      </c>
      <c r="H18" s="6">
        <v>13</v>
      </c>
      <c r="I18" s="8">
        <f>H18/30*100</f>
        <v>43.333333333333336</v>
      </c>
    </row>
    <row r="19" spans="1:9" x14ac:dyDescent="0.2">
      <c r="A19" s="3">
        <v>18</v>
      </c>
      <c r="B19">
        <v>106875</v>
      </c>
      <c r="G19" t="s">
        <v>186</v>
      </c>
      <c r="H19" s="6">
        <v>6</v>
      </c>
      <c r="I19" s="8">
        <f t="shared" ref="I19:I23" si="0">H19/30*100</f>
        <v>20</v>
      </c>
    </row>
    <row r="20" spans="1:9" x14ac:dyDescent="0.2">
      <c r="A20" s="3">
        <v>19</v>
      </c>
      <c r="B20">
        <v>74000</v>
      </c>
      <c r="G20" t="s">
        <v>187</v>
      </c>
      <c r="H20" s="6">
        <v>8</v>
      </c>
      <c r="I20" s="8">
        <f t="shared" si="0"/>
        <v>26.666666666666668</v>
      </c>
    </row>
    <row r="21" spans="1:9" x14ac:dyDescent="0.2">
      <c r="A21" s="3">
        <v>20</v>
      </c>
      <c r="B21">
        <v>18750</v>
      </c>
      <c r="G21" t="s">
        <v>188</v>
      </c>
      <c r="H21" s="6">
        <v>1</v>
      </c>
      <c r="I21" s="8">
        <f t="shared" si="0"/>
        <v>3.3333333333333335</v>
      </c>
    </row>
    <row r="22" spans="1:9" x14ac:dyDescent="0.2">
      <c r="A22" s="3">
        <v>21</v>
      </c>
      <c r="B22">
        <v>43200</v>
      </c>
      <c r="G22" t="s">
        <v>189</v>
      </c>
      <c r="H22" s="6">
        <v>2</v>
      </c>
      <c r="I22" s="8">
        <f t="shared" si="0"/>
        <v>6.666666666666667</v>
      </c>
    </row>
    <row r="23" spans="1:9" x14ac:dyDescent="0.2">
      <c r="A23" s="3">
        <v>22</v>
      </c>
      <c r="B23">
        <v>73500</v>
      </c>
      <c r="G23" s="12" t="s">
        <v>104</v>
      </c>
      <c r="H23" s="13">
        <v>30</v>
      </c>
      <c r="I23" s="14">
        <f t="shared" si="0"/>
        <v>100</v>
      </c>
    </row>
    <row r="24" spans="1:9" x14ac:dyDescent="0.2">
      <c r="A24" s="3">
        <v>23</v>
      </c>
      <c r="B24">
        <v>8000</v>
      </c>
    </row>
    <row r="25" spans="1:9" x14ac:dyDescent="0.2">
      <c r="A25" s="3">
        <v>24</v>
      </c>
      <c r="B25">
        <v>9875</v>
      </c>
    </row>
    <row r="26" spans="1:9" x14ac:dyDescent="0.2">
      <c r="A26" s="3">
        <v>25</v>
      </c>
      <c r="B26">
        <v>18500</v>
      </c>
    </row>
    <row r="27" spans="1:9" x14ac:dyDescent="0.2">
      <c r="A27" s="3">
        <v>26</v>
      </c>
      <c r="B27">
        <v>159600</v>
      </c>
    </row>
    <row r="28" spans="1:9" x14ac:dyDescent="0.2">
      <c r="A28" s="3">
        <v>27</v>
      </c>
      <c r="B28">
        <v>71000</v>
      </c>
    </row>
    <row r="29" spans="1:9" x14ac:dyDescent="0.2">
      <c r="A29" s="3">
        <v>28</v>
      </c>
      <c r="B29">
        <v>22800</v>
      </c>
    </row>
    <row r="30" spans="1:9" x14ac:dyDescent="0.2">
      <c r="A30" s="3">
        <v>29</v>
      </c>
      <c r="B30">
        <v>44400</v>
      </c>
    </row>
    <row r="31" spans="1:9" x14ac:dyDescent="0.2">
      <c r="A31" s="3">
        <v>30</v>
      </c>
      <c r="B31">
        <v>29200</v>
      </c>
    </row>
  </sheetData>
  <sortState xmlns:xlrd2="http://schemas.microsoft.com/office/spreadsheetml/2017/richdata2" ref="G18:G22">
    <sortCondition ref="G18"/>
  </sortState>
  <pageMargins left="0.7" right="0.7" top="0.75" bottom="0.75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1"/>
  <sheetViews>
    <sheetView topLeftCell="A3" workbookViewId="0">
      <selection activeCell="F10" sqref="F10:H15"/>
    </sheetView>
  </sheetViews>
  <sheetFormatPr defaultRowHeight="15" x14ac:dyDescent="0.2"/>
  <cols>
    <col min="7" max="7" width="11.8359375" customWidth="1"/>
    <col min="8" max="8" width="12.375" customWidth="1"/>
    <col min="9" max="9" width="15.87109375" customWidth="1"/>
  </cols>
  <sheetData>
    <row r="1" spans="1:10" x14ac:dyDescent="0.2">
      <c r="A1" s="1" t="s">
        <v>30</v>
      </c>
      <c r="B1" s="1" t="s">
        <v>80</v>
      </c>
    </row>
    <row r="2" spans="1:10" x14ac:dyDescent="0.2">
      <c r="A2" s="3">
        <v>1</v>
      </c>
      <c r="B2" s="5">
        <v>114800</v>
      </c>
    </row>
    <row r="3" spans="1:10" x14ac:dyDescent="0.2">
      <c r="A3" s="3">
        <v>2</v>
      </c>
      <c r="B3" s="5">
        <v>48200</v>
      </c>
      <c r="E3" t="s">
        <v>100</v>
      </c>
      <c r="F3">
        <f>MAX(B2:B31)</f>
        <v>114800</v>
      </c>
      <c r="I3" t="s">
        <v>102</v>
      </c>
      <c r="J3" t="s">
        <v>102</v>
      </c>
    </row>
    <row r="4" spans="1:10" x14ac:dyDescent="0.2">
      <c r="A4" s="3">
        <v>3</v>
      </c>
      <c r="B4" s="5">
        <v>46480</v>
      </c>
      <c r="E4" t="s">
        <v>101</v>
      </c>
      <c r="F4">
        <v>3250</v>
      </c>
      <c r="I4" t="s">
        <v>190</v>
      </c>
      <c r="J4">
        <v>33000</v>
      </c>
    </row>
    <row r="5" spans="1:10" x14ac:dyDescent="0.2">
      <c r="A5" s="3">
        <v>4</v>
      </c>
      <c r="B5" s="5">
        <v>60500</v>
      </c>
      <c r="I5" t="s">
        <v>191</v>
      </c>
      <c r="J5">
        <v>63001</v>
      </c>
    </row>
    <row r="6" spans="1:10" x14ac:dyDescent="0.2">
      <c r="A6" s="3">
        <v>5</v>
      </c>
      <c r="B6" s="5">
        <v>76500</v>
      </c>
      <c r="I6" t="s">
        <v>192</v>
      </c>
      <c r="J6">
        <v>93002</v>
      </c>
    </row>
    <row r="7" spans="1:10" x14ac:dyDescent="0.2">
      <c r="A7" s="3">
        <v>6</v>
      </c>
      <c r="B7" s="5">
        <v>24175</v>
      </c>
      <c r="I7" t="s">
        <v>193</v>
      </c>
      <c r="J7">
        <v>123003</v>
      </c>
    </row>
    <row r="8" spans="1:10" x14ac:dyDescent="0.2">
      <c r="A8" s="3">
        <v>7</v>
      </c>
      <c r="B8" s="5">
        <v>57260</v>
      </c>
    </row>
    <row r="9" spans="1:10" x14ac:dyDescent="0.2">
      <c r="A9" s="3">
        <v>8</v>
      </c>
      <c r="B9" s="4">
        <v>-8200</v>
      </c>
    </row>
    <row r="10" spans="1:10" x14ac:dyDescent="0.2">
      <c r="A10" s="3">
        <v>9</v>
      </c>
      <c r="B10" s="4">
        <v>-5280</v>
      </c>
      <c r="F10" s="22" t="s">
        <v>102</v>
      </c>
      <c r="G10" s="21" t="s">
        <v>103</v>
      </c>
      <c r="H10" s="20" t="s">
        <v>105</v>
      </c>
    </row>
    <row r="11" spans="1:10" x14ac:dyDescent="0.2">
      <c r="A11" s="3">
        <v>10</v>
      </c>
      <c r="B11" s="5">
        <v>34003</v>
      </c>
      <c r="F11" s="23">
        <v>33000</v>
      </c>
      <c r="G11" s="6">
        <v>16</v>
      </c>
      <c r="H11" s="8">
        <f>G11/30*100</f>
        <v>53.333333333333336</v>
      </c>
    </row>
    <row r="12" spans="1:10" x14ac:dyDescent="0.2">
      <c r="A12" s="3">
        <v>11</v>
      </c>
      <c r="B12" s="4">
        <v>-2090</v>
      </c>
      <c r="F12" s="23">
        <v>63001</v>
      </c>
      <c r="G12" s="6">
        <v>9</v>
      </c>
      <c r="H12" s="8">
        <f t="shared" ref="H12:H15" si="0">G12/30*100</f>
        <v>30</v>
      </c>
    </row>
    <row r="13" spans="1:10" x14ac:dyDescent="0.2">
      <c r="A13" s="3">
        <v>12</v>
      </c>
      <c r="B13" s="4">
        <v>-6380</v>
      </c>
      <c r="F13" s="23">
        <v>93002</v>
      </c>
      <c r="G13" s="6">
        <v>3</v>
      </c>
      <c r="H13" s="8">
        <f t="shared" si="0"/>
        <v>10</v>
      </c>
    </row>
    <row r="14" spans="1:10" x14ac:dyDescent="0.2">
      <c r="A14" s="3">
        <v>13</v>
      </c>
      <c r="B14" s="5">
        <v>4230</v>
      </c>
      <c r="F14" s="23">
        <v>123003</v>
      </c>
      <c r="G14" s="6">
        <v>2</v>
      </c>
      <c r="H14" s="8">
        <f t="shared" si="0"/>
        <v>6.666666666666667</v>
      </c>
    </row>
    <row r="15" spans="1:10" x14ac:dyDescent="0.2">
      <c r="A15" s="3">
        <v>14</v>
      </c>
      <c r="B15" s="5">
        <v>7530</v>
      </c>
      <c r="F15" s="12" t="s">
        <v>104</v>
      </c>
      <c r="G15" s="13">
        <f>SUM(G11:G14)</f>
        <v>30</v>
      </c>
      <c r="H15" s="14">
        <f t="shared" si="0"/>
        <v>100</v>
      </c>
    </row>
    <row r="16" spans="1:10" x14ac:dyDescent="0.2">
      <c r="A16" s="3">
        <v>15</v>
      </c>
      <c r="B16" s="5">
        <v>27800</v>
      </c>
    </row>
    <row r="17" spans="1:2" x14ac:dyDescent="0.2">
      <c r="A17" s="3">
        <v>16</v>
      </c>
      <c r="B17" s="5">
        <v>51150</v>
      </c>
    </row>
    <row r="18" spans="1:2" x14ac:dyDescent="0.2">
      <c r="A18" s="3">
        <v>17</v>
      </c>
      <c r="B18" s="5">
        <v>64850</v>
      </c>
    </row>
    <row r="19" spans="1:2" x14ac:dyDescent="0.2">
      <c r="A19" s="3">
        <v>18</v>
      </c>
      <c r="B19" s="5">
        <v>83435</v>
      </c>
    </row>
    <row r="20" spans="1:2" x14ac:dyDescent="0.2">
      <c r="A20" s="3">
        <v>19</v>
      </c>
      <c r="B20" s="5">
        <v>57640</v>
      </c>
    </row>
    <row r="21" spans="1:2" x14ac:dyDescent="0.2">
      <c r="A21" s="3">
        <v>20</v>
      </c>
      <c r="B21" s="5">
        <v>9070</v>
      </c>
    </row>
    <row r="22" spans="1:2" x14ac:dyDescent="0.2">
      <c r="A22" s="3">
        <v>21</v>
      </c>
      <c r="B22" s="5">
        <v>14550</v>
      </c>
    </row>
    <row r="23" spans="1:2" x14ac:dyDescent="0.2">
      <c r="A23" s="3">
        <v>22</v>
      </c>
      <c r="B23" s="5">
        <v>46980</v>
      </c>
    </row>
    <row r="24" spans="1:2" x14ac:dyDescent="0.2">
      <c r="A24" s="3">
        <v>23</v>
      </c>
      <c r="B24" s="5">
        <v>3250</v>
      </c>
    </row>
    <row r="25" spans="1:2" x14ac:dyDescent="0.2">
      <c r="A25" s="3">
        <v>24</v>
      </c>
      <c r="B25" s="5">
        <v>4005</v>
      </c>
    </row>
    <row r="26" spans="1:2" x14ac:dyDescent="0.2">
      <c r="A26" s="3">
        <v>25</v>
      </c>
      <c r="B26" s="5">
        <v>8300</v>
      </c>
    </row>
    <row r="27" spans="1:2" x14ac:dyDescent="0.2">
      <c r="A27" s="3">
        <v>26</v>
      </c>
      <c r="B27" s="5">
        <v>104600</v>
      </c>
    </row>
    <row r="28" spans="1:2" x14ac:dyDescent="0.2">
      <c r="A28" s="3">
        <v>27</v>
      </c>
      <c r="B28" s="5">
        <v>41000</v>
      </c>
    </row>
    <row r="29" spans="1:2" x14ac:dyDescent="0.2">
      <c r="A29" s="3">
        <v>28</v>
      </c>
      <c r="B29" s="5">
        <v>15000</v>
      </c>
    </row>
    <row r="30" spans="1:2" x14ac:dyDescent="0.2">
      <c r="A30" s="3">
        <v>29</v>
      </c>
      <c r="B30" s="5">
        <v>25250</v>
      </c>
    </row>
    <row r="31" spans="1:2" x14ac:dyDescent="0.2">
      <c r="A31" s="3">
        <v>30</v>
      </c>
      <c r="B31">
        <v>15870</v>
      </c>
    </row>
  </sheetData>
  <sortState xmlns:xlrd2="http://schemas.microsoft.com/office/spreadsheetml/2017/richdata2" ref="F11:F14">
    <sortCondition ref="F11"/>
  </sortState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1"/>
  <sheetViews>
    <sheetView topLeftCell="O1" workbookViewId="0">
      <selection activeCell="L1" sqref="L1"/>
    </sheetView>
  </sheetViews>
  <sheetFormatPr defaultRowHeight="15" x14ac:dyDescent="0.2"/>
  <cols>
    <col min="2" max="2" width="11.8359375" customWidth="1"/>
    <col min="3" max="3" width="14.2578125" customWidth="1"/>
    <col min="4" max="4" width="16.27734375" customWidth="1"/>
    <col min="5" max="5" width="11.02734375" customWidth="1"/>
    <col min="6" max="7" width="16.94921875" customWidth="1"/>
    <col min="8" max="8" width="17.484375" customWidth="1"/>
    <col min="9" max="9" width="13.046875" customWidth="1"/>
    <col min="10" max="10" width="14.125" customWidth="1"/>
    <col min="11" max="11" width="16.27734375" customWidth="1"/>
    <col min="12" max="12" width="16.6796875" customWidth="1"/>
    <col min="13" max="13" width="13.85546875" customWidth="1"/>
  </cols>
  <sheetData>
    <row r="1" spans="1:13" x14ac:dyDescent="0.2">
      <c r="A1" s="1" t="s">
        <v>86</v>
      </c>
      <c r="B1" s="1" t="s">
        <v>32</v>
      </c>
      <c r="C1" s="1" t="s">
        <v>31</v>
      </c>
      <c r="D1" s="1" t="s">
        <v>87</v>
      </c>
      <c r="E1" s="1" t="s">
        <v>93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/>
      <c r="M1" s="1"/>
    </row>
    <row r="2" spans="1:13" x14ac:dyDescent="0.2">
      <c r="A2" s="3">
        <v>1</v>
      </c>
      <c r="B2" t="s">
        <v>0</v>
      </c>
      <c r="C2" s="2" t="s">
        <v>33</v>
      </c>
      <c r="D2" t="s">
        <v>88</v>
      </c>
      <c r="E2">
        <v>38</v>
      </c>
      <c r="F2">
        <v>1.5</v>
      </c>
      <c r="G2" s="1">
        <v>5</v>
      </c>
      <c r="H2">
        <v>2.2999999999999998</v>
      </c>
      <c r="I2">
        <v>3.5</v>
      </c>
      <c r="J2">
        <v>1.8</v>
      </c>
      <c r="K2">
        <v>0</v>
      </c>
    </row>
    <row r="3" spans="1:13" x14ac:dyDescent="0.2">
      <c r="A3" s="3">
        <v>2</v>
      </c>
      <c r="B3" t="s">
        <v>1</v>
      </c>
      <c r="C3" s="2" t="s">
        <v>34</v>
      </c>
      <c r="D3" t="s">
        <v>89</v>
      </c>
      <c r="E3">
        <v>37</v>
      </c>
      <c r="F3">
        <v>2</v>
      </c>
      <c r="G3" s="1">
        <v>5</v>
      </c>
      <c r="H3">
        <v>2.2999999999999998</v>
      </c>
      <c r="I3">
        <v>3.5</v>
      </c>
      <c r="J3">
        <v>1.8</v>
      </c>
      <c r="K3">
        <v>0</v>
      </c>
    </row>
    <row r="4" spans="1:13" x14ac:dyDescent="0.2">
      <c r="A4" s="3">
        <v>3</v>
      </c>
      <c r="B4" t="s">
        <v>2</v>
      </c>
      <c r="C4" s="2" t="s">
        <v>35</v>
      </c>
      <c r="D4" t="s">
        <v>88</v>
      </c>
      <c r="E4">
        <v>37</v>
      </c>
      <c r="F4">
        <v>4.5</v>
      </c>
      <c r="G4" s="1">
        <v>5</v>
      </c>
      <c r="H4">
        <v>2.2999999999999998</v>
      </c>
      <c r="I4">
        <v>3.5</v>
      </c>
      <c r="J4">
        <v>1.8</v>
      </c>
      <c r="K4">
        <v>0</v>
      </c>
    </row>
    <row r="5" spans="1:13" x14ac:dyDescent="0.2">
      <c r="A5" s="3">
        <v>4</v>
      </c>
      <c r="B5" t="s">
        <v>3</v>
      </c>
      <c r="C5" s="2" t="s">
        <v>36</v>
      </c>
      <c r="D5" t="s">
        <v>88</v>
      </c>
      <c r="E5">
        <v>37</v>
      </c>
      <c r="F5">
        <v>2</v>
      </c>
      <c r="G5" s="1">
        <v>5</v>
      </c>
      <c r="H5">
        <v>2.2999999999999998</v>
      </c>
      <c r="I5">
        <v>3.5</v>
      </c>
      <c r="J5">
        <v>1.8</v>
      </c>
      <c r="K5">
        <v>0</v>
      </c>
    </row>
    <row r="6" spans="1:13" x14ac:dyDescent="0.2">
      <c r="A6" s="3">
        <v>5</v>
      </c>
      <c r="B6" t="s">
        <v>4</v>
      </c>
      <c r="C6" s="2" t="s">
        <v>37</v>
      </c>
      <c r="D6" t="s">
        <v>88</v>
      </c>
      <c r="E6">
        <v>37</v>
      </c>
      <c r="F6">
        <v>1.5</v>
      </c>
      <c r="G6" s="1">
        <v>5</v>
      </c>
      <c r="H6">
        <v>2.2999999999999998</v>
      </c>
      <c r="I6">
        <v>3.5</v>
      </c>
      <c r="J6">
        <v>1.8</v>
      </c>
      <c r="K6">
        <v>0</v>
      </c>
    </row>
    <row r="7" spans="1:13" x14ac:dyDescent="0.2">
      <c r="A7" s="3">
        <v>6</v>
      </c>
      <c r="B7" t="s">
        <v>5</v>
      </c>
      <c r="C7" s="2" t="s">
        <v>38</v>
      </c>
      <c r="D7" t="s">
        <v>89</v>
      </c>
      <c r="E7">
        <v>38</v>
      </c>
      <c r="F7">
        <v>1.8</v>
      </c>
      <c r="G7" s="1">
        <v>5</v>
      </c>
      <c r="H7">
        <v>2.2999999999999998</v>
      </c>
      <c r="I7">
        <v>3.5</v>
      </c>
      <c r="J7">
        <v>1.8</v>
      </c>
      <c r="K7">
        <v>0</v>
      </c>
    </row>
    <row r="8" spans="1:13" x14ac:dyDescent="0.2">
      <c r="A8" s="3">
        <v>7</v>
      </c>
      <c r="B8" t="s">
        <v>6</v>
      </c>
      <c r="C8" s="2" t="s">
        <v>39</v>
      </c>
      <c r="D8" t="s">
        <v>90</v>
      </c>
      <c r="E8">
        <v>38</v>
      </c>
      <c r="F8">
        <v>1.5</v>
      </c>
      <c r="G8" s="1">
        <v>5</v>
      </c>
      <c r="H8">
        <v>2.2999999999999998</v>
      </c>
      <c r="I8">
        <v>3.5</v>
      </c>
      <c r="J8">
        <v>1.8</v>
      </c>
      <c r="K8">
        <v>0</v>
      </c>
    </row>
    <row r="9" spans="1:13" x14ac:dyDescent="0.2">
      <c r="A9" s="3">
        <v>8</v>
      </c>
      <c r="B9" t="s">
        <v>7</v>
      </c>
      <c r="C9" s="2" t="s">
        <v>40</v>
      </c>
      <c r="D9" t="s">
        <v>89</v>
      </c>
      <c r="E9">
        <v>37</v>
      </c>
      <c r="F9">
        <v>1.5</v>
      </c>
      <c r="G9" s="1">
        <v>5</v>
      </c>
      <c r="H9">
        <v>2.2999999999999998</v>
      </c>
      <c r="I9">
        <v>3.5</v>
      </c>
      <c r="J9">
        <v>1.8</v>
      </c>
      <c r="K9">
        <v>0</v>
      </c>
    </row>
    <row r="10" spans="1:13" x14ac:dyDescent="0.2">
      <c r="A10" s="3">
        <v>9</v>
      </c>
      <c r="B10" t="s">
        <v>8</v>
      </c>
      <c r="C10" s="2" t="s">
        <v>41</v>
      </c>
      <c r="D10" t="s">
        <v>90</v>
      </c>
      <c r="E10">
        <v>38</v>
      </c>
      <c r="F10">
        <v>0.8</v>
      </c>
      <c r="G10" s="1">
        <v>5</v>
      </c>
      <c r="H10">
        <v>2.2999999999999998</v>
      </c>
      <c r="I10">
        <v>3.5</v>
      </c>
      <c r="J10">
        <v>1.8</v>
      </c>
      <c r="K10">
        <v>0</v>
      </c>
    </row>
    <row r="11" spans="1:13" x14ac:dyDescent="0.2">
      <c r="A11" s="3">
        <v>10</v>
      </c>
      <c r="B11" t="s">
        <v>9</v>
      </c>
      <c r="C11" s="2" t="s">
        <v>42</v>
      </c>
      <c r="D11" t="s">
        <v>88</v>
      </c>
      <c r="E11">
        <v>37</v>
      </c>
      <c r="F11">
        <v>2</v>
      </c>
      <c r="G11" s="1">
        <v>5</v>
      </c>
      <c r="H11">
        <v>2.2999999999999998</v>
      </c>
      <c r="I11">
        <v>3.5</v>
      </c>
      <c r="J11">
        <v>1.8</v>
      </c>
      <c r="K11">
        <v>0</v>
      </c>
    </row>
    <row r="12" spans="1:13" x14ac:dyDescent="0.2">
      <c r="A12" s="3">
        <v>11</v>
      </c>
      <c r="B12" t="s">
        <v>10</v>
      </c>
      <c r="C12" s="2" t="s">
        <v>43</v>
      </c>
      <c r="D12" t="s">
        <v>90</v>
      </c>
      <c r="E12">
        <v>36</v>
      </c>
      <c r="F12">
        <v>2</v>
      </c>
      <c r="G12" s="1">
        <v>5</v>
      </c>
      <c r="H12">
        <v>2.2999999999999998</v>
      </c>
      <c r="I12">
        <v>3.5</v>
      </c>
      <c r="J12">
        <v>1.8</v>
      </c>
      <c r="K12">
        <v>0</v>
      </c>
    </row>
    <row r="13" spans="1:13" x14ac:dyDescent="0.2">
      <c r="A13" s="3">
        <v>12</v>
      </c>
      <c r="B13" t="s">
        <v>11</v>
      </c>
      <c r="C13" s="2" t="s">
        <v>44</v>
      </c>
      <c r="D13" t="s">
        <v>91</v>
      </c>
      <c r="E13">
        <v>37</v>
      </c>
      <c r="F13">
        <v>1</v>
      </c>
      <c r="G13" s="1">
        <v>5</v>
      </c>
      <c r="H13">
        <v>2.2999999999999998</v>
      </c>
      <c r="I13">
        <v>3.5</v>
      </c>
      <c r="J13">
        <v>1.8</v>
      </c>
      <c r="K13">
        <v>0</v>
      </c>
    </row>
    <row r="14" spans="1:13" x14ac:dyDescent="0.2">
      <c r="A14" s="3">
        <v>13</v>
      </c>
      <c r="B14" t="s">
        <v>12</v>
      </c>
      <c r="C14" s="2" t="s">
        <v>45</v>
      </c>
      <c r="D14" t="s">
        <v>90</v>
      </c>
      <c r="E14">
        <v>36</v>
      </c>
      <c r="F14">
        <v>0.5</v>
      </c>
      <c r="G14" s="1">
        <v>5</v>
      </c>
      <c r="H14">
        <v>2.2999999999999998</v>
      </c>
      <c r="I14">
        <v>3.5</v>
      </c>
      <c r="J14">
        <v>1.8</v>
      </c>
      <c r="K14">
        <v>0</v>
      </c>
    </row>
    <row r="15" spans="1:13" x14ac:dyDescent="0.2">
      <c r="A15" s="3">
        <v>14</v>
      </c>
      <c r="B15" t="s">
        <v>13</v>
      </c>
      <c r="C15" s="2" t="s">
        <v>46</v>
      </c>
      <c r="D15" t="s">
        <v>89</v>
      </c>
      <c r="E15">
        <v>37</v>
      </c>
      <c r="F15">
        <v>0.5</v>
      </c>
      <c r="G15" s="1">
        <v>5</v>
      </c>
      <c r="H15">
        <v>2.2999999999999998</v>
      </c>
      <c r="I15">
        <v>3.5</v>
      </c>
      <c r="J15">
        <v>1.8</v>
      </c>
      <c r="K15">
        <v>0</v>
      </c>
    </row>
    <row r="16" spans="1:13" x14ac:dyDescent="0.2">
      <c r="A16" s="3">
        <v>15</v>
      </c>
      <c r="B16" t="s">
        <v>14</v>
      </c>
      <c r="C16" s="2" t="s">
        <v>47</v>
      </c>
      <c r="D16" t="s">
        <v>90</v>
      </c>
      <c r="E16">
        <v>36</v>
      </c>
      <c r="F16">
        <v>1.5</v>
      </c>
      <c r="G16" s="1">
        <v>5</v>
      </c>
      <c r="H16">
        <v>2.2999999999999998</v>
      </c>
      <c r="I16">
        <v>3.5</v>
      </c>
      <c r="J16">
        <v>1.8</v>
      </c>
      <c r="K16">
        <v>0</v>
      </c>
    </row>
    <row r="17" spans="1:11" x14ac:dyDescent="0.2">
      <c r="A17" s="3">
        <v>16</v>
      </c>
      <c r="B17" t="s">
        <v>15</v>
      </c>
      <c r="C17" s="2" t="s">
        <v>48</v>
      </c>
      <c r="D17" t="s">
        <v>89</v>
      </c>
      <c r="E17">
        <v>36</v>
      </c>
      <c r="F17">
        <v>1</v>
      </c>
      <c r="G17" s="1">
        <v>5</v>
      </c>
      <c r="H17">
        <v>2.2999999999999998</v>
      </c>
      <c r="I17">
        <v>3.5</v>
      </c>
      <c r="J17">
        <v>1.8</v>
      </c>
      <c r="K17">
        <v>0</v>
      </c>
    </row>
    <row r="18" spans="1:11" x14ac:dyDescent="0.2">
      <c r="A18" s="3">
        <v>17</v>
      </c>
      <c r="B18" t="s">
        <v>16</v>
      </c>
      <c r="C18" s="2" t="s">
        <v>49</v>
      </c>
      <c r="D18" t="s">
        <v>90</v>
      </c>
      <c r="E18">
        <v>37</v>
      </c>
      <c r="F18">
        <v>2</v>
      </c>
      <c r="G18" s="1">
        <v>5</v>
      </c>
      <c r="H18">
        <v>2.2999999999999998</v>
      </c>
      <c r="I18">
        <v>3.5</v>
      </c>
      <c r="J18">
        <v>1.8</v>
      </c>
      <c r="K18">
        <v>0</v>
      </c>
    </row>
    <row r="19" spans="1:11" x14ac:dyDescent="0.2">
      <c r="A19" s="3">
        <v>18</v>
      </c>
      <c r="B19" t="s">
        <v>17</v>
      </c>
      <c r="C19" s="2" t="s">
        <v>50</v>
      </c>
      <c r="D19" t="s">
        <v>91</v>
      </c>
      <c r="E19">
        <v>38</v>
      </c>
      <c r="F19">
        <v>2</v>
      </c>
      <c r="G19" s="1">
        <v>5</v>
      </c>
      <c r="H19">
        <v>2.2999999999999998</v>
      </c>
      <c r="I19">
        <v>3.5</v>
      </c>
      <c r="J19">
        <v>1.8</v>
      </c>
      <c r="K19">
        <v>0</v>
      </c>
    </row>
    <row r="20" spans="1:11" x14ac:dyDescent="0.2">
      <c r="A20" s="3">
        <v>19</v>
      </c>
      <c r="B20" t="s">
        <v>18</v>
      </c>
      <c r="C20" s="2" t="s">
        <v>51</v>
      </c>
      <c r="D20" t="s">
        <v>89</v>
      </c>
      <c r="E20">
        <v>36</v>
      </c>
      <c r="F20">
        <v>0</v>
      </c>
      <c r="G20" s="1">
        <v>5</v>
      </c>
      <c r="H20">
        <v>2.2999999999999998</v>
      </c>
      <c r="I20">
        <v>3.5</v>
      </c>
      <c r="J20">
        <v>1.8</v>
      </c>
      <c r="K20">
        <v>0</v>
      </c>
    </row>
    <row r="21" spans="1:11" x14ac:dyDescent="0.2">
      <c r="A21" s="3">
        <v>20</v>
      </c>
      <c r="B21" t="s">
        <v>19</v>
      </c>
      <c r="C21" s="2" t="s">
        <v>52</v>
      </c>
      <c r="D21" t="s">
        <v>92</v>
      </c>
      <c r="E21">
        <v>37</v>
      </c>
      <c r="F21">
        <v>0</v>
      </c>
      <c r="G21" s="1">
        <v>5</v>
      </c>
      <c r="H21">
        <v>2.2999999999999998</v>
      </c>
      <c r="I21">
        <v>3.5</v>
      </c>
      <c r="J21">
        <v>1.8</v>
      </c>
      <c r="K21">
        <v>0</v>
      </c>
    </row>
    <row r="22" spans="1:11" x14ac:dyDescent="0.2">
      <c r="A22" s="3">
        <v>21</v>
      </c>
      <c r="B22" t="s">
        <v>20</v>
      </c>
      <c r="C22" s="2" t="s">
        <v>53</v>
      </c>
      <c r="D22" t="s">
        <v>88</v>
      </c>
      <c r="E22">
        <v>36</v>
      </c>
      <c r="F22">
        <v>2</v>
      </c>
      <c r="G22" s="1">
        <v>5</v>
      </c>
      <c r="H22">
        <v>2.2999999999999998</v>
      </c>
      <c r="I22">
        <v>3.5</v>
      </c>
      <c r="J22">
        <v>1.8</v>
      </c>
      <c r="K22">
        <v>0</v>
      </c>
    </row>
    <row r="23" spans="1:11" x14ac:dyDescent="0.2">
      <c r="A23" s="3">
        <v>22</v>
      </c>
      <c r="B23" t="s">
        <v>21</v>
      </c>
      <c r="C23" s="2" t="s">
        <v>54</v>
      </c>
      <c r="D23" t="s">
        <v>91</v>
      </c>
      <c r="E23">
        <v>37</v>
      </c>
      <c r="F23">
        <v>1.2</v>
      </c>
      <c r="G23" s="1">
        <v>5</v>
      </c>
      <c r="H23">
        <v>2.2999999999999998</v>
      </c>
      <c r="I23">
        <v>3.5</v>
      </c>
      <c r="J23">
        <v>1.8</v>
      </c>
      <c r="K23">
        <v>0</v>
      </c>
    </row>
    <row r="24" spans="1:11" x14ac:dyDescent="0.2">
      <c r="A24" s="3">
        <v>23</v>
      </c>
      <c r="B24" t="s">
        <v>22</v>
      </c>
      <c r="C24" s="2" t="s">
        <v>55</v>
      </c>
      <c r="D24" t="s">
        <v>90</v>
      </c>
      <c r="E24">
        <v>36</v>
      </c>
      <c r="F24">
        <v>1.5</v>
      </c>
      <c r="G24" s="1">
        <v>5</v>
      </c>
      <c r="H24">
        <v>2.2999999999999998</v>
      </c>
      <c r="I24">
        <v>3.5</v>
      </c>
      <c r="J24">
        <v>1.8</v>
      </c>
      <c r="K24">
        <v>0</v>
      </c>
    </row>
    <row r="25" spans="1:11" x14ac:dyDescent="0.2">
      <c r="A25" s="3">
        <v>24</v>
      </c>
      <c r="B25" t="s">
        <v>23</v>
      </c>
      <c r="C25" s="2" t="s">
        <v>56</v>
      </c>
      <c r="D25" t="s">
        <v>89</v>
      </c>
      <c r="E25">
        <v>38</v>
      </c>
      <c r="F25">
        <v>1</v>
      </c>
      <c r="G25" s="1">
        <v>5</v>
      </c>
      <c r="H25">
        <v>2.2999999999999998</v>
      </c>
      <c r="I25">
        <v>3.5</v>
      </c>
      <c r="J25">
        <v>1.8</v>
      </c>
      <c r="K25">
        <v>0</v>
      </c>
    </row>
    <row r="26" spans="1:11" x14ac:dyDescent="0.2">
      <c r="A26" s="3">
        <v>25</v>
      </c>
      <c r="B26" t="s">
        <v>24</v>
      </c>
      <c r="C26" s="2" t="s">
        <v>57</v>
      </c>
      <c r="D26" t="s">
        <v>90</v>
      </c>
      <c r="E26">
        <v>39</v>
      </c>
      <c r="F26">
        <v>1.5</v>
      </c>
      <c r="G26" s="1">
        <v>5</v>
      </c>
      <c r="H26">
        <v>2.2999999999999998</v>
      </c>
      <c r="I26">
        <v>3.5</v>
      </c>
      <c r="J26">
        <v>1.8</v>
      </c>
      <c r="K26">
        <v>0</v>
      </c>
    </row>
    <row r="27" spans="1:11" x14ac:dyDescent="0.2">
      <c r="A27" s="3">
        <v>26</v>
      </c>
      <c r="B27" t="s">
        <v>25</v>
      </c>
      <c r="C27" s="2" t="s">
        <v>58</v>
      </c>
      <c r="D27" t="s">
        <v>90</v>
      </c>
      <c r="E27">
        <v>35</v>
      </c>
      <c r="F27">
        <v>1.5</v>
      </c>
      <c r="G27" s="1">
        <v>5</v>
      </c>
      <c r="H27">
        <v>2.2999999999999998</v>
      </c>
      <c r="I27">
        <v>3.5</v>
      </c>
      <c r="J27">
        <v>1.8</v>
      </c>
      <c r="K27">
        <v>0</v>
      </c>
    </row>
    <row r="28" spans="1:11" x14ac:dyDescent="0.2">
      <c r="A28" s="3">
        <v>27</v>
      </c>
      <c r="B28" t="s">
        <v>26</v>
      </c>
      <c r="C28" s="2" t="s">
        <v>59</v>
      </c>
      <c r="D28" t="s">
        <v>89</v>
      </c>
      <c r="E28">
        <v>36</v>
      </c>
      <c r="F28">
        <v>1</v>
      </c>
      <c r="G28" s="1">
        <v>5</v>
      </c>
      <c r="H28">
        <v>2.2999999999999998</v>
      </c>
      <c r="I28">
        <v>3.5</v>
      </c>
      <c r="J28">
        <v>1.8</v>
      </c>
      <c r="K28">
        <v>0</v>
      </c>
    </row>
    <row r="29" spans="1:11" x14ac:dyDescent="0.2">
      <c r="A29" s="3">
        <v>28</v>
      </c>
      <c r="B29" t="s">
        <v>27</v>
      </c>
      <c r="C29" s="2" t="s">
        <v>60</v>
      </c>
      <c r="D29" t="s">
        <v>89</v>
      </c>
      <c r="E29">
        <v>37</v>
      </c>
      <c r="F29">
        <v>3.5</v>
      </c>
      <c r="G29" s="1">
        <v>5</v>
      </c>
      <c r="H29">
        <v>2.2999999999999998</v>
      </c>
      <c r="I29">
        <v>3.5</v>
      </c>
      <c r="J29">
        <v>1.8</v>
      </c>
      <c r="K29">
        <v>0</v>
      </c>
    </row>
    <row r="30" spans="1:11" x14ac:dyDescent="0.2">
      <c r="A30" s="3">
        <v>29</v>
      </c>
      <c r="B30" t="s">
        <v>28</v>
      </c>
      <c r="C30" s="2" t="s">
        <v>61</v>
      </c>
      <c r="D30" t="s">
        <v>90</v>
      </c>
      <c r="E30">
        <v>36</v>
      </c>
      <c r="F30">
        <v>3</v>
      </c>
      <c r="G30" s="1">
        <v>5</v>
      </c>
      <c r="H30">
        <v>2.2999999999999998</v>
      </c>
      <c r="I30">
        <v>3.5</v>
      </c>
      <c r="J30">
        <v>1.8</v>
      </c>
      <c r="K30">
        <v>0</v>
      </c>
    </row>
    <row r="31" spans="1:11" x14ac:dyDescent="0.2">
      <c r="A31" s="3">
        <v>30</v>
      </c>
      <c r="B31" t="s">
        <v>29</v>
      </c>
      <c r="C31" s="2" t="s">
        <v>62</v>
      </c>
      <c r="D31" t="s">
        <v>89</v>
      </c>
      <c r="E31">
        <v>37</v>
      </c>
      <c r="F31">
        <v>0</v>
      </c>
      <c r="G31" s="1">
        <v>5</v>
      </c>
      <c r="H31">
        <v>2.2999999999999998</v>
      </c>
      <c r="I31">
        <v>3.5</v>
      </c>
      <c r="J31">
        <v>1.8</v>
      </c>
      <c r="K3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1"/>
  <sheetViews>
    <sheetView tabSelected="1" topLeftCell="N1" workbookViewId="0">
      <selection activeCell="F25" sqref="F25"/>
    </sheetView>
  </sheetViews>
  <sheetFormatPr defaultRowHeight="15" x14ac:dyDescent="0.2"/>
  <cols>
    <col min="6" max="6" width="11.43359375" customWidth="1"/>
    <col min="7" max="7" width="11.97265625" customWidth="1"/>
  </cols>
  <sheetData>
    <row r="1" spans="1:10" x14ac:dyDescent="0.2">
      <c r="A1" s="1" t="s">
        <v>30</v>
      </c>
      <c r="B1" s="1" t="s">
        <v>63</v>
      </c>
    </row>
    <row r="2" spans="1:10" x14ac:dyDescent="0.2">
      <c r="A2" s="3">
        <v>1</v>
      </c>
      <c r="B2">
        <v>28</v>
      </c>
      <c r="D2" t="s">
        <v>100</v>
      </c>
      <c r="E2">
        <f>MAX(B2:B31)</f>
        <v>80</v>
      </c>
    </row>
    <row r="3" spans="1:10" x14ac:dyDescent="0.2">
      <c r="A3" s="3">
        <v>2</v>
      </c>
      <c r="B3">
        <v>27</v>
      </c>
      <c r="D3" t="s">
        <v>101</v>
      </c>
      <c r="E3">
        <f>MIN(B2:B31)</f>
        <v>24</v>
      </c>
      <c r="I3" t="s">
        <v>102</v>
      </c>
      <c r="J3" t="s">
        <v>102</v>
      </c>
    </row>
    <row r="4" spans="1:10" x14ac:dyDescent="0.2">
      <c r="A4" s="3">
        <v>3</v>
      </c>
      <c r="B4">
        <v>43</v>
      </c>
      <c r="I4" t="s">
        <v>106</v>
      </c>
      <c r="J4">
        <v>30</v>
      </c>
    </row>
    <row r="5" spans="1:10" x14ac:dyDescent="0.2">
      <c r="A5" s="3">
        <v>4</v>
      </c>
      <c r="B5">
        <v>26</v>
      </c>
      <c r="I5" t="s">
        <v>107</v>
      </c>
      <c r="J5">
        <v>40</v>
      </c>
    </row>
    <row r="6" spans="1:10" x14ac:dyDescent="0.2">
      <c r="A6" s="3">
        <v>5</v>
      </c>
      <c r="B6">
        <v>35</v>
      </c>
      <c r="I6" t="s">
        <v>108</v>
      </c>
      <c r="J6">
        <v>50</v>
      </c>
    </row>
    <row r="7" spans="1:10" x14ac:dyDescent="0.2">
      <c r="A7" s="3">
        <v>6</v>
      </c>
      <c r="B7">
        <v>34</v>
      </c>
      <c r="I7" t="s">
        <v>109</v>
      </c>
      <c r="J7">
        <v>60</v>
      </c>
    </row>
    <row r="8" spans="1:10" x14ac:dyDescent="0.2">
      <c r="A8" s="3">
        <v>7</v>
      </c>
      <c r="B8">
        <v>45</v>
      </c>
      <c r="I8" t="s">
        <v>110</v>
      </c>
      <c r="J8">
        <v>70</v>
      </c>
    </row>
    <row r="9" spans="1:10" x14ac:dyDescent="0.2">
      <c r="A9" s="3">
        <v>8</v>
      </c>
      <c r="B9">
        <v>49</v>
      </c>
      <c r="I9" t="s">
        <v>111</v>
      </c>
      <c r="J9">
        <v>80</v>
      </c>
    </row>
    <row r="10" spans="1:10" x14ac:dyDescent="0.2">
      <c r="A10" s="3">
        <v>9</v>
      </c>
      <c r="B10">
        <v>24</v>
      </c>
    </row>
    <row r="11" spans="1:10" x14ac:dyDescent="0.2">
      <c r="A11" s="3">
        <v>10</v>
      </c>
      <c r="B11">
        <v>49</v>
      </c>
      <c r="E11" s="9" t="s">
        <v>102</v>
      </c>
      <c r="F11" s="10" t="s">
        <v>103</v>
      </c>
      <c r="G11" s="11" t="s">
        <v>105</v>
      </c>
    </row>
    <row r="12" spans="1:10" x14ac:dyDescent="0.2">
      <c r="A12" s="3">
        <v>11</v>
      </c>
      <c r="B12">
        <v>46</v>
      </c>
      <c r="E12" s="7" t="s">
        <v>106</v>
      </c>
      <c r="F12" s="6">
        <v>5</v>
      </c>
      <c r="G12" s="8">
        <f>F12/30*100</f>
        <v>16.666666666666664</v>
      </c>
    </row>
    <row r="13" spans="1:10" x14ac:dyDescent="0.2">
      <c r="A13" s="3">
        <v>12</v>
      </c>
      <c r="B13">
        <v>52</v>
      </c>
      <c r="E13" s="7" t="s">
        <v>107</v>
      </c>
      <c r="F13" s="6">
        <v>8</v>
      </c>
      <c r="G13" s="8">
        <f t="shared" ref="G13:G18" si="0">F13/30*100</f>
        <v>26.666666666666668</v>
      </c>
    </row>
    <row r="14" spans="1:10" x14ac:dyDescent="0.2">
      <c r="A14" s="3">
        <v>13</v>
      </c>
      <c r="B14">
        <v>80</v>
      </c>
      <c r="E14" s="7" t="s">
        <v>108</v>
      </c>
      <c r="F14" s="6">
        <v>10</v>
      </c>
      <c r="G14" s="8">
        <f t="shared" si="0"/>
        <v>33.333333333333329</v>
      </c>
    </row>
    <row r="15" spans="1:10" x14ac:dyDescent="0.2">
      <c r="A15" s="3">
        <v>14</v>
      </c>
      <c r="B15">
        <v>35</v>
      </c>
      <c r="E15" s="7" t="s">
        <v>109</v>
      </c>
      <c r="F15" s="6">
        <v>5</v>
      </c>
      <c r="G15" s="8">
        <f t="shared" si="0"/>
        <v>16.666666666666664</v>
      </c>
    </row>
    <row r="16" spans="1:10" x14ac:dyDescent="0.2">
      <c r="A16" s="3">
        <v>15</v>
      </c>
      <c r="B16">
        <v>60</v>
      </c>
      <c r="E16" s="7" t="s">
        <v>110</v>
      </c>
      <c r="F16" s="6">
        <v>1</v>
      </c>
      <c r="G16" s="8">
        <f t="shared" si="0"/>
        <v>3.3333333333333335</v>
      </c>
    </row>
    <row r="17" spans="1:7" x14ac:dyDescent="0.2">
      <c r="A17" s="3">
        <v>16</v>
      </c>
      <c r="B17">
        <v>35</v>
      </c>
      <c r="E17" s="7" t="s">
        <v>111</v>
      </c>
      <c r="F17" s="6">
        <v>1</v>
      </c>
      <c r="G17" s="8">
        <f t="shared" si="0"/>
        <v>3.3333333333333335</v>
      </c>
    </row>
    <row r="18" spans="1:7" x14ac:dyDescent="0.2">
      <c r="A18" s="3">
        <v>17</v>
      </c>
      <c r="B18">
        <v>50</v>
      </c>
      <c r="E18" s="12" t="s">
        <v>104</v>
      </c>
      <c r="F18" s="13">
        <v>30</v>
      </c>
      <c r="G18" s="14">
        <f t="shared" si="0"/>
        <v>100</v>
      </c>
    </row>
    <row r="19" spans="1:7" x14ac:dyDescent="0.2">
      <c r="A19" s="3">
        <v>18</v>
      </c>
      <c r="B19">
        <v>37</v>
      </c>
    </row>
    <row r="20" spans="1:7" x14ac:dyDescent="0.2">
      <c r="A20" s="3">
        <v>19</v>
      </c>
      <c r="B20">
        <v>45</v>
      </c>
    </row>
    <row r="21" spans="1:7" x14ac:dyDescent="0.2">
      <c r="A21" s="3">
        <v>20</v>
      </c>
      <c r="B21">
        <v>55</v>
      </c>
    </row>
    <row r="22" spans="1:7" x14ac:dyDescent="0.2">
      <c r="A22" s="3">
        <v>21</v>
      </c>
      <c r="B22">
        <v>60</v>
      </c>
    </row>
    <row r="23" spans="1:7" x14ac:dyDescent="0.2">
      <c r="A23" s="3">
        <v>22</v>
      </c>
      <c r="B23">
        <v>65</v>
      </c>
    </row>
    <row r="24" spans="1:7" x14ac:dyDescent="0.2">
      <c r="A24" s="3">
        <v>23</v>
      </c>
      <c r="B24">
        <v>55</v>
      </c>
    </row>
    <row r="25" spans="1:7" x14ac:dyDescent="0.2">
      <c r="A25" s="3">
        <v>24</v>
      </c>
      <c r="B25">
        <v>47</v>
      </c>
    </row>
    <row r="26" spans="1:7" x14ac:dyDescent="0.2">
      <c r="A26" s="3">
        <v>25</v>
      </c>
      <c r="B26">
        <v>35</v>
      </c>
    </row>
    <row r="27" spans="1:7" x14ac:dyDescent="0.2">
      <c r="A27" s="3">
        <v>26</v>
      </c>
      <c r="B27">
        <v>39</v>
      </c>
    </row>
    <row r="28" spans="1:7" x14ac:dyDescent="0.2">
      <c r="A28" s="3">
        <v>27</v>
      </c>
      <c r="B28">
        <v>27</v>
      </c>
    </row>
    <row r="29" spans="1:7" x14ac:dyDescent="0.2">
      <c r="A29" s="3">
        <v>28</v>
      </c>
      <c r="B29">
        <v>35</v>
      </c>
    </row>
    <row r="30" spans="1:7" x14ac:dyDescent="0.2">
      <c r="A30" s="3">
        <v>29</v>
      </c>
      <c r="B30">
        <v>42</v>
      </c>
    </row>
    <row r="31" spans="1:7" x14ac:dyDescent="0.2">
      <c r="A31" s="3">
        <v>30</v>
      </c>
      <c r="B31">
        <v>48</v>
      </c>
    </row>
  </sheetData>
  <sortState xmlns:xlrd2="http://schemas.microsoft.com/office/spreadsheetml/2017/richdata2" ref="E12:E17">
    <sortCondition ref="E12"/>
  </sortState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1"/>
  <sheetViews>
    <sheetView topLeftCell="A3" workbookViewId="0">
      <selection activeCell="F13" sqref="F13:H18"/>
    </sheetView>
  </sheetViews>
  <sheetFormatPr defaultRowHeight="15" x14ac:dyDescent="0.2"/>
  <cols>
    <col min="2" max="2" width="14.796875" customWidth="1"/>
    <col min="7" max="7" width="11.43359375" customWidth="1"/>
    <col min="8" max="8" width="11.97265625" customWidth="1"/>
  </cols>
  <sheetData>
    <row r="1" spans="1:10" x14ac:dyDescent="0.2">
      <c r="A1" s="1" t="s">
        <v>30</v>
      </c>
      <c r="B1" s="1" t="s">
        <v>64</v>
      </c>
    </row>
    <row r="2" spans="1:10" x14ac:dyDescent="0.2">
      <c r="A2" s="3">
        <v>1</v>
      </c>
      <c r="B2" s="3">
        <v>16</v>
      </c>
    </row>
    <row r="3" spans="1:10" x14ac:dyDescent="0.2">
      <c r="A3" s="3">
        <v>2</v>
      </c>
      <c r="B3" s="3">
        <v>7</v>
      </c>
      <c r="D3" t="s">
        <v>100</v>
      </c>
      <c r="E3">
        <f>MAX(B2:B31)</f>
        <v>16</v>
      </c>
    </row>
    <row r="4" spans="1:10" x14ac:dyDescent="0.2">
      <c r="A4" s="3">
        <v>3</v>
      </c>
      <c r="B4" s="3">
        <v>10</v>
      </c>
      <c r="D4" t="s">
        <v>101</v>
      </c>
      <c r="E4">
        <f>MIN(B2:B31)</f>
        <v>0</v>
      </c>
    </row>
    <row r="5" spans="1:10" x14ac:dyDescent="0.2">
      <c r="A5" s="3">
        <v>4</v>
      </c>
      <c r="B5" s="3">
        <v>16</v>
      </c>
      <c r="I5" t="s">
        <v>102</v>
      </c>
      <c r="J5" t="s">
        <v>102</v>
      </c>
    </row>
    <row r="6" spans="1:10" x14ac:dyDescent="0.2">
      <c r="A6" s="3">
        <v>5</v>
      </c>
      <c r="B6" s="3">
        <v>6</v>
      </c>
      <c r="I6" t="s">
        <v>112</v>
      </c>
      <c r="J6">
        <v>4</v>
      </c>
    </row>
    <row r="7" spans="1:10" x14ac:dyDescent="0.2">
      <c r="A7" s="3">
        <v>6</v>
      </c>
      <c r="B7" s="3">
        <v>10</v>
      </c>
      <c r="I7" t="s">
        <v>113</v>
      </c>
      <c r="J7">
        <v>9</v>
      </c>
    </row>
    <row r="8" spans="1:10" x14ac:dyDescent="0.2">
      <c r="A8" s="3">
        <v>7</v>
      </c>
      <c r="B8" s="3">
        <v>2</v>
      </c>
      <c r="I8" t="s">
        <v>114</v>
      </c>
      <c r="J8">
        <v>14</v>
      </c>
    </row>
    <row r="9" spans="1:10" x14ac:dyDescent="0.2">
      <c r="A9" s="3">
        <v>8</v>
      </c>
      <c r="B9" s="3">
        <v>1</v>
      </c>
      <c r="I9" t="s">
        <v>115</v>
      </c>
      <c r="J9">
        <v>19</v>
      </c>
    </row>
    <row r="10" spans="1:10" x14ac:dyDescent="0.2">
      <c r="A10" s="3">
        <v>9</v>
      </c>
      <c r="B10" s="3">
        <v>6</v>
      </c>
    </row>
    <row r="11" spans="1:10" x14ac:dyDescent="0.2">
      <c r="A11" s="3">
        <v>10</v>
      </c>
      <c r="B11" s="3">
        <v>9</v>
      </c>
    </row>
    <row r="12" spans="1:10" ht="15.75" thickBot="1" x14ac:dyDescent="0.25">
      <c r="A12" s="3">
        <v>11</v>
      </c>
      <c r="B12" s="3">
        <v>5</v>
      </c>
    </row>
    <row r="13" spans="1:10" x14ac:dyDescent="0.2">
      <c r="A13" s="3">
        <v>12</v>
      </c>
      <c r="B13" s="3">
        <v>16</v>
      </c>
      <c r="F13" s="17" t="s">
        <v>102</v>
      </c>
      <c r="G13" s="16" t="s">
        <v>103</v>
      </c>
      <c r="H13" s="17" t="s">
        <v>105</v>
      </c>
    </row>
    <row r="14" spans="1:10" x14ac:dyDescent="0.2">
      <c r="A14" s="3">
        <v>13</v>
      </c>
      <c r="B14" s="3">
        <v>3</v>
      </c>
      <c r="F14" s="17" t="s">
        <v>112</v>
      </c>
      <c r="G14" s="15">
        <v>13</v>
      </c>
      <c r="H14" s="17">
        <f>G14/30*100</f>
        <v>43.333333333333336</v>
      </c>
    </row>
    <row r="15" spans="1:10" x14ac:dyDescent="0.2">
      <c r="A15" s="3">
        <v>14</v>
      </c>
      <c r="B15" s="3">
        <v>5</v>
      </c>
      <c r="F15" s="17" t="s">
        <v>113</v>
      </c>
      <c r="G15" s="15">
        <v>10</v>
      </c>
      <c r="H15" s="17">
        <f t="shared" ref="H15:H18" si="0">G15/30*100</f>
        <v>33.333333333333329</v>
      </c>
    </row>
    <row r="16" spans="1:10" x14ac:dyDescent="0.2">
      <c r="A16" s="3">
        <v>15</v>
      </c>
      <c r="B16" s="3">
        <v>1</v>
      </c>
      <c r="F16" s="17" t="s">
        <v>114</v>
      </c>
      <c r="G16" s="15">
        <v>4</v>
      </c>
      <c r="H16" s="17">
        <f t="shared" si="0"/>
        <v>13.333333333333334</v>
      </c>
    </row>
    <row r="17" spans="1:8" x14ac:dyDescent="0.2">
      <c r="A17" s="3">
        <v>16</v>
      </c>
      <c r="B17" s="3">
        <v>3</v>
      </c>
      <c r="F17" s="17" t="s">
        <v>115</v>
      </c>
      <c r="G17" s="15">
        <v>3</v>
      </c>
      <c r="H17" s="17">
        <f t="shared" si="0"/>
        <v>10</v>
      </c>
    </row>
    <row r="18" spans="1:8" x14ac:dyDescent="0.2">
      <c r="A18" s="3">
        <v>17</v>
      </c>
      <c r="B18" s="3">
        <v>1</v>
      </c>
      <c r="F18" s="15" t="s">
        <v>104</v>
      </c>
      <c r="G18" s="15">
        <v>30</v>
      </c>
      <c r="H18" s="17">
        <f t="shared" si="0"/>
        <v>100</v>
      </c>
    </row>
    <row r="19" spans="1:8" x14ac:dyDescent="0.2">
      <c r="A19" s="3">
        <v>18</v>
      </c>
      <c r="B19" s="3">
        <v>10</v>
      </c>
    </row>
    <row r="20" spans="1:8" x14ac:dyDescent="0.2">
      <c r="A20" s="3">
        <v>19</v>
      </c>
      <c r="B20" s="3">
        <v>7</v>
      </c>
    </row>
    <row r="21" spans="1:8" x14ac:dyDescent="0.2">
      <c r="A21" s="3">
        <v>20</v>
      </c>
      <c r="B21" s="3">
        <v>1</v>
      </c>
    </row>
    <row r="22" spans="1:8" x14ac:dyDescent="0.2">
      <c r="A22" s="3">
        <v>21</v>
      </c>
      <c r="B22" s="3">
        <v>1</v>
      </c>
    </row>
    <row r="23" spans="1:8" x14ac:dyDescent="0.2">
      <c r="A23" s="3">
        <v>22</v>
      </c>
      <c r="B23" s="3">
        <v>0</v>
      </c>
    </row>
    <row r="24" spans="1:8" x14ac:dyDescent="0.2">
      <c r="A24" s="3">
        <v>23</v>
      </c>
      <c r="B24" s="3">
        <v>1</v>
      </c>
    </row>
    <row r="25" spans="1:8" x14ac:dyDescent="0.2">
      <c r="A25" s="3">
        <v>24</v>
      </c>
      <c r="B25" s="3">
        <v>5</v>
      </c>
    </row>
    <row r="26" spans="1:8" x14ac:dyDescent="0.2">
      <c r="A26" s="3">
        <v>25</v>
      </c>
      <c r="B26" s="3">
        <v>8</v>
      </c>
    </row>
    <row r="27" spans="1:8" x14ac:dyDescent="0.2">
      <c r="A27" s="3">
        <v>26</v>
      </c>
      <c r="B27" s="3">
        <v>2</v>
      </c>
    </row>
    <row r="28" spans="1:8" x14ac:dyDescent="0.2">
      <c r="A28" s="3">
        <v>27</v>
      </c>
      <c r="B28" s="3">
        <v>10</v>
      </c>
    </row>
    <row r="29" spans="1:8" x14ac:dyDescent="0.2">
      <c r="A29" s="3">
        <v>28</v>
      </c>
      <c r="B29" s="3">
        <v>3</v>
      </c>
    </row>
    <row r="30" spans="1:8" x14ac:dyDescent="0.2">
      <c r="A30" s="3">
        <v>29</v>
      </c>
      <c r="B30" s="3">
        <v>5</v>
      </c>
    </row>
    <row r="31" spans="1:8" x14ac:dyDescent="0.2">
      <c r="A31" s="3">
        <v>30</v>
      </c>
      <c r="B31" s="3">
        <v>0</v>
      </c>
    </row>
  </sheetData>
  <sortState xmlns:xlrd2="http://schemas.microsoft.com/office/spreadsheetml/2017/richdata2" ref="F14:F17">
    <sortCondition ref="F14"/>
  </sortState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1"/>
  <sheetViews>
    <sheetView topLeftCell="A3" workbookViewId="0">
      <selection activeCell="H19" sqref="H19:J24"/>
    </sheetView>
  </sheetViews>
  <sheetFormatPr defaultRowHeight="15" x14ac:dyDescent="0.2"/>
  <cols>
    <col min="2" max="2" width="16.94921875" customWidth="1"/>
    <col min="9" max="9" width="11.43359375" customWidth="1"/>
    <col min="10" max="10" width="11.97265625" customWidth="1"/>
  </cols>
  <sheetData>
    <row r="1" spans="1:10" x14ac:dyDescent="0.2">
      <c r="A1" s="1" t="s">
        <v>30</v>
      </c>
      <c r="B1" s="1" t="s">
        <v>65</v>
      </c>
    </row>
    <row r="2" spans="1:10" x14ac:dyDescent="0.2">
      <c r="A2" s="3">
        <v>1</v>
      </c>
      <c r="B2">
        <v>8</v>
      </c>
    </row>
    <row r="3" spans="1:10" x14ac:dyDescent="0.2">
      <c r="A3" s="3">
        <v>2</v>
      </c>
      <c r="B3">
        <v>12</v>
      </c>
      <c r="E3" t="s">
        <v>100</v>
      </c>
      <c r="F3">
        <f>MAX(B2:B31)</f>
        <v>30</v>
      </c>
    </row>
    <row r="4" spans="1:10" x14ac:dyDescent="0.2">
      <c r="A4" s="3">
        <v>3</v>
      </c>
      <c r="B4">
        <v>30</v>
      </c>
      <c r="E4" t="s">
        <v>101</v>
      </c>
      <c r="F4">
        <f>MIN(B2:B31)</f>
        <v>2</v>
      </c>
    </row>
    <row r="5" spans="1:10" x14ac:dyDescent="0.2">
      <c r="A5" s="3">
        <v>4</v>
      </c>
      <c r="B5">
        <v>5</v>
      </c>
      <c r="I5" t="s">
        <v>102</v>
      </c>
      <c r="J5" t="s">
        <v>102</v>
      </c>
    </row>
    <row r="6" spans="1:10" x14ac:dyDescent="0.2">
      <c r="A6" s="3">
        <v>5</v>
      </c>
      <c r="B6">
        <v>15</v>
      </c>
      <c r="I6" t="s">
        <v>117</v>
      </c>
      <c r="J6">
        <v>10</v>
      </c>
    </row>
    <row r="7" spans="1:10" x14ac:dyDescent="0.2">
      <c r="A7" s="3">
        <v>6</v>
      </c>
      <c r="B7">
        <v>14</v>
      </c>
      <c r="I7" t="s">
        <v>118</v>
      </c>
      <c r="J7">
        <v>19</v>
      </c>
    </row>
    <row r="8" spans="1:10" x14ac:dyDescent="0.2">
      <c r="A8" s="3">
        <v>7</v>
      </c>
      <c r="B8">
        <v>10</v>
      </c>
      <c r="I8" t="s">
        <v>119</v>
      </c>
      <c r="J8">
        <v>28</v>
      </c>
    </row>
    <row r="9" spans="1:10" x14ac:dyDescent="0.2">
      <c r="A9" s="3">
        <v>8</v>
      </c>
      <c r="B9">
        <v>5</v>
      </c>
      <c r="I9" t="s">
        <v>120</v>
      </c>
      <c r="J9">
        <v>37</v>
      </c>
    </row>
    <row r="10" spans="1:10" x14ac:dyDescent="0.2">
      <c r="A10" s="3">
        <v>9</v>
      </c>
      <c r="B10">
        <v>2</v>
      </c>
    </row>
    <row r="11" spans="1:10" x14ac:dyDescent="0.2">
      <c r="A11" s="3">
        <v>10</v>
      </c>
      <c r="B11">
        <v>20</v>
      </c>
    </row>
    <row r="12" spans="1:10" x14ac:dyDescent="0.2">
      <c r="A12" s="3">
        <v>11</v>
      </c>
      <c r="B12">
        <v>20</v>
      </c>
    </row>
    <row r="13" spans="1:10" x14ac:dyDescent="0.2">
      <c r="A13" s="3">
        <v>12</v>
      </c>
      <c r="B13">
        <v>20</v>
      </c>
    </row>
    <row r="14" spans="1:10" x14ac:dyDescent="0.2">
      <c r="A14" s="3">
        <v>13</v>
      </c>
      <c r="B14">
        <v>20</v>
      </c>
    </row>
    <row r="15" spans="1:10" x14ac:dyDescent="0.2">
      <c r="A15" s="3">
        <v>14</v>
      </c>
      <c r="B15">
        <v>10</v>
      </c>
    </row>
    <row r="16" spans="1:10" x14ac:dyDescent="0.2">
      <c r="A16" s="3">
        <v>15</v>
      </c>
      <c r="B16">
        <v>10</v>
      </c>
    </row>
    <row r="17" spans="1:10" x14ac:dyDescent="0.2">
      <c r="A17" s="3">
        <v>16</v>
      </c>
      <c r="B17">
        <v>15</v>
      </c>
    </row>
    <row r="18" spans="1:10" ht="15.75" thickBot="1" x14ac:dyDescent="0.25">
      <c r="A18" s="3">
        <v>17</v>
      </c>
      <c r="B18">
        <v>20</v>
      </c>
    </row>
    <row r="19" spans="1:10" x14ac:dyDescent="0.2">
      <c r="A19" s="3">
        <v>18</v>
      </c>
      <c r="B19">
        <v>13</v>
      </c>
      <c r="H19" s="17" t="s">
        <v>102</v>
      </c>
      <c r="I19" s="16" t="s">
        <v>103</v>
      </c>
      <c r="J19" s="17" t="s">
        <v>105</v>
      </c>
    </row>
    <row r="20" spans="1:10" x14ac:dyDescent="0.2">
      <c r="A20" s="3">
        <v>19</v>
      </c>
      <c r="B20">
        <v>10</v>
      </c>
      <c r="H20" s="17" t="s">
        <v>117</v>
      </c>
      <c r="I20" s="15">
        <v>11</v>
      </c>
      <c r="J20" s="17">
        <f>I20/30*100</f>
        <v>36.666666666666664</v>
      </c>
    </row>
    <row r="21" spans="1:10" x14ac:dyDescent="0.2">
      <c r="A21" s="3">
        <v>20</v>
      </c>
      <c r="B21">
        <v>18</v>
      </c>
      <c r="H21" s="17" t="s">
        <v>118</v>
      </c>
      <c r="I21" s="15">
        <v>9</v>
      </c>
      <c r="J21" s="17">
        <f t="shared" ref="J21:J24" si="0">I21/30*100</f>
        <v>30</v>
      </c>
    </row>
    <row r="22" spans="1:10" x14ac:dyDescent="0.2">
      <c r="A22" s="3">
        <v>21</v>
      </c>
      <c r="B22">
        <v>25</v>
      </c>
      <c r="H22" s="17" t="s">
        <v>119</v>
      </c>
      <c r="I22" s="15">
        <v>9</v>
      </c>
      <c r="J22" s="17">
        <f t="shared" si="0"/>
        <v>30</v>
      </c>
    </row>
    <row r="23" spans="1:10" x14ac:dyDescent="0.2">
      <c r="A23" s="3">
        <v>22</v>
      </c>
      <c r="B23">
        <v>20</v>
      </c>
      <c r="H23" s="17" t="s">
        <v>120</v>
      </c>
      <c r="I23" s="15">
        <v>1</v>
      </c>
      <c r="J23" s="17">
        <f t="shared" si="0"/>
        <v>3.3333333333333335</v>
      </c>
    </row>
    <row r="24" spans="1:10" x14ac:dyDescent="0.2">
      <c r="A24" s="3">
        <v>23</v>
      </c>
      <c r="B24">
        <v>10</v>
      </c>
      <c r="H24" s="15" t="s">
        <v>116</v>
      </c>
      <c r="I24" s="15">
        <v>0</v>
      </c>
      <c r="J24" s="17">
        <f t="shared" si="0"/>
        <v>0</v>
      </c>
    </row>
    <row r="25" spans="1:10" x14ac:dyDescent="0.2">
      <c r="A25" s="3">
        <v>24</v>
      </c>
      <c r="B25">
        <v>23</v>
      </c>
    </row>
    <row r="26" spans="1:10" x14ac:dyDescent="0.2">
      <c r="A26" s="3">
        <v>25</v>
      </c>
      <c r="B26">
        <v>5</v>
      </c>
    </row>
    <row r="27" spans="1:10" x14ac:dyDescent="0.2">
      <c r="A27" s="3">
        <v>26</v>
      </c>
      <c r="B27">
        <v>16</v>
      </c>
    </row>
    <row r="28" spans="1:10" x14ac:dyDescent="0.2">
      <c r="A28" s="3">
        <v>27</v>
      </c>
      <c r="B28">
        <v>10</v>
      </c>
    </row>
    <row r="29" spans="1:10" x14ac:dyDescent="0.2">
      <c r="A29" s="3">
        <v>28</v>
      </c>
      <c r="B29">
        <v>13</v>
      </c>
    </row>
    <row r="30" spans="1:10" x14ac:dyDescent="0.2">
      <c r="A30" s="3">
        <v>29</v>
      </c>
      <c r="B30">
        <v>20</v>
      </c>
    </row>
    <row r="31" spans="1:10" x14ac:dyDescent="0.2">
      <c r="A31" s="3">
        <v>30</v>
      </c>
      <c r="B31">
        <v>15</v>
      </c>
    </row>
  </sheetData>
  <sortState xmlns:xlrd2="http://schemas.microsoft.com/office/spreadsheetml/2017/richdata2" ref="H20:H23">
    <sortCondition ref="H20"/>
  </sortState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1"/>
  <sheetViews>
    <sheetView workbookViewId="0">
      <selection activeCell="I17" sqref="I17:K23"/>
    </sheetView>
  </sheetViews>
  <sheetFormatPr defaultRowHeight="15" x14ac:dyDescent="0.2"/>
  <cols>
    <col min="2" max="2" width="14.390625" customWidth="1"/>
    <col min="10" max="10" width="11.43359375" customWidth="1"/>
    <col min="11" max="11" width="11.97265625" customWidth="1"/>
  </cols>
  <sheetData>
    <row r="1" spans="1:10" x14ac:dyDescent="0.2">
      <c r="A1" s="1" t="s">
        <v>30</v>
      </c>
      <c r="B1" s="1" t="s">
        <v>66</v>
      </c>
    </row>
    <row r="2" spans="1:10" x14ac:dyDescent="0.2">
      <c r="A2" s="3">
        <v>1</v>
      </c>
      <c r="B2" s="3">
        <v>33</v>
      </c>
    </row>
    <row r="3" spans="1:10" x14ac:dyDescent="0.2">
      <c r="A3" s="3">
        <v>2</v>
      </c>
      <c r="B3" s="3">
        <v>16.5</v>
      </c>
      <c r="E3" t="s">
        <v>100</v>
      </c>
      <c r="F3">
        <f>MAX(B2:B31)</f>
        <v>50</v>
      </c>
      <c r="I3" t="s">
        <v>102</v>
      </c>
      <c r="J3" t="s">
        <v>102</v>
      </c>
    </row>
    <row r="4" spans="1:10" x14ac:dyDescent="0.2">
      <c r="A4" s="3">
        <v>3</v>
      </c>
      <c r="B4" s="3">
        <v>25</v>
      </c>
      <c r="E4" t="s">
        <v>101</v>
      </c>
      <c r="F4">
        <f>MIN(B2:B31)</f>
        <v>4</v>
      </c>
      <c r="I4" t="s">
        <v>121</v>
      </c>
      <c r="J4">
        <v>14</v>
      </c>
    </row>
    <row r="5" spans="1:10" x14ac:dyDescent="0.2">
      <c r="A5" s="3">
        <v>4</v>
      </c>
      <c r="B5" s="3">
        <v>20</v>
      </c>
      <c r="I5" t="s">
        <v>122</v>
      </c>
      <c r="J5">
        <v>25</v>
      </c>
    </row>
    <row r="6" spans="1:10" x14ac:dyDescent="0.2">
      <c r="A6" s="3">
        <v>5</v>
      </c>
      <c r="B6" s="3">
        <v>20</v>
      </c>
      <c r="I6" t="s">
        <v>123</v>
      </c>
      <c r="J6">
        <v>36</v>
      </c>
    </row>
    <row r="7" spans="1:10" x14ac:dyDescent="0.2">
      <c r="A7" s="3">
        <v>6</v>
      </c>
      <c r="B7" s="3">
        <v>21.5</v>
      </c>
      <c r="I7" t="s">
        <v>124</v>
      </c>
      <c r="J7">
        <v>47</v>
      </c>
    </row>
    <row r="8" spans="1:10" x14ac:dyDescent="0.2">
      <c r="A8" s="3">
        <v>7</v>
      </c>
      <c r="B8" s="3">
        <v>30</v>
      </c>
      <c r="I8" t="s">
        <v>125</v>
      </c>
      <c r="J8">
        <v>58</v>
      </c>
    </row>
    <row r="9" spans="1:10" x14ac:dyDescent="0.2">
      <c r="A9" s="3">
        <v>8</v>
      </c>
      <c r="B9" s="3">
        <v>8</v>
      </c>
    </row>
    <row r="10" spans="1:10" x14ac:dyDescent="0.2">
      <c r="A10" s="3">
        <v>9</v>
      </c>
      <c r="B10" s="3">
        <v>8.25</v>
      </c>
    </row>
    <row r="11" spans="1:10" x14ac:dyDescent="0.2">
      <c r="A11" s="3">
        <v>10</v>
      </c>
      <c r="B11" s="3">
        <v>15</v>
      </c>
    </row>
    <row r="12" spans="1:10" x14ac:dyDescent="0.2">
      <c r="A12" s="3">
        <v>11</v>
      </c>
      <c r="B12" s="3">
        <v>15</v>
      </c>
    </row>
    <row r="13" spans="1:10" x14ac:dyDescent="0.2">
      <c r="A13" s="3">
        <v>12</v>
      </c>
      <c r="B13" s="3">
        <v>16.5</v>
      </c>
    </row>
    <row r="14" spans="1:10" x14ac:dyDescent="0.2">
      <c r="A14" s="3">
        <v>13</v>
      </c>
      <c r="B14" s="3">
        <v>5</v>
      </c>
    </row>
    <row r="15" spans="1:10" x14ac:dyDescent="0.2">
      <c r="A15" s="3">
        <v>14</v>
      </c>
      <c r="B15" s="3">
        <v>8.25</v>
      </c>
    </row>
    <row r="16" spans="1:10" ht="15.75" thickBot="1" x14ac:dyDescent="0.25">
      <c r="A16" s="3">
        <v>15</v>
      </c>
      <c r="B16" s="3">
        <v>19.8</v>
      </c>
    </row>
    <row r="17" spans="1:11" x14ac:dyDescent="0.2">
      <c r="A17" s="3">
        <v>16</v>
      </c>
      <c r="B17" s="3">
        <v>19.8</v>
      </c>
      <c r="I17" s="17" t="s">
        <v>102</v>
      </c>
      <c r="J17" s="16" t="s">
        <v>103</v>
      </c>
      <c r="K17" s="17" t="s">
        <v>105</v>
      </c>
    </row>
    <row r="18" spans="1:11" x14ac:dyDescent="0.2">
      <c r="A18" s="3">
        <v>17</v>
      </c>
      <c r="B18" s="3">
        <v>24.75</v>
      </c>
      <c r="I18" s="17" t="s">
        <v>121</v>
      </c>
      <c r="J18" s="15">
        <v>10</v>
      </c>
      <c r="K18" s="17">
        <f>J18/30*100</f>
        <v>33.333333333333329</v>
      </c>
    </row>
    <row r="19" spans="1:11" x14ac:dyDescent="0.2">
      <c r="A19" s="3">
        <v>18</v>
      </c>
      <c r="B19" s="3">
        <v>16.5</v>
      </c>
      <c r="I19" s="17" t="s">
        <v>122</v>
      </c>
      <c r="J19" s="15">
        <v>17</v>
      </c>
      <c r="K19" s="17">
        <f t="shared" ref="K19:K23" si="0">J19/30*100</f>
        <v>56.666666666666664</v>
      </c>
    </row>
    <row r="20" spans="1:11" x14ac:dyDescent="0.2">
      <c r="A20" s="3">
        <v>19</v>
      </c>
      <c r="B20" s="3">
        <v>8.25</v>
      </c>
      <c r="I20" s="17" t="s">
        <v>123</v>
      </c>
      <c r="J20" s="15">
        <v>2</v>
      </c>
      <c r="K20" s="17">
        <f t="shared" si="0"/>
        <v>6.666666666666667</v>
      </c>
    </row>
    <row r="21" spans="1:11" x14ac:dyDescent="0.2">
      <c r="A21" s="3">
        <v>20</v>
      </c>
      <c r="B21" s="3">
        <v>20</v>
      </c>
      <c r="I21" s="17" t="s">
        <v>124</v>
      </c>
      <c r="J21" s="15">
        <v>0</v>
      </c>
      <c r="K21" s="17">
        <f t="shared" si="0"/>
        <v>0</v>
      </c>
    </row>
    <row r="22" spans="1:11" x14ac:dyDescent="0.2">
      <c r="A22" s="3">
        <v>21</v>
      </c>
      <c r="B22" s="3">
        <v>21.5</v>
      </c>
      <c r="I22" s="17" t="s">
        <v>125</v>
      </c>
      <c r="J22" s="15">
        <v>1</v>
      </c>
      <c r="K22" s="17">
        <f t="shared" si="0"/>
        <v>3.3333333333333335</v>
      </c>
    </row>
    <row r="23" spans="1:11" x14ac:dyDescent="0.2">
      <c r="A23" s="3">
        <v>22</v>
      </c>
      <c r="B23" s="3">
        <v>25</v>
      </c>
      <c r="I23" s="15" t="s">
        <v>104</v>
      </c>
      <c r="J23" s="15">
        <f>SUM(J18:J22)</f>
        <v>30</v>
      </c>
      <c r="K23" s="17">
        <f t="shared" si="0"/>
        <v>100</v>
      </c>
    </row>
    <row r="24" spans="1:11" x14ac:dyDescent="0.2">
      <c r="A24" s="3">
        <v>23</v>
      </c>
      <c r="B24" s="3">
        <v>4</v>
      </c>
    </row>
    <row r="25" spans="1:11" x14ac:dyDescent="0.2">
      <c r="A25" s="3">
        <v>24</v>
      </c>
      <c r="B25" s="3">
        <v>5</v>
      </c>
    </row>
    <row r="26" spans="1:11" x14ac:dyDescent="0.2">
      <c r="A26" s="3">
        <v>25</v>
      </c>
      <c r="B26" s="3">
        <v>8.25</v>
      </c>
    </row>
    <row r="27" spans="1:11" x14ac:dyDescent="0.2">
      <c r="A27" s="3">
        <v>26</v>
      </c>
      <c r="B27" s="3">
        <v>50</v>
      </c>
    </row>
    <row r="28" spans="1:11" x14ac:dyDescent="0.2">
      <c r="A28" s="3">
        <v>27</v>
      </c>
      <c r="B28" s="3">
        <v>25</v>
      </c>
    </row>
    <row r="29" spans="1:11" x14ac:dyDescent="0.2">
      <c r="A29" s="3">
        <v>28</v>
      </c>
      <c r="B29" s="3">
        <v>8</v>
      </c>
    </row>
    <row r="30" spans="1:11" x14ac:dyDescent="0.2">
      <c r="A30" s="3">
        <v>29</v>
      </c>
      <c r="B30" s="3">
        <v>18</v>
      </c>
    </row>
    <row r="31" spans="1:11" x14ac:dyDescent="0.2">
      <c r="A31" s="3">
        <v>30</v>
      </c>
      <c r="B31" s="3">
        <v>10</v>
      </c>
    </row>
  </sheetData>
  <sortState xmlns:xlrd2="http://schemas.microsoft.com/office/spreadsheetml/2017/richdata2" ref="I18:I22">
    <sortCondition ref="I18"/>
  </sortState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2"/>
  <sheetViews>
    <sheetView topLeftCell="A7" workbookViewId="0">
      <selection activeCell="H22" sqref="H22:J32"/>
    </sheetView>
  </sheetViews>
  <sheetFormatPr defaultRowHeight="15" x14ac:dyDescent="0.2"/>
  <cols>
    <col min="2" max="2" width="16.6796875" customWidth="1"/>
    <col min="8" max="8" width="14.796875" customWidth="1"/>
    <col min="9" max="9" width="11.43359375" customWidth="1"/>
    <col min="10" max="10" width="11.97265625" customWidth="1"/>
  </cols>
  <sheetData>
    <row r="1" spans="1:9" x14ac:dyDescent="0.2">
      <c r="A1" s="1" t="s">
        <v>30</v>
      </c>
      <c r="B1" s="1" t="s">
        <v>67</v>
      </c>
    </row>
    <row r="2" spans="1:9" x14ac:dyDescent="0.2">
      <c r="A2" s="3">
        <v>1</v>
      </c>
      <c r="B2">
        <v>10000</v>
      </c>
    </row>
    <row r="3" spans="1:9" x14ac:dyDescent="0.2">
      <c r="A3" s="3">
        <v>2</v>
      </c>
      <c r="B3">
        <v>5000</v>
      </c>
    </row>
    <row r="4" spans="1:9" x14ac:dyDescent="0.2">
      <c r="A4" s="3">
        <v>3</v>
      </c>
      <c r="B4">
        <v>10500</v>
      </c>
      <c r="E4" t="s">
        <v>100</v>
      </c>
      <c r="F4">
        <f>MAX(B2:B31)</f>
        <v>10500</v>
      </c>
    </row>
    <row r="5" spans="1:9" x14ac:dyDescent="0.2">
      <c r="A5" s="3">
        <v>4</v>
      </c>
      <c r="B5">
        <v>6000</v>
      </c>
      <c r="E5" t="s">
        <v>101</v>
      </c>
      <c r="F5">
        <f>MIN(B2:B31)</f>
        <v>2424</v>
      </c>
    </row>
    <row r="6" spans="1:9" x14ac:dyDescent="0.2">
      <c r="A6" s="3">
        <v>5</v>
      </c>
      <c r="B6">
        <v>6000</v>
      </c>
      <c r="H6" t="s">
        <v>102</v>
      </c>
      <c r="I6" t="s">
        <v>102</v>
      </c>
    </row>
    <row r="7" spans="1:9" x14ac:dyDescent="0.2">
      <c r="A7" s="3">
        <v>6</v>
      </c>
      <c r="B7">
        <v>6500</v>
      </c>
      <c r="H7" t="s">
        <v>126</v>
      </c>
      <c r="I7">
        <v>3400</v>
      </c>
    </row>
    <row r="8" spans="1:9" x14ac:dyDescent="0.2">
      <c r="A8" s="3">
        <v>7</v>
      </c>
      <c r="B8">
        <v>9000</v>
      </c>
      <c r="H8" t="s">
        <v>127</v>
      </c>
      <c r="I8">
        <v>4401</v>
      </c>
    </row>
    <row r="9" spans="1:9" x14ac:dyDescent="0.2">
      <c r="A9" s="3">
        <v>8</v>
      </c>
      <c r="B9">
        <f>A9*303</f>
        <v>2424</v>
      </c>
      <c r="H9" t="s">
        <v>128</v>
      </c>
      <c r="I9">
        <v>5402</v>
      </c>
    </row>
    <row r="10" spans="1:9" x14ac:dyDescent="0.2">
      <c r="A10" s="3">
        <v>9</v>
      </c>
      <c r="B10">
        <f t="shared" ref="B10:B31" si="0">A10*303</f>
        <v>2727</v>
      </c>
      <c r="H10" t="s">
        <v>129</v>
      </c>
      <c r="I10">
        <v>6403</v>
      </c>
    </row>
    <row r="11" spans="1:9" x14ac:dyDescent="0.2">
      <c r="A11" s="3">
        <v>10</v>
      </c>
      <c r="B11">
        <f t="shared" si="0"/>
        <v>3030</v>
      </c>
      <c r="H11" t="s">
        <v>130</v>
      </c>
      <c r="I11">
        <v>7404</v>
      </c>
    </row>
    <row r="12" spans="1:9" x14ac:dyDescent="0.2">
      <c r="A12" s="3">
        <v>11</v>
      </c>
      <c r="B12">
        <f t="shared" si="0"/>
        <v>3333</v>
      </c>
      <c r="H12" t="s">
        <v>131</v>
      </c>
      <c r="I12">
        <v>8405</v>
      </c>
    </row>
    <row r="13" spans="1:9" x14ac:dyDescent="0.2">
      <c r="A13" s="3">
        <v>12</v>
      </c>
      <c r="B13">
        <f t="shared" si="0"/>
        <v>3636</v>
      </c>
      <c r="H13" t="s">
        <v>132</v>
      </c>
      <c r="I13">
        <v>9406</v>
      </c>
    </row>
    <row r="14" spans="1:9" x14ac:dyDescent="0.2">
      <c r="A14" s="3">
        <v>13</v>
      </c>
      <c r="B14">
        <f t="shared" si="0"/>
        <v>3939</v>
      </c>
      <c r="H14" t="s">
        <v>133</v>
      </c>
      <c r="I14">
        <v>10007</v>
      </c>
    </row>
    <row r="15" spans="1:9" x14ac:dyDescent="0.2">
      <c r="A15" s="3">
        <v>14</v>
      </c>
      <c r="B15">
        <f t="shared" si="0"/>
        <v>4242</v>
      </c>
      <c r="H15" t="s">
        <v>134</v>
      </c>
      <c r="I15">
        <v>11008</v>
      </c>
    </row>
    <row r="16" spans="1:9" x14ac:dyDescent="0.2">
      <c r="A16" s="3">
        <v>15</v>
      </c>
      <c r="B16">
        <f t="shared" si="0"/>
        <v>4545</v>
      </c>
    </row>
    <row r="17" spans="1:10" x14ac:dyDescent="0.2">
      <c r="A17" s="3">
        <v>16</v>
      </c>
      <c r="B17">
        <f t="shared" si="0"/>
        <v>4848</v>
      </c>
    </row>
    <row r="18" spans="1:10" x14ac:dyDescent="0.2">
      <c r="A18" s="3">
        <v>17</v>
      </c>
      <c r="B18">
        <f t="shared" si="0"/>
        <v>5151</v>
      </c>
    </row>
    <row r="19" spans="1:10" x14ac:dyDescent="0.2">
      <c r="A19" s="3">
        <v>18</v>
      </c>
      <c r="B19">
        <f t="shared" si="0"/>
        <v>5454</v>
      </c>
    </row>
    <row r="20" spans="1:10" x14ac:dyDescent="0.2">
      <c r="A20" s="3">
        <v>19</v>
      </c>
      <c r="B20">
        <f t="shared" si="0"/>
        <v>5757</v>
      </c>
    </row>
    <row r="21" spans="1:10" ht="15.75" thickBot="1" x14ac:dyDescent="0.25">
      <c r="A21" s="3">
        <v>20</v>
      </c>
      <c r="B21">
        <f t="shared" si="0"/>
        <v>6060</v>
      </c>
    </row>
    <row r="22" spans="1:10" x14ac:dyDescent="0.2">
      <c r="A22" s="3">
        <v>21</v>
      </c>
      <c r="B22">
        <f t="shared" si="0"/>
        <v>6363</v>
      </c>
      <c r="H22" s="17" t="s">
        <v>102</v>
      </c>
      <c r="I22" s="16" t="s">
        <v>103</v>
      </c>
      <c r="J22" s="17" t="s">
        <v>105</v>
      </c>
    </row>
    <row r="23" spans="1:10" x14ac:dyDescent="0.2">
      <c r="A23" s="3">
        <v>22</v>
      </c>
      <c r="B23">
        <f t="shared" si="0"/>
        <v>6666</v>
      </c>
      <c r="H23" s="17" t="s">
        <v>126</v>
      </c>
      <c r="I23" s="15">
        <v>4</v>
      </c>
      <c r="J23" s="17">
        <f>I23/30*100</f>
        <v>13.333333333333334</v>
      </c>
    </row>
    <row r="24" spans="1:10" x14ac:dyDescent="0.2">
      <c r="A24" s="3">
        <v>23</v>
      </c>
      <c r="B24">
        <f t="shared" si="0"/>
        <v>6969</v>
      </c>
      <c r="H24" s="17" t="s">
        <v>127</v>
      </c>
      <c r="I24" s="15">
        <v>3</v>
      </c>
      <c r="J24" s="17">
        <f t="shared" ref="J24:J32" si="1">I24/30*100</f>
        <v>10</v>
      </c>
    </row>
    <row r="25" spans="1:10" x14ac:dyDescent="0.2">
      <c r="A25" s="3">
        <v>24</v>
      </c>
      <c r="B25">
        <f t="shared" si="0"/>
        <v>7272</v>
      </c>
      <c r="H25" s="17" t="s">
        <v>128</v>
      </c>
      <c r="I25" s="15">
        <v>4</v>
      </c>
      <c r="J25" s="17">
        <f t="shared" si="1"/>
        <v>13.333333333333334</v>
      </c>
    </row>
    <row r="26" spans="1:10" x14ac:dyDescent="0.2">
      <c r="A26" s="3">
        <v>25</v>
      </c>
      <c r="B26">
        <f t="shared" si="0"/>
        <v>7575</v>
      </c>
      <c r="H26" s="17" t="s">
        <v>129</v>
      </c>
      <c r="I26" s="15">
        <v>6</v>
      </c>
      <c r="J26" s="17">
        <f t="shared" si="1"/>
        <v>20</v>
      </c>
    </row>
    <row r="27" spans="1:10" x14ac:dyDescent="0.2">
      <c r="A27" s="3">
        <v>26</v>
      </c>
      <c r="B27">
        <f t="shared" si="0"/>
        <v>7878</v>
      </c>
      <c r="H27" s="17" t="s">
        <v>130</v>
      </c>
      <c r="I27" s="15">
        <v>4</v>
      </c>
      <c r="J27" s="17">
        <f t="shared" si="1"/>
        <v>13.333333333333334</v>
      </c>
    </row>
    <row r="28" spans="1:10" x14ac:dyDescent="0.2">
      <c r="A28" s="3">
        <v>27</v>
      </c>
      <c r="B28">
        <f t="shared" si="0"/>
        <v>8181</v>
      </c>
      <c r="H28" s="17" t="s">
        <v>131</v>
      </c>
      <c r="I28" s="15">
        <v>3</v>
      </c>
      <c r="J28" s="17">
        <f t="shared" si="1"/>
        <v>10</v>
      </c>
    </row>
    <row r="29" spans="1:10" x14ac:dyDescent="0.2">
      <c r="A29" s="3">
        <v>28</v>
      </c>
      <c r="B29">
        <f t="shared" si="0"/>
        <v>8484</v>
      </c>
      <c r="H29" s="17" t="s">
        <v>132</v>
      </c>
      <c r="I29" s="15">
        <v>4</v>
      </c>
      <c r="J29" s="17">
        <f t="shared" si="1"/>
        <v>13.333333333333334</v>
      </c>
    </row>
    <row r="30" spans="1:10" x14ac:dyDescent="0.2">
      <c r="A30" s="3">
        <v>29</v>
      </c>
      <c r="B30">
        <f t="shared" si="0"/>
        <v>8787</v>
      </c>
      <c r="H30" s="17" t="s">
        <v>133</v>
      </c>
      <c r="I30" s="15">
        <v>1</v>
      </c>
      <c r="J30" s="17">
        <f t="shared" si="1"/>
        <v>3.3333333333333335</v>
      </c>
    </row>
    <row r="31" spans="1:10" x14ac:dyDescent="0.2">
      <c r="A31" s="3">
        <v>30</v>
      </c>
      <c r="B31">
        <f t="shared" si="0"/>
        <v>9090</v>
      </c>
      <c r="H31" s="17" t="s">
        <v>134</v>
      </c>
      <c r="I31" s="15">
        <v>1</v>
      </c>
      <c r="J31" s="17">
        <f t="shared" si="1"/>
        <v>3.3333333333333335</v>
      </c>
    </row>
    <row r="32" spans="1:10" x14ac:dyDescent="0.2">
      <c r="H32" s="15" t="s">
        <v>104</v>
      </c>
      <c r="I32" s="15">
        <f>SUM(I23:I31)</f>
        <v>30</v>
      </c>
      <c r="J32" s="17">
        <f t="shared" si="1"/>
        <v>100</v>
      </c>
    </row>
  </sheetData>
  <sortState xmlns:xlrd2="http://schemas.microsoft.com/office/spreadsheetml/2017/richdata2" ref="H23:H31">
    <sortCondition ref="H23"/>
  </sortState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1"/>
  <sheetViews>
    <sheetView workbookViewId="0">
      <selection activeCell="I21" sqref="I21:K27"/>
    </sheetView>
  </sheetViews>
  <sheetFormatPr defaultRowHeight="15" x14ac:dyDescent="0.2"/>
  <cols>
    <col min="2" max="2" width="11.8359375" customWidth="1"/>
    <col min="9" max="9" width="15.33203125" customWidth="1"/>
    <col min="10" max="10" width="11.43359375" customWidth="1"/>
    <col min="11" max="11" width="11.97265625" customWidth="1"/>
  </cols>
  <sheetData>
    <row r="1" spans="1:10" x14ac:dyDescent="0.2">
      <c r="A1" s="1" t="s">
        <v>30</v>
      </c>
      <c r="B1" s="1" t="s">
        <v>68</v>
      </c>
    </row>
    <row r="2" spans="1:10" x14ac:dyDescent="0.2">
      <c r="A2" s="3">
        <v>1</v>
      </c>
      <c r="B2" s="3">
        <v>20000</v>
      </c>
    </row>
    <row r="3" spans="1:10" x14ac:dyDescent="0.2">
      <c r="A3" s="3">
        <v>2</v>
      </c>
      <c r="B3" s="3">
        <v>10000</v>
      </c>
    </row>
    <row r="4" spans="1:10" x14ac:dyDescent="0.2">
      <c r="A4" s="3">
        <v>3</v>
      </c>
      <c r="B4" s="3">
        <v>15000</v>
      </c>
      <c r="E4" t="s">
        <v>100</v>
      </c>
      <c r="F4">
        <f>MAX(B2:B31)</f>
        <v>25000</v>
      </c>
    </row>
    <row r="5" spans="1:10" x14ac:dyDescent="0.2">
      <c r="A5" s="3">
        <v>4</v>
      </c>
      <c r="B5" s="3">
        <v>12000</v>
      </c>
      <c r="E5" t="s">
        <v>101</v>
      </c>
      <c r="F5">
        <f>MIN(B2:B31)</f>
        <v>1000</v>
      </c>
    </row>
    <row r="6" spans="1:10" x14ac:dyDescent="0.2">
      <c r="A6" s="3">
        <v>5</v>
      </c>
      <c r="B6" s="3">
        <v>10000</v>
      </c>
    </row>
    <row r="7" spans="1:10" x14ac:dyDescent="0.2">
      <c r="A7" s="3">
        <v>6</v>
      </c>
      <c r="B7" s="3">
        <v>10000</v>
      </c>
    </row>
    <row r="8" spans="1:10" x14ac:dyDescent="0.2">
      <c r="A8" s="3">
        <v>7</v>
      </c>
      <c r="B8" s="3">
        <v>15000</v>
      </c>
    </row>
    <row r="9" spans="1:10" x14ac:dyDescent="0.2">
      <c r="A9" s="3">
        <v>8</v>
      </c>
      <c r="B9" s="3">
        <v>12000</v>
      </c>
      <c r="I9" t="s">
        <v>102</v>
      </c>
      <c r="J9" t="s">
        <v>102</v>
      </c>
    </row>
    <row r="10" spans="1:10" x14ac:dyDescent="0.2">
      <c r="A10" s="3">
        <v>9</v>
      </c>
      <c r="B10" s="3">
        <v>8000</v>
      </c>
      <c r="I10" t="s">
        <v>135</v>
      </c>
      <c r="J10">
        <v>5000</v>
      </c>
    </row>
    <row r="11" spans="1:10" x14ac:dyDescent="0.2">
      <c r="A11" s="3">
        <v>10</v>
      </c>
      <c r="B11" s="3">
        <v>7000</v>
      </c>
      <c r="I11" t="s">
        <v>136</v>
      </c>
      <c r="J11">
        <v>10001</v>
      </c>
    </row>
    <row r="12" spans="1:10" x14ac:dyDescent="0.2">
      <c r="A12" s="3">
        <v>11</v>
      </c>
      <c r="B12" s="3">
        <v>6500</v>
      </c>
      <c r="I12" t="s">
        <v>137</v>
      </c>
      <c r="J12">
        <v>15002</v>
      </c>
    </row>
    <row r="13" spans="1:10" x14ac:dyDescent="0.2">
      <c r="A13" s="3">
        <v>12</v>
      </c>
      <c r="B13" s="3">
        <v>9000</v>
      </c>
      <c r="I13" t="s">
        <v>138</v>
      </c>
      <c r="J13">
        <v>20003</v>
      </c>
    </row>
    <row r="14" spans="1:10" x14ac:dyDescent="0.2">
      <c r="A14" s="3">
        <v>13</v>
      </c>
      <c r="B14" s="3">
        <v>1000</v>
      </c>
      <c r="I14" t="s">
        <v>139</v>
      </c>
      <c r="J14">
        <v>25004</v>
      </c>
    </row>
    <row r="15" spans="1:10" x14ac:dyDescent="0.2">
      <c r="A15" s="3">
        <v>14</v>
      </c>
      <c r="B15" s="3">
        <v>2000</v>
      </c>
    </row>
    <row r="16" spans="1:10" x14ac:dyDescent="0.2">
      <c r="A16" s="3">
        <v>15</v>
      </c>
      <c r="B16" s="3">
        <v>2500</v>
      </c>
    </row>
    <row r="17" spans="1:11" x14ac:dyDescent="0.2">
      <c r="A17" s="3">
        <v>16</v>
      </c>
      <c r="B17" s="3">
        <v>9000</v>
      </c>
    </row>
    <row r="18" spans="1:11" x14ac:dyDescent="0.2">
      <c r="A18" s="3">
        <v>17</v>
      </c>
      <c r="B18" s="3">
        <v>8000</v>
      </c>
    </row>
    <row r="19" spans="1:11" x14ac:dyDescent="0.2">
      <c r="A19" s="3">
        <v>18</v>
      </c>
      <c r="B19" s="3">
        <v>9000</v>
      </c>
    </row>
    <row r="20" spans="1:11" ht="15.75" thickBot="1" x14ac:dyDescent="0.25">
      <c r="A20" s="3">
        <v>19</v>
      </c>
      <c r="B20" s="3">
        <v>8000</v>
      </c>
    </row>
    <row r="21" spans="1:11" x14ac:dyDescent="0.2">
      <c r="A21" s="3">
        <v>20</v>
      </c>
      <c r="B21" s="3">
        <v>5000</v>
      </c>
      <c r="I21" s="17" t="s">
        <v>102</v>
      </c>
      <c r="J21" s="16" t="s">
        <v>103</v>
      </c>
      <c r="K21" s="17" t="s">
        <v>105</v>
      </c>
    </row>
    <row r="22" spans="1:11" x14ac:dyDescent="0.2">
      <c r="A22" s="3">
        <v>21</v>
      </c>
      <c r="B22">
        <v>12000</v>
      </c>
      <c r="I22" s="17" t="s">
        <v>135</v>
      </c>
      <c r="J22" s="15">
        <v>8</v>
      </c>
      <c r="K22" s="17">
        <f>J22/30*100</f>
        <v>26.666666666666668</v>
      </c>
    </row>
    <row r="23" spans="1:11" x14ac:dyDescent="0.2">
      <c r="A23" s="3">
        <v>22</v>
      </c>
      <c r="B23">
        <v>14000</v>
      </c>
      <c r="I23" s="17" t="s">
        <v>136</v>
      </c>
      <c r="J23" s="15">
        <v>13</v>
      </c>
      <c r="K23" s="17">
        <f t="shared" ref="K23:K27" si="0">J23/30*100</f>
        <v>43.333333333333336</v>
      </c>
    </row>
    <row r="24" spans="1:11" x14ac:dyDescent="0.2">
      <c r="A24" s="3">
        <v>23</v>
      </c>
      <c r="B24">
        <v>2450</v>
      </c>
      <c r="I24" s="17" t="s">
        <v>137</v>
      </c>
      <c r="J24" s="15">
        <v>7</v>
      </c>
      <c r="K24" s="17">
        <f t="shared" si="0"/>
        <v>23.333333333333332</v>
      </c>
    </row>
    <row r="25" spans="1:11" x14ac:dyDescent="0.2">
      <c r="A25" s="3">
        <v>24</v>
      </c>
      <c r="B25">
        <v>3000</v>
      </c>
      <c r="I25" s="17" t="s">
        <v>138</v>
      </c>
      <c r="J25" s="15">
        <v>1</v>
      </c>
      <c r="K25" s="17">
        <f t="shared" si="0"/>
        <v>3.3333333333333335</v>
      </c>
    </row>
    <row r="26" spans="1:11" x14ac:dyDescent="0.2">
      <c r="A26" s="3">
        <v>25</v>
      </c>
      <c r="B26">
        <v>5000</v>
      </c>
      <c r="I26" s="17" t="s">
        <v>139</v>
      </c>
      <c r="J26" s="15">
        <v>1</v>
      </c>
      <c r="K26" s="17">
        <f t="shared" si="0"/>
        <v>3.3333333333333335</v>
      </c>
    </row>
    <row r="27" spans="1:11" x14ac:dyDescent="0.2">
      <c r="A27" s="3">
        <v>26</v>
      </c>
      <c r="B27">
        <v>25000</v>
      </c>
      <c r="I27" s="15" t="s">
        <v>104</v>
      </c>
      <c r="J27" s="15">
        <f>SUM(J22:J26)</f>
        <v>30</v>
      </c>
      <c r="K27" s="17">
        <f t="shared" si="0"/>
        <v>100</v>
      </c>
    </row>
    <row r="28" spans="1:11" x14ac:dyDescent="0.2">
      <c r="A28" s="3">
        <v>27</v>
      </c>
      <c r="B28">
        <v>15000</v>
      </c>
    </row>
    <row r="29" spans="1:11" x14ac:dyDescent="0.2">
      <c r="A29" s="3">
        <v>28</v>
      </c>
      <c r="B29" s="3">
        <v>4000</v>
      </c>
    </row>
    <row r="30" spans="1:11" x14ac:dyDescent="0.2">
      <c r="A30" s="3">
        <v>29</v>
      </c>
      <c r="B30" s="3">
        <v>10000</v>
      </c>
    </row>
    <row r="31" spans="1:11" x14ac:dyDescent="0.2">
      <c r="A31" s="3">
        <v>30</v>
      </c>
      <c r="B31">
        <v>6060</v>
      </c>
    </row>
  </sheetData>
  <sortState xmlns:xlrd2="http://schemas.microsoft.com/office/spreadsheetml/2017/richdata2" ref="I22:I26">
    <sortCondition ref="I22"/>
  </sortState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1"/>
  <sheetViews>
    <sheetView workbookViewId="0">
      <selection activeCell="I19" sqref="I19:K25"/>
    </sheetView>
  </sheetViews>
  <sheetFormatPr defaultRowHeight="15" x14ac:dyDescent="0.2"/>
  <cols>
    <col min="2" max="2" width="15.6015625" customWidth="1"/>
    <col min="9" max="10" width="13.1796875" customWidth="1"/>
    <col min="11" max="11" width="11.97265625" customWidth="1"/>
  </cols>
  <sheetData>
    <row r="1" spans="1:10" x14ac:dyDescent="0.2">
      <c r="A1" s="1" t="s">
        <v>30</v>
      </c>
      <c r="B1" s="1" t="s">
        <v>69</v>
      </c>
    </row>
    <row r="2" spans="1:10" x14ac:dyDescent="0.2">
      <c r="A2" s="3">
        <v>1</v>
      </c>
      <c r="B2">
        <v>2000</v>
      </c>
    </row>
    <row r="3" spans="1:10" x14ac:dyDescent="0.2">
      <c r="A3" s="3">
        <v>2</v>
      </c>
      <c r="B3">
        <v>1500</v>
      </c>
      <c r="E3" t="s">
        <v>100</v>
      </c>
      <c r="F3">
        <f>MAX(B2:B31)</f>
        <v>5000</v>
      </c>
    </row>
    <row r="4" spans="1:10" x14ac:dyDescent="0.2">
      <c r="A4" s="3">
        <v>3</v>
      </c>
      <c r="B4">
        <v>1000</v>
      </c>
      <c r="E4" t="s">
        <v>101</v>
      </c>
      <c r="F4">
        <f>MIN(B2:B31)</f>
        <v>500</v>
      </c>
    </row>
    <row r="5" spans="1:10" x14ac:dyDescent="0.2">
      <c r="A5" s="3">
        <v>4</v>
      </c>
      <c r="B5">
        <v>1200</v>
      </c>
    </row>
    <row r="6" spans="1:10" x14ac:dyDescent="0.2">
      <c r="A6" s="3">
        <v>5</v>
      </c>
      <c r="B6">
        <v>1000</v>
      </c>
      <c r="I6" t="s">
        <v>102</v>
      </c>
      <c r="J6" t="s">
        <v>102</v>
      </c>
    </row>
    <row r="7" spans="1:10" x14ac:dyDescent="0.2">
      <c r="A7" s="3">
        <v>6</v>
      </c>
      <c r="B7">
        <v>1800</v>
      </c>
      <c r="I7" t="s">
        <v>140</v>
      </c>
      <c r="J7">
        <v>1500</v>
      </c>
    </row>
    <row r="8" spans="1:10" x14ac:dyDescent="0.2">
      <c r="A8" s="3">
        <v>7</v>
      </c>
      <c r="B8">
        <v>3600</v>
      </c>
      <c r="I8" t="s">
        <v>141</v>
      </c>
      <c r="J8">
        <v>2501</v>
      </c>
    </row>
    <row r="9" spans="1:10" x14ac:dyDescent="0.2">
      <c r="A9" s="3">
        <v>8</v>
      </c>
      <c r="B9">
        <v>600</v>
      </c>
      <c r="I9" t="s">
        <v>142</v>
      </c>
      <c r="J9">
        <v>3502</v>
      </c>
    </row>
    <row r="10" spans="1:10" x14ac:dyDescent="0.2">
      <c r="A10" s="3">
        <v>9</v>
      </c>
      <c r="B10">
        <v>1000</v>
      </c>
      <c r="I10" t="s">
        <v>143</v>
      </c>
      <c r="J10">
        <v>4503</v>
      </c>
    </row>
    <row r="11" spans="1:10" x14ac:dyDescent="0.2">
      <c r="A11" s="3">
        <v>10</v>
      </c>
      <c r="B11">
        <v>1080</v>
      </c>
      <c r="I11" t="s">
        <v>144</v>
      </c>
      <c r="J11">
        <v>5504</v>
      </c>
    </row>
    <row r="12" spans="1:10" x14ac:dyDescent="0.2">
      <c r="A12" s="3">
        <v>11</v>
      </c>
      <c r="B12">
        <v>3000</v>
      </c>
    </row>
    <row r="13" spans="1:10" x14ac:dyDescent="0.2">
      <c r="A13" s="3">
        <v>12</v>
      </c>
      <c r="B13">
        <v>5000</v>
      </c>
    </row>
    <row r="14" spans="1:10" x14ac:dyDescent="0.2">
      <c r="A14" s="3">
        <v>13</v>
      </c>
      <c r="B14">
        <v>500</v>
      </c>
    </row>
    <row r="15" spans="1:10" x14ac:dyDescent="0.2">
      <c r="A15" s="3">
        <v>14</v>
      </c>
      <c r="B15">
        <v>1000</v>
      </c>
    </row>
    <row r="16" spans="1:10" x14ac:dyDescent="0.2">
      <c r="A16" s="3">
        <v>15</v>
      </c>
      <c r="B16">
        <v>3000</v>
      </c>
    </row>
    <row r="17" spans="1:11" x14ac:dyDescent="0.2">
      <c r="A17" s="3">
        <v>16</v>
      </c>
      <c r="B17">
        <v>1600</v>
      </c>
    </row>
    <row r="18" spans="1:11" x14ac:dyDescent="0.2">
      <c r="A18" s="3">
        <v>17</v>
      </c>
      <c r="B18">
        <v>1600</v>
      </c>
    </row>
    <row r="19" spans="1:11" x14ac:dyDescent="0.2">
      <c r="A19" s="3">
        <v>18</v>
      </c>
      <c r="B19">
        <v>2050</v>
      </c>
      <c r="I19" s="9" t="s">
        <v>102</v>
      </c>
      <c r="J19" s="10" t="s">
        <v>103</v>
      </c>
      <c r="K19" s="11" t="s">
        <v>105</v>
      </c>
    </row>
    <row r="20" spans="1:11" x14ac:dyDescent="0.2">
      <c r="A20" s="3">
        <v>19</v>
      </c>
      <c r="B20">
        <v>1200</v>
      </c>
      <c r="I20" s="7" t="s">
        <v>140</v>
      </c>
      <c r="J20" s="6">
        <v>17</v>
      </c>
      <c r="K20" s="8">
        <f>J20/30*100</f>
        <v>56.666666666666664</v>
      </c>
    </row>
    <row r="21" spans="1:11" x14ac:dyDescent="0.2">
      <c r="A21" s="3">
        <v>20</v>
      </c>
      <c r="B21">
        <v>600</v>
      </c>
      <c r="I21" s="7" t="s">
        <v>141</v>
      </c>
      <c r="J21" s="6">
        <v>8</v>
      </c>
      <c r="K21" s="8">
        <f t="shared" ref="K21:K25" si="0">J21/30*100</f>
        <v>26.666666666666668</v>
      </c>
    </row>
    <row r="22" spans="1:11" x14ac:dyDescent="0.2">
      <c r="A22" s="3">
        <v>21</v>
      </c>
      <c r="B22">
        <v>1900</v>
      </c>
      <c r="I22" s="7" t="s">
        <v>142</v>
      </c>
      <c r="J22" s="6">
        <v>2</v>
      </c>
      <c r="K22" s="8">
        <f t="shared" si="0"/>
        <v>6.666666666666667</v>
      </c>
    </row>
    <row r="23" spans="1:11" x14ac:dyDescent="0.2">
      <c r="A23" s="3">
        <v>22</v>
      </c>
      <c r="B23">
        <v>1200</v>
      </c>
      <c r="I23" s="7" t="s">
        <v>143</v>
      </c>
      <c r="J23" s="6">
        <v>1</v>
      </c>
      <c r="K23" s="8">
        <f t="shared" si="0"/>
        <v>3.3333333333333335</v>
      </c>
    </row>
    <row r="24" spans="1:11" x14ac:dyDescent="0.2">
      <c r="A24" s="3">
        <v>23</v>
      </c>
      <c r="B24">
        <v>500</v>
      </c>
      <c r="I24" s="7" t="s">
        <v>144</v>
      </c>
      <c r="J24" s="6">
        <v>2</v>
      </c>
      <c r="K24" s="8">
        <f t="shared" si="0"/>
        <v>6.666666666666667</v>
      </c>
    </row>
    <row r="25" spans="1:11" x14ac:dyDescent="0.2">
      <c r="A25" s="3">
        <v>24</v>
      </c>
      <c r="B25">
        <v>650</v>
      </c>
      <c r="I25" s="12" t="s">
        <v>104</v>
      </c>
      <c r="J25" s="13">
        <f>SUM(J20:J24)</f>
        <v>30</v>
      </c>
      <c r="K25" s="14">
        <f t="shared" si="0"/>
        <v>100</v>
      </c>
    </row>
    <row r="26" spans="1:11" x14ac:dyDescent="0.2">
      <c r="A26" s="3">
        <v>25</v>
      </c>
      <c r="B26">
        <v>1300</v>
      </c>
    </row>
    <row r="27" spans="1:11" x14ac:dyDescent="0.2">
      <c r="A27" s="3">
        <v>26</v>
      </c>
      <c r="B27">
        <v>5000</v>
      </c>
    </row>
    <row r="28" spans="1:11" x14ac:dyDescent="0.2">
      <c r="A28" s="3">
        <v>27</v>
      </c>
      <c r="B28">
        <v>2000</v>
      </c>
    </row>
    <row r="29" spans="1:11" x14ac:dyDescent="0.2">
      <c r="A29" s="3">
        <v>28</v>
      </c>
      <c r="B29">
        <v>800</v>
      </c>
    </row>
    <row r="30" spans="1:11" x14ac:dyDescent="0.2">
      <c r="A30" s="3">
        <v>29</v>
      </c>
      <c r="B30">
        <v>1600</v>
      </c>
    </row>
    <row r="31" spans="1:11" x14ac:dyDescent="0.2">
      <c r="A31" s="3">
        <v>30</v>
      </c>
      <c r="B31">
        <v>1100</v>
      </c>
    </row>
  </sheetData>
  <sortState xmlns:xlrd2="http://schemas.microsoft.com/office/spreadsheetml/2017/richdata2" ref="I20:I24">
    <sortCondition ref="I20"/>
  </sortState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Sheet2</vt:lpstr>
      <vt:lpstr>ages</vt:lpstr>
      <vt:lpstr>education</vt:lpstr>
      <vt:lpstr>farming ex</vt:lpstr>
      <vt:lpstr>quantity_land_dec</vt:lpstr>
      <vt:lpstr>seeds piece</vt:lpstr>
      <vt:lpstr>labor cost</vt:lpstr>
      <vt:lpstr>Irrigation cost</vt:lpstr>
      <vt:lpstr>fertilizer cost</vt:lpstr>
      <vt:lpstr>Tractor cost</vt:lpstr>
      <vt:lpstr>Transport_cost</vt:lpstr>
      <vt:lpstr>total cost g</vt:lpstr>
      <vt:lpstr>total cost</vt:lpstr>
      <vt:lpstr>u_p_tk</vt:lpstr>
      <vt:lpstr>unit cost</vt:lpstr>
      <vt:lpstr>Total income</vt:lpstr>
      <vt:lpstr>Sheet12</vt:lpstr>
      <vt:lpstr>Sheet13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VivoBook</dc:creator>
  <cp:lastModifiedBy>Asus VivoBook</cp:lastModifiedBy>
  <dcterms:created xsi:type="dcterms:W3CDTF">2023-07-22T09:08:12Z</dcterms:created>
  <dcterms:modified xsi:type="dcterms:W3CDTF">2023-09-24T07:31:38Z</dcterms:modified>
</cp:coreProperties>
</file>